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2010.május" sheetId="1" r:id="rId1"/>
  </sheets>
  <definedNames>
    <definedName name="_xlnm.Print_Titles" localSheetId="0">'2010.május'!$A:$A</definedName>
    <definedName name="_xlnm.Print_Area" localSheetId="0">'2010.május'!$A$1:$L$67</definedName>
  </definedNames>
  <calcPr calcId="124519"/>
</workbook>
</file>

<file path=xl/calcChain.xml><?xml version="1.0" encoding="utf-8"?>
<calcChain xmlns="http://schemas.openxmlformats.org/spreadsheetml/2006/main">
  <c r="L65" i="1"/>
  <c r="L62"/>
  <c r="L61"/>
  <c r="D60"/>
  <c r="L60" s="1"/>
  <c r="K59"/>
  <c r="J59"/>
  <c r="I59"/>
  <c r="H59"/>
  <c r="G59"/>
  <c r="F59"/>
  <c r="E59"/>
  <c r="D59"/>
  <c r="C59"/>
  <c r="B59"/>
  <c r="L59" s="1"/>
  <c r="L56"/>
  <c r="L55"/>
  <c r="L54"/>
  <c r="K52"/>
  <c r="J52"/>
  <c r="I52"/>
  <c r="H52"/>
  <c r="G52"/>
  <c r="F52"/>
  <c r="E52"/>
  <c r="D52"/>
  <c r="C52"/>
  <c r="B52"/>
  <c r="L52" s="1"/>
  <c r="L49"/>
  <c r="L48"/>
  <c r="L46"/>
  <c r="L44"/>
  <c r="L43"/>
  <c r="L42"/>
  <c r="L41"/>
  <c r="L40"/>
  <c r="L39"/>
  <c r="L37"/>
  <c r="L36"/>
  <c r="L35"/>
  <c r="L34"/>
  <c r="L33"/>
  <c r="L32"/>
  <c r="L31"/>
  <c r="L29"/>
  <c r="K29"/>
  <c r="J29"/>
  <c r="I29"/>
  <c r="H29"/>
  <c r="G29"/>
  <c r="F29"/>
  <c r="E29"/>
  <c r="D29"/>
  <c r="C29"/>
  <c r="B29"/>
  <c r="L26"/>
  <c r="L25"/>
  <c r="L24"/>
  <c r="L23"/>
  <c r="L22"/>
  <c r="L21"/>
  <c r="L20"/>
  <c r="L19"/>
  <c r="L18"/>
  <c r="K18"/>
  <c r="J18"/>
  <c r="I18"/>
  <c r="H18"/>
  <c r="G18"/>
  <c r="F18"/>
  <c r="E18"/>
  <c r="D18"/>
  <c r="C18"/>
  <c r="B18"/>
  <c r="L15"/>
  <c r="L12"/>
  <c r="C11"/>
  <c r="L11" s="1"/>
  <c r="L10"/>
  <c r="L9"/>
  <c r="L8"/>
  <c r="C7"/>
  <c r="L7" s="1"/>
  <c r="L6"/>
  <c r="C5"/>
  <c r="L5" s="1"/>
  <c r="L4" s="1"/>
  <c r="L67" s="1"/>
  <c r="K4"/>
  <c r="K67" s="1"/>
  <c r="J4"/>
  <c r="J67" s="1"/>
  <c r="I4"/>
  <c r="I67" s="1"/>
  <c r="H4"/>
  <c r="H67" s="1"/>
  <c r="G4"/>
  <c r="G67" s="1"/>
  <c r="F4"/>
  <c r="F67" s="1"/>
  <c r="E4"/>
  <c r="E67" s="1"/>
  <c r="D4"/>
  <c r="D67" s="1"/>
  <c r="C4"/>
  <c r="C67" s="1"/>
  <c r="B4"/>
  <c r="B67" s="1"/>
</calcChain>
</file>

<file path=xl/sharedStrings.xml><?xml version="1.0" encoding="utf-8"?>
<sst xmlns="http://schemas.openxmlformats.org/spreadsheetml/2006/main" count="55" uniqueCount="54">
  <si>
    <t>1. számú melléklet</t>
  </si>
  <si>
    <t>Erzsébetváros 2009-2018. évi fejlesztési programja</t>
  </si>
  <si>
    <t>Összesen</t>
  </si>
  <si>
    <t>1. Közintézmények rekonstrukciója, felújítása</t>
  </si>
  <si>
    <t>Erzsébetvárosi Általános Iskola és Informatikai Szakközépiskola Kertész utcai épületének és sportudvarának teljes felújítása</t>
  </si>
  <si>
    <t>Baross Gábor Általános Iskola épületének teljes felújítása</t>
  </si>
  <si>
    <t>szociális intézmények közül a Peterdy utca 16. szám alatti és a Dózsa György út 46. szám alatti épületeinek első ütemben terveztetését, továbbiakban felújítása és a Síp utca … szám alatti nyugdíjas klub felújítása</t>
  </si>
  <si>
    <t>közintézmények akadálymentesítése</t>
  </si>
  <si>
    <t>Róth Miksa Emlékház és Gyűjtemény udvari épületének a felújítása</t>
  </si>
  <si>
    <t>Magyar-Angol Kéttannyelvű Általános Iskola és Vendéglátóipari Szakiskola épületfelújítása, az első ütemben terveztetése</t>
  </si>
  <si>
    <t>Hevesi Sándor tér 1. szám alatti gyermekfogászati rendelő és egyéb orvosi rendelők kialakítása</t>
  </si>
  <si>
    <r>
      <t>Szociális intézményekben érintésvédelmi felújítások</t>
    </r>
    <r>
      <rPr>
        <sz val="14"/>
        <color indexed="10"/>
        <rFont val="Times New Roman"/>
        <family val="1"/>
        <charset val="238"/>
      </rPr>
      <t xml:space="preserve"> </t>
    </r>
    <r>
      <rPr>
        <sz val="14"/>
        <rFont val="Times New Roman"/>
        <family val="1"/>
        <charset val="238"/>
      </rPr>
      <t>(Lövölde tér 1., Rózsa utca 3., Kertész utca 28., Dózsa Gy. Út 46., 70., Peterdy utca 16., Alpár utca 4., dohány utca 20., Akácfa utca 61., Madách I. út 2-6., Nyár utca 9., Rottenbiller utca 27.)</t>
    </r>
  </si>
  <si>
    <t>Erzsébetvárosi Közösségi Ház lift korszerűsítése</t>
  </si>
  <si>
    <t>Okmányiroda és egyéb önkormányzati helyiség felújítása</t>
  </si>
  <si>
    <t>egyéb intézményi felújítások</t>
  </si>
  <si>
    <t>2. Európa Belvárosa projekt megvalósítása</t>
  </si>
  <si>
    <t>Síp utca felújítása</t>
  </si>
  <si>
    <t>Kazinczy utca felújítása</t>
  </si>
  <si>
    <t>Dob utca felújítása</t>
  </si>
  <si>
    <t>Kisdiófa utca felújítása</t>
  </si>
  <si>
    <t>Nyár utca felújítása</t>
  </si>
  <si>
    <t>Rumbach Sebestyén utca felújítása</t>
  </si>
  <si>
    <t>Klauzál teret övező utcák felújítása</t>
  </si>
  <si>
    <t>Klauzál utca felújítása</t>
  </si>
  <si>
    <t>3.                  Közterületek felújítása</t>
  </si>
  <si>
    <t>Külső Erzsébetváros:</t>
  </si>
  <si>
    <t>Szinva utca felújítása</t>
  </si>
  <si>
    <t>Murányi utca felújítása (Verseny-Garay utcák között)</t>
  </si>
  <si>
    <t>Nefelejcs utca növényesítése</t>
  </si>
  <si>
    <t>Bethlen Gábor utca növényesítése, a Baross térhez kapcsolódó utolsó szakasz felújítása</t>
  </si>
  <si>
    <t>Marek József utca növényesítése</t>
  </si>
  <si>
    <t>Peterdy utca növényesítése</t>
  </si>
  <si>
    <t>Hernád utca felújítása</t>
  </si>
  <si>
    <t>Középső Erzsébetváros:</t>
  </si>
  <si>
    <t>Rózsák tere és környéke közterületei felújításának befejezése</t>
  </si>
  <si>
    <t>Rózsa utca felújításának befejezése</t>
  </si>
  <si>
    <t>Barcsay utca felújítása</t>
  </si>
  <si>
    <t>Hársfa utca felújítása</t>
  </si>
  <si>
    <t>Jósika utca felújítása</t>
  </si>
  <si>
    <t>Almássy teret övező utcák felújítása</t>
  </si>
  <si>
    <t>Belső Erzsébetváros:</t>
  </si>
  <si>
    <t>Carl Lutz park felújítása</t>
  </si>
  <si>
    <t>Kéthly Anna park felújítása</t>
  </si>
  <si>
    <t>Kertész utca felújítása és növényesítése, részben sétáló utcává alakítása</t>
  </si>
  <si>
    <t>Akácfa utca felújítása és növényesítése</t>
  </si>
  <si>
    <t>4. Erzsébetváros rehabilitációs programja</t>
  </si>
  <si>
    <t>Belső-Erzsébetváros rehabilitációja, önkormányzati tulajdonú lakóházak rehabilitációja, revitalizációja</t>
  </si>
  <si>
    <t>Középső-Erzsébetváros lakóépületek rehabilitációja</t>
  </si>
  <si>
    <t>Külső-Erzsébetváros lakóépületek rehabilitációja</t>
  </si>
  <si>
    <t>5. Közösségi célok megvalósításának támogatása</t>
  </si>
  <si>
    <t>Erzsébetvárosi Rekreációs Központ beruházás</t>
  </si>
  <si>
    <t>Fogyatékkal élők részére átmeneti otthon biztosítása (ambulancia, 24 órás orvosi ügyelet)</t>
  </si>
  <si>
    <t>Civil közösségi terek kialakítása (például LOCAL program)</t>
  </si>
  <si>
    <t>6. Kerületi egyházak támogatása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</si>
</sst>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238"/>
    </font>
    <font>
      <b/>
      <sz val="1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4"/>
      <color indexed="10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3" fontId="4" fillId="0" borderId="7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justify" vertical="center"/>
    </xf>
    <xf numFmtId="3" fontId="5" fillId="0" borderId="8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7" fillId="0" borderId="8" xfId="0" applyFont="1" applyBorder="1" applyAlignment="1">
      <alignment horizontal="justify" vertical="center"/>
    </xf>
    <xf numFmtId="0" fontId="4" fillId="0" borderId="9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3" fontId="4" fillId="0" borderId="5" xfId="0" applyNumberFormat="1" applyFont="1" applyBorder="1" applyAlignment="1">
      <alignment vertical="center"/>
    </xf>
    <xf numFmtId="3" fontId="4" fillId="0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7"/>
  <sheetViews>
    <sheetView tabSelected="1" view="pageBreakPreview" zoomScaleSheetLayoutView="100" workbookViewId="0">
      <pane xSplit="1" ySplit="3" topLeftCell="F4" activePane="bottomRight" state="frozen"/>
      <selection activeCell="G48" sqref="G48"/>
      <selection pane="topRight" activeCell="G48" sqref="G48"/>
      <selection pane="bottomLeft" activeCell="G48" sqref="G48"/>
      <selection pane="bottomRight" activeCell="I5" sqref="I5"/>
    </sheetView>
  </sheetViews>
  <sheetFormatPr defaultRowHeight="15.75"/>
  <cols>
    <col min="1" max="1" width="61.5703125" style="1" customWidth="1"/>
    <col min="2" max="5" width="12.7109375" style="1" bestFit="1" customWidth="1"/>
    <col min="6" max="6" width="12.5703125" style="1" customWidth="1"/>
    <col min="7" max="11" width="9.140625" style="1"/>
    <col min="12" max="12" width="14.28515625" style="9" bestFit="1" customWidth="1"/>
    <col min="13" max="16384" width="9.140625" style="1"/>
  </cols>
  <sheetData>
    <row r="1" spans="1:12" ht="20.25" customHeight="1" thickBot="1">
      <c r="J1" s="2" t="s">
        <v>0</v>
      </c>
      <c r="K1" s="2"/>
      <c r="L1" s="2"/>
    </row>
    <row r="2" spans="1:12" s="6" customFormat="1" ht="23.25" thickBo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 s="9" customFormat="1" ht="49.5" customHeight="1" thickBot="1">
      <c r="A3" s="7"/>
      <c r="B3" s="8">
        <v>2009</v>
      </c>
      <c r="C3" s="8">
        <v>2010</v>
      </c>
      <c r="D3" s="8">
        <v>2011</v>
      </c>
      <c r="E3" s="8">
        <v>2012</v>
      </c>
      <c r="F3" s="8">
        <v>2013</v>
      </c>
      <c r="G3" s="8">
        <v>2014</v>
      </c>
      <c r="H3" s="8">
        <v>2015</v>
      </c>
      <c r="I3" s="8">
        <v>2016</v>
      </c>
      <c r="J3" s="8">
        <v>2017</v>
      </c>
      <c r="K3" s="8">
        <v>2018</v>
      </c>
      <c r="L3" s="8" t="s">
        <v>2</v>
      </c>
    </row>
    <row r="4" spans="1:12" s="12" customFormat="1" ht="18.75">
      <c r="A4" s="10" t="s">
        <v>3</v>
      </c>
      <c r="B4" s="11">
        <f t="shared" ref="B4:L4" si="0">SUM(B5:B15)</f>
        <v>327521</v>
      </c>
      <c r="C4" s="11">
        <f t="shared" si="0"/>
        <v>1047689</v>
      </c>
      <c r="D4" s="11">
        <f t="shared" si="0"/>
        <v>797258</v>
      </c>
      <c r="E4" s="11">
        <f t="shared" si="0"/>
        <v>120000</v>
      </c>
      <c r="F4" s="11">
        <f t="shared" si="0"/>
        <v>20000</v>
      </c>
      <c r="G4" s="11">
        <f t="shared" si="0"/>
        <v>30000</v>
      </c>
      <c r="H4" s="11">
        <f t="shared" si="0"/>
        <v>10000</v>
      </c>
      <c r="I4" s="11">
        <f t="shared" si="0"/>
        <v>0</v>
      </c>
      <c r="J4" s="11">
        <f t="shared" si="0"/>
        <v>0</v>
      </c>
      <c r="K4" s="11">
        <f t="shared" si="0"/>
        <v>0</v>
      </c>
      <c r="L4" s="11">
        <f t="shared" si="0"/>
        <v>2143318</v>
      </c>
    </row>
    <row r="5" spans="1:12" s="12" customFormat="1" ht="56.25">
      <c r="A5" s="13" t="s">
        <v>4</v>
      </c>
      <c r="B5" s="14">
        <v>327521</v>
      </c>
      <c r="C5" s="14">
        <f>294609+40000</f>
        <v>334609</v>
      </c>
      <c r="D5" s="14"/>
      <c r="E5" s="14"/>
      <c r="F5" s="14"/>
      <c r="G5" s="14"/>
      <c r="H5" s="14"/>
      <c r="I5" s="15"/>
      <c r="J5" s="15"/>
      <c r="K5" s="15"/>
      <c r="L5" s="14">
        <f t="shared" ref="L5:L10" si="1">SUM(B5:K5)</f>
        <v>662130</v>
      </c>
    </row>
    <row r="6" spans="1:12" s="12" customFormat="1" ht="37.5">
      <c r="A6" s="13" t="s">
        <v>5</v>
      </c>
      <c r="B6" s="14"/>
      <c r="C6" s="14">
        <v>100000</v>
      </c>
      <c r="D6" s="14">
        <v>703258</v>
      </c>
      <c r="E6" s="14"/>
      <c r="F6" s="14"/>
      <c r="G6" s="14"/>
      <c r="H6" s="14"/>
      <c r="I6" s="15"/>
      <c r="J6" s="15"/>
      <c r="K6" s="15"/>
      <c r="L6" s="14">
        <f t="shared" si="1"/>
        <v>803258</v>
      </c>
    </row>
    <row r="7" spans="1:12" s="12" customFormat="1" ht="75">
      <c r="A7" s="13" t="s">
        <v>6</v>
      </c>
      <c r="B7" s="14"/>
      <c r="C7" s="14">
        <f>104969+20000</f>
        <v>124969</v>
      </c>
      <c r="D7" s="14"/>
      <c r="E7" s="14"/>
      <c r="F7" s="14"/>
      <c r="G7" s="14"/>
      <c r="H7" s="14"/>
      <c r="I7" s="15"/>
      <c r="J7" s="15"/>
      <c r="K7" s="15"/>
      <c r="L7" s="14">
        <f t="shared" si="1"/>
        <v>124969</v>
      </c>
    </row>
    <row r="8" spans="1:12" s="12" customFormat="1" ht="18.75">
      <c r="A8" s="13" t="s">
        <v>7</v>
      </c>
      <c r="B8" s="14"/>
      <c r="C8" s="14"/>
      <c r="D8" s="14">
        <v>20000</v>
      </c>
      <c r="E8" s="14">
        <v>20000</v>
      </c>
      <c r="F8" s="14">
        <v>20000</v>
      </c>
      <c r="G8" s="14">
        <v>30000</v>
      </c>
      <c r="H8" s="16">
        <v>10000</v>
      </c>
      <c r="I8" s="15"/>
      <c r="J8" s="15"/>
      <c r="K8" s="15"/>
      <c r="L8" s="14">
        <f t="shared" si="1"/>
        <v>100000</v>
      </c>
    </row>
    <row r="9" spans="1:12" s="12" customFormat="1" ht="37.5">
      <c r="A9" s="13" t="s">
        <v>8</v>
      </c>
      <c r="B9" s="14"/>
      <c r="C9" s="14">
        <v>70000</v>
      </c>
      <c r="D9" s="14">
        <v>74000</v>
      </c>
      <c r="E9" s="14"/>
      <c r="F9" s="14"/>
      <c r="G9" s="14"/>
      <c r="H9" s="14"/>
      <c r="I9" s="15"/>
      <c r="J9" s="15"/>
      <c r="K9" s="15"/>
      <c r="L9" s="14">
        <f t="shared" si="1"/>
        <v>144000</v>
      </c>
    </row>
    <row r="10" spans="1:12" s="12" customFormat="1" ht="56.25">
      <c r="A10" s="13" t="s">
        <v>9</v>
      </c>
      <c r="B10" s="14"/>
      <c r="C10" s="14"/>
      <c r="D10" s="14"/>
      <c r="E10" s="14">
        <v>100000</v>
      </c>
      <c r="F10" s="17"/>
      <c r="G10" s="17"/>
      <c r="H10" s="14"/>
      <c r="I10" s="15"/>
      <c r="J10" s="15"/>
      <c r="K10" s="15"/>
      <c r="L10" s="16">
        <f t="shared" si="1"/>
        <v>100000</v>
      </c>
    </row>
    <row r="11" spans="1:12" s="12" customFormat="1" ht="37.5">
      <c r="A11" s="13" t="s">
        <v>10</v>
      </c>
      <c r="B11" s="14"/>
      <c r="C11" s="14">
        <f>113401+14710</f>
        <v>128111</v>
      </c>
      <c r="D11" s="14"/>
      <c r="E11" s="14"/>
      <c r="F11" s="17"/>
      <c r="G11" s="17"/>
      <c r="H11" s="14"/>
      <c r="I11" s="15"/>
      <c r="J11" s="15"/>
      <c r="K11" s="15"/>
      <c r="L11" s="16">
        <f>SUM(C11:K11)</f>
        <v>128111</v>
      </c>
    </row>
    <row r="12" spans="1:12" s="12" customFormat="1" ht="93.75">
      <c r="A12" s="13" t="s">
        <v>11</v>
      </c>
      <c r="B12" s="14"/>
      <c r="C12" s="14">
        <v>5000</v>
      </c>
      <c r="D12" s="14"/>
      <c r="E12" s="14"/>
      <c r="F12" s="17"/>
      <c r="G12" s="17"/>
      <c r="H12" s="14"/>
      <c r="I12" s="15"/>
      <c r="J12" s="15"/>
      <c r="K12" s="15"/>
      <c r="L12" s="16">
        <f>SUM(C12:K12)</f>
        <v>5000</v>
      </c>
    </row>
    <row r="13" spans="1:12" s="12" customFormat="1" ht="18.75">
      <c r="A13" s="13" t="s">
        <v>12</v>
      </c>
      <c r="B13" s="14"/>
      <c r="C13" s="14">
        <v>15000</v>
      </c>
      <c r="D13" s="14"/>
      <c r="E13" s="14"/>
      <c r="F13" s="17"/>
      <c r="G13" s="17"/>
      <c r="H13" s="14"/>
      <c r="I13" s="15"/>
      <c r="J13" s="15"/>
      <c r="K13" s="15"/>
      <c r="L13" s="16"/>
    </row>
    <row r="14" spans="1:12" s="12" customFormat="1" ht="37.5">
      <c r="A14" s="13" t="s">
        <v>13</v>
      </c>
      <c r="B14" s="14"/>
      <c r="C14" s="14">
        <v>194150</v>
      </c>
      <c r="D14" s="14"/>
      <c r="E14" s="14"/>
      <c r="F14" s="17"/>
      <c r="G14" s="17"/>
      <c r="H14" s="14"/>
      <c r="I14" s="15"/>
      <c r="J14" s="15"/>
      <c r="K14" s="15"/>
      <c r="L14" s="16"/>
    </row>
    <row r="15" spans="1:12" s="12" customFormat="1" ht="18.75">
      <c r="A15" s="15" t="s">
        <v>14</v>
      </c>
      <c r="B15" s="14"/>
      <c r="C15" s="14">
        <v>75850</v>
      </c>
      <c r="D15" s="14"/>
      <c r="E15" s="14"/>
      <c r="F15" s="14"/>
      <c r="G15" s="14"/>
      <c r="H15" s="14"/>
      <c r="I15" s="15"/>
      <c r="J15" s="15"/>
      <c r="K15" s="15"/>
      <c r="L15" s="14">
        <f>SUM(B15:K15)</f>
        <v>75850</v>
      </c>
    </row>
    <row r="16" spans="1:12" s="12" customFormat="1" ht="8.25" customHeight="1">
      <c r="B16" s="18"/>
      <c r="C16" s="18"/>
      <c r="D16" s="18"/>
      <c r="E16" s="18"/>
      <c r="F16" s="18"/>
      <c r="G16" s="18"/>
      <c r="H16" s="18"/>
      <c r="L16" s="18"/>
    </row>
    <row r="17" spans="1:12" s="12" customFormat="1" ht="8.25" customHeight="1" thickBot="1">
      <c r="B17" s="18"/>
      <c r="C17" s="18"/>
      <c r="D17" s="18"/>
      <c r="E17" s="18"/>
      <c r="F17" s="18"/>
      <c r="G17" s="18"/>
      <c r="H17" s="18"/>
      <c r="L17" s="18"/>
    </row>
    <row r="18" spans="1:12" s="12" customFormat="1" ht="18.75">
      <c r="A18" s="10" t="s">
        <v>15</v>
      </c>
      <c r="B18" s="11">
        <f t="shared" ref="B18:L18" si="2">SUM(B19:B26)</f>
        <v>0</v>
      </c>
      <c r="C18" s="11">
        <f t="shared" si="2"/>
        <v>180000</v>
      </c>
      <c r="D18" s="11">
        <f t="shared" si="2"/>
        <v>100000</v>
      </c>
      <c r="E18" s="11">
        <f t="shared" si="2"/>
        <v>365000</v>
      </c>
      <c r="F18" s="11">
        <f t="shared" si="2"/>
        <v>141000</v>
      </c>
      <c r="G18" s="11">
        <f t="shared" si="2"/>
        <v>0</v>
      </c>
      <c r="H18" s="11">
        <f t="shared" si="2"/>
        <v>0</v>
      </c>
      <c r="I18" s="11">
        <f t="shared" si="2"/>
        <v>0</v>
      </c>
      <c r="J18" s="11">
        <f t="shared" si="2"/>
        <v>0</v>
      </c>
      <c r="K18" s="11">
        <f t="shared" si="2"/>
        <v>0</v>
      </c>
      <c r="L18" s="11">
        <f t="shared" si="2"/>
        <v>786000</v>
      </c>
    </row>
    <row r="19" spans="1:12" s="12" customFormat="1" ht="18.75">
      <c r="A19" s="13" t="s">
        <v>16</v>
      </c>
      <c r="B19" s="14"/>
      <c r="C19" s="14">
        <v>95000</v>
      </c>
      <c r="D19" s="14"/>
      <c r="E19" s="14"/>
      <c r="F19" s="14"/>
      <c r="G19" s="14"/>
      <c r="H19" s="14"/>
      <c r="I19" s="15"/>
      <c r="J19" s="15"/>
      <c r="K19" s="15"/>
      <c r="L19" s="14">
        <f t="shared" ref="L19:L26" si="3">SUM(B19:K19)</f>
        <v>95000</v>
      </c>
    </row>
    <row r="20" spans="1:12" s="12" customFormat="1" ht="18.75">
      <c r="A20" s="13" t="s">
        <v>17</v>
      </c>
      <c r="B20" s="14"/>
      <c r="C20" s="14">
        <v>80000</v>
      </c>
      <c r="D20" s="14"/>
      <c r="E20" s="14"/>
      <c r="F20" s="14"/>
      <c r="G20" s="14"/>
      <c r="H20" s="14"/>
      <c r="I20" s="15"/>
      <c r="J20" s="15"/>
      <c r="K20" s="15"/>
      <c r="L20" s="14">
        <f t="shared" si="3"/>
        <v>80000</v>
      </c>
    </row>
    <row r="21" spans="1:12" s="12" customFormat="1" ht="18.75">
      <c r="A21" s="13" t="s">
        <v>18</v>
      </c>
      <c r="B21" s="14"/>
      <c r="C21" s="14">
        <v>3500</v>
      </c>
      <c r="D21" s="14">
        <v>79500</v>
      </c>
      <c r="E21" s="14">
        <v>70000</v>
      </c>
      <c r="F21" s="14">
        <v>70000</v>
      </c>
      <c r="G21" s="14"/>
      <c r="H21" s="14"/>
      <c r="I21" s="15"/>
      <c r="J21" s="15"/>
      <c r="K21" s="15"/>
      <c r="L21" s="14">
        <f t="shared" si="3"/>
        <v>223000</v>
      </c>
    </row>
    <row r="22" spans="1:12" s="12" customFormat="1" ht="18.75">
      <c r="A22" s="13" t="s">
        <v>19</v>
      </c>
      <c r="B22" s="14"/>
      <c r="C22" s="14"/>
      <c r="D22" s="14"/>
      <c r="E22" s="14">
        <v>43000</v>
      </c>
      <c r="F22" s="14"/>
      <c r="G22" s="14"/>
      <c r="H22" s="14"/>
      <c r="I22" s="15"/>
      <c r="J22" s="15"/>
      <c r="K22" s="15"/>
      <c r="L22" s="14">
        <f t="shared" si="3"/>
        <v>43000</v>
      </c>
    </row>
    <row r="23" spans="1:12" s="12" customFormat="1" ht="18.75">
      <c r="A23" s="13" t="s">
        <v>20</v>
      </c>
      <c r="B23" s="14"/>
      <c r="C23" s="14"/>
      <c r="D23" s="14"/>
      <c r="E23" s="14">
        <v>54000</v>
      </c>
      <c r="F23" s="14">
        <v>50000</v>
      </c>
      <c r="G23" s="14"/>
      <c r="H23" s="14"/>
      <c r="I23" s="15"/>
      <c r="J23" s="15"/>
      <c r="K23" s="15"/>
      <c r="L23" s="14">
        <f t="shared" si="3"/>
        <v>104000</v>
      </c>
    </row>
    <row r="24" spans="1:12" s="12" customFormat="1" ht="18.75">
      <c r="A24" s="13" t="s">
        <v>21</v>
      </c>
      <c r="B24" s="14"/>
      <c r="C24" s="14">
        <v>1500</v>
      </c>
      <c r="D24" s="14">
        <v>20500</v>
      </c>
      <c r="E24" s="14">
        <v>55000</v>
      </c>
      <c r="F24" s="14"/>
      <c r="G24" s="14"/>
      <c r="H24" s="14"/>
      <c r="I24" s="15"/>
      <c r="J24" s="15"/>
      <c r="K24" s="15"/>
      <c r="L24" s="14">
        <f t="shared" si="3"/>
        <v>77000</v>
      </c>
    </row>
    <row r="25" spans="1:12" s="12" customFormat="1" ht="18.75">
      <c r="A25" s="13" t="s">
        <v>22</v>
      </c>
      <c r="B25" s="14"/>
      <c r="C25" s="14"/>
      <c r="D25" s="14"/>
      <c r="E25" s="14">
        <v>30000</v>
      </c>
      <c r="F25" s="14">
        <v>21000</v>
      </c>
      <c r="G25" s="14"/>
      <c r="H25" s="14"/>
      <c r="I25" s="15"/>
      <c r="J25" s="15"/>
      <c r="K25" s="15"/>
      <c r="L25" s="14">
        <f t="shared" si="3"/>
        <v>51000</v>
      </c>
    </row>
    <row r="26" spans="1:12" s="12" customFormat="1" ht="18.75">
      <c r="A26" s="13" t="s">
        <v>23</v>
      </c>
      <c r="B26" s="14"/>
      <c r="C26" s="14"/>
      <c r="D26" s="14"/>
      <c r="E26" s="14">
        <v>113000</v>
      </c>
      <c r="F26" s="14"/>
      <c r="G26" s="14"/>
      <c r="H26" s="14"/>
      <c r="I26" s="15"/>
      <c r="J26" s="15"/>
      <c r="K26" s="15"/>
      <c r="L26" s="14">
        <f t="shared" si="3"/>
        <v>113000</v>
      </c>
    </row>
    <row r="27" spans="1:12" s="12" customFormat="1" ht="18.75">
      <c r="B27" s="18"/>
      <c r="C27" s="18"/>
      <c r="D27" s="18"/>
      <c r="E27" s="18"/>
      <c r="F27" s="18"/>
      <c r="G27" s="18"/>
      <c r="H27" s="18"/>
      <c r="L27" s="18"/>
    </row>
    <row r="28" spans="1:12" s="12" customFormat="1" ht="19.5" thickBot="1">
      <c r="B28" s="18"/>
      <c r="C28" s="18"/>
      <c r="D28" s="18"/>
      <c r="E28" s="18"/>
      <c r="F28" s="18"/>
      <c r="G28" s="18"/>
      <c r="H28" s="18"/>
      <c r="J28" s="19"/>
      <c r="K28" s="19"/>
      <c r="L28" s="19"/>
    </row>
    <row r="29" spans="1:12" s="12" customFormat="1" ht="18.75">
      <c r="A29" s="10" t="s">
        <v>24</v>
      </c>
      <c r="B29" s="11">
        <f t="shared" ref="B29:K29" si="4">SUM(B31:B49)</f>
        <v>0</v>
      </c>
      <c r="C29" s="11">
        <f t="shared" si="4"/>
        <v>463770</v>
      </c>
      <c r="D29" s="11">
        <f t="shared" si="4"/>
        <v>70000</v>
      </c>
      <c r="E29" s="11">
        <f t="shared" si="4"/>
        <v>690000</v>
      </c>
      <c r="F29" s="11">
        <f t="shared" si="4"/>
        <v>340000</v>
      </c>
      <c r="G29" s="11">
        <f t="shared" si="4"/>
        <v>0</v>
      </c>
      <c r="H29" s="11">
        <f t="shared" si="4"/>
        <v>0</v>
      </c>
      <c r="I29" s="11">
        <f t="shared" si="4"/>
        <v>0</v>
      </c>
      <c r="J29" s="11">
        <f t="shared" si="4"/>
        <v>0</v>
      </c>
      <c r="K29" s="11">
        <f t="shared" si="4"/>
        <v>0</v>
      </c>
      <c r="L29" s="11">
        <f>SUM(L31:L49)</f>
        <v>1553970</v>
      </c>
    </row>
    <row r="30" spans="1:12" s="12" customFormat="1" ht="19.5">
      <c r="A30" s="20" t="s">
        <v>25</v>
      </c>
      <c r="B30" s="14"/>
      <c r="C30" s="14"/>
      <c r="D30" s="14"/>
      <c r="E30" s="14"/>
      <c r="F30" s="14"/>
      <c r="G30" s="14"/>
      <c r="H30" s="14"/>
      <c r="I30" s="15"/>
      <c r="J30" s="15"/>
      <c r="K30" s="15"/>
      <c r="L30" s="14"/>
    </row>
    <row r="31" spans="1:12" s="12" customFormat="1" ht="18.75">
      <c r="A31" s="13" t="s">
        <v>26</v>
      </c>
      <c r="B31" s="14"/>
      <c r="C31" s="14">
        <v>40500</v>
      </c>
      <c r="D31" s="14"/>
      <c r="E31" s="14"/>
      <c r="F31" s="14"/>
      <c r="G31" s="14"/>
      <c r="H31" s="14"/>
      <c r="I31" s="15"/>
      <c r="J31" s="15"/>
      <c r="K31" s="15"/>
      <c r="L31" s="14">
        <f t="shared" ref="L31:L37" si="5">SUM(B31:K31)</f>
        <v>40500</v>
      </c>
    </row>
    <row r="32" spans="1:12" s="12" customFormat="1" ht="18.75">
      <c r="A32" s="13" t="s">
        <v>27</v>
      </c>
      <c r="B32" s="14"/>
      <c r="C32" s="14"/>
      <c r="D32" s="14"/>
      <c r="E32" s="14">
        <v>31000</v>
      </c>
      <c r="F32" s="14"/>
      <c r="G32" s="14"/>
      <c r="H32" s="14"/>
      <c r="I32" s="15"/>
      <c r="J32" s="15"/>
      <c r="K32" s="15"/>
      <c r="L32" s="14">
        <f t="shared" si="5"/>
        <v>31000</v>
      </c>
    </row>
    <row r="33" spans="1:12" s="12" customFormat="1" ht="18.75">
      <c r="A33" s="13" t="s">
        <v>28</v>
      </c>
      <c r="B33" s="14"/>
      <c r="C33" s="14"/>
      <c r="D33" s="14"/>
      <c r="E33" s="14">
        <v>45000</v>
      </c>
      <c r="F33" s="14"/>
      <c r="G33" s="14"/>
      <c r="H33" s="14"/>
      <c r="I33" s="15"/>
      <c r="J33" s="15"/>
      <c r="K33" s="15"/>
      <c r="L33" s="14">
        <f t="shared" si="5"/>
        <v>45000</v>
      </c>
    </row>
    <row r="34" spans="1:12" s="12" customFormat="1" ht="37.5">
      <c r="A34" s="13" t="s">
        <v>29</v>
      </c>
      <c r="B34" s="14"/>
      <c r="C34" s="14"/>
      <c r="D34" s="14"/>
      <c r="E34" s="14">
        <v>84000</v>
      </c>
      <c r="F34" s="14"/>
      <c r="G34" s="14"/>
      <c r="H34" s="14"/>
      <c r="I34" s="15"/>
      <c r="J34" s="15"/>
      <c r="K34" s="15"/>
      <c r="L34" s="14">
        <f t="shared" si="5"/>
        <v>84000</v>
      </c>
    </row>
    <row r="35" spans="1:12" s="12" customFormat="1" ht="18.75">
      <c r="A35" s="13" t="s">
        <v>30</v>
      </c>
      <c r="B35" s="14"/>
      <c r="C35" s="14"/>
      <c r="D35" s="14">
        <v>35000</v>
      </c>
      <c r="E35" s="14"/>
      <c r="F35" s="14"/>
      <c r="G35" s="14"/>
      <c r="H35" s="14"/>
      <c r="I35" s="15"/>
      <c r="J35" s="15"/>
      <c r="K35" s="15"/>
      <c r="L35" s="14">
        <f t="shared" si="5"/>
        <v>35000</v>
      </c>
    </row>
    <row r="36" spans="1:12" s="12" customFormat="1" ht="18.75">
      <c r="A36" s="13" t="s">
        <v>31</v>
      </c>
      <c r="B36" s="14"/>
      <c r="C36" s="14"/>
      <c r="D36" s="14">
        <v>35000</v>
      </c>
      <c r="E36" s="14"/>
      <c r="F36" s="14"/>
      <c r="G36" s="14"/>
      <c r="H36" s="14"/>
      <c r="I36" s="15"/>
      <c r="J36" s="15"/>
      <c r="K36" s="15"/>
      <c r="L36" s="14">
        <f t="shared" si="5"/>
        <v>35000</v>
      </c>
    </row>
    <row r="37" spans="1:12" s="12" customFormat="1" ht="18.75">
      <c r="A37" s="13" t="s">
        <v>32</v>
      </c>
      <c r="B37" s="14"/>
      <c r="C37" s="14">
        <v>253010</v>
      </c>
      <c r="D37" s="14"/>
      <c r="E37" s="14"/>
      <c r="F37" s="14"/>
      <c r="G37" s="14"/>
      <c r="H37" s="14"/>
      <c r="I37" s="15"/>
      <c r="J37" s="15"/>
      <c r="K37" s="15"/>
      <c r="L37" s="14">
        <f t="shared" si="5"/>
        <v>253010</v>
      </c>
    </row>
    <row r="38" spans="1:12" s="12" customFormat="1" ht="19.5">
      <c r="A38" s="20" t="s">
        <v>33</v>
      </c>
      <c r="B38" s="14"/>
      <c r="C38" s="14"/>
      <c r="D38" s="14"/>
      <c r="E38" s="14"/>
      <c r="F38" s="14"/>
      <c r="G38" s="14"/>
      <c r="H38" s="14"/>
      <c r="I38" s="15"/>
      <c r="J38" s="15"/>
      <c r="K38" s="15"/>
      <c r="L38" s="14"/>
    </row>
    <row r="39" spans="1:12" s="12" customFormat="1" ht="37.5">
      <c r="A39" s="13" t="s">
        <v>34</v>
      </c>
      <c r="B39" s="14"/>
      <c r="C39" s="14"/>
      <c r="D39" s="14"/>
      <c r="E39" s="14">
        <v>40000</v>
      </c>
      <c r="F39" s="14"/>
      <c r="G39" s="14"/>
      <c r="H39" s="14"/>
      <c r="I39" s="15"/>
      <c r="J39" s="15"/>
      <c r="K39" s="15"/>
      <c r="L39" s="14">
        <f t="shared" ref="L39:L44" si="6">SUM(B39:K39)</f>
        <v>40000</v>
      </c>
    </row>
    <row r="40" spans="1:12" s="12" customFormat="1" ht="18.75">
      <c r="A40" s="13" t="s">
        <v>35</v>
      </c>
      <c r="B40" s="14"/>
      <c r="C40" s="14">
        <v>46500</v>
      </c>
      <c r="D40" s="14"/>
      <c r="E40" s="14"/>
      <c r="F40" s="14"/>
      <c r="G40" s="14"/>
      <c r="H40" s="14"/>
      <c r="I40" s="15"/>
      <c r="J40" s="15"/>
      <c r="K40" s="15"/>
      <c r="L40" s="14">
        <f t="shared" si="6"/>
        <v>46500</v>
      </c>
    </row>
    <row r="41" spans="1:12" s="12" customFormat="1" ht="18.75">
      <c r="A41" s="13" t="s">
        <v>36</v>
      </c>
      <c r="B41" s="14"/>
      <c r="C41" s="14">
        <v>100580</v>
      </c>
      <c r="D41" s="14"/>
      <c r="E41" s="14"/>
      <c r="F41" s="14"/>
      <c r="G41" s="14"/>
      <c r="H41" s="14"/>
      <c r="I41" s="15"/>
      <c r="J41" s="15"/>
      <c r="K41" s="15"/>
      <c r="L41" s="14">
        <f t="shared" si="6"/>
        <v>100580</v>
      </c>
    </row>
    <row r="42" spans="1:12" s="12" customFormat="1" ht="18.75">
      <c r="A42" s="13" t="s">
        <v>37</v>
      </c>
      <c r="B42" s="14"/>
      <c r="C42" s="14"/>
      <c r="D42" s="14"/>
      <c r="E42" s="14">
        <v>130000</v>
      </c>
      <c r="F42" s="14"/>
      <c r="G42" s="14"/>
      <c r="H42" s="14"/>
      <c r="I42" s="15"/>
      <c r="J42" s="15"/>
      <c r="K42" s="15"/>
      <c r="L42" s="14">
        <f t="shared" si="6"/>
        <v>130000</v>
      </c>
    </row>
    <row r="43" spans="1:12" s="12" customFormat="1" ht="18.75">
      <c r="A43" s="13" t="s">
        <v>38</v>
      </c>
      <c r="B43" s="14"/>
      <c r="C43" s="14"/>
      <c r="D43" s="14"/>
      <c r="E43" s="14">
        <v>105000</v>
      </c>
      <c r="F43" s="14"/>
      <c r="G43" s="14"/>
      <c r="H43" s="14"/>
      <c r="I43" s="15"/>
      <c r="J43" s="15"/>
      <c r="K43" s="15"/>
      <c r="L43" s="14">
        <f t="shared" si="6"/>
        <v>105000</v>
      </c>
    </row>
    <row r="44" spans="1:12" s="12" customFormat="1" ht="18.75">
      <c r="A44" s="13" t="s">
        <v>39</v>
      </c>
      <c r="B44" s="14"/>
      <c r="C44" s="14"/>
      <c r="D44" s="14"/>
      <c r="E44" s="14"/>
      <c r="F44" s="14">
        <v>150000</v>
      </c>
      <c r="G44" s="14"/>
      <c r="H44" s="14"/>
      <c r="I44" s="15"/>
      <c r="J44" s="15"/>
      <c r="K44" s="15"/>
      <c r="L44" s="14">
        <f t="shared" si="6"/>
        <v>150000</v>
      </c>
    </row>
    <row r="45" spans="1:12" s="12" customFormat="1" ht="19.5">
      <c r="A45" s="20" t="s">
        <v>40</v>
      </c>
      <c r="B45" s="14"/>
      <c r="C45" s="14"/>
      <c r="D45" s="14"/>
      <c r="E45" s="14"/>
      <c r="F45" s="14"/>
      <c r="G45" s="14"/>
      <c r="H45" s="14"/>
      <c r="I45" s="15"/>
      <c r="J45" s="15"/>
      <c r="K45" s="15"/>
      <c r="L45" s="14"/>
    </row>
    <row r="46" spans="1:12" s="12" customFormat="1" ht="18.75">
      <c r="A46" s="13" t="s">
        <v>41</v>
      </c>
      <c r="B46" s="14"/>
      <c r="C46" s="14">
        <v>13380</v>
      </c>
      <c r="D46" s="14"/>
      <c r="E46" s="14"/>
      <c r="F46" s="14"/>
      <c r="G46" s="14"/>
      <c r="H46" s="14"/>
      <c r="I46" s="15"/>
      <c r="J46" s="15"/>
      <c r="K46" s="15"/>
      <c r="L46" s="14">
        <f>SUM(B46:K46)</f>
        <v>13380</v>
      </c>
    </row>
    <row r="47" spans="1:12" s="12" customFormat="1" ht="18.75">
      <c r="A47" s="13" t="s">
        <v>42</v>
      </c>
      <c r="B47" s="14"/>
      <c r="C47" s="14">
        <v>9800</v>
      </c>
      <c r="D47" s="14"/>
      <c r="E47" s="14"/>
      <c r="F47" s="14"/>
      <c r="G47" s="14"/>
      <c r="H47" s="14"/>
      <c r="I47" s="15"/>
      <c r="J47" s="15"/>
      <c r="K47" s="15"/>
      <c r="L47" s="14"/>
    </row>
    <row r="48" spans="1:12" s="12" customFormat="1" ht="37.5">
      <c r="A48" s="13" t="s">
        <v>43</v>
      </c>
      <c r="B48" s="14"/>
      <c r="C48" s="14"/>
      <c r="D48" s="14"/>
      <c r="E48" s="14">
        <v>205000</v>
      </c>
      <c r="F48" s="14"/>
      <c r="G48" s="14"/>
      <c r="H48" s="14"/>
      <c r="I48" s="15"/>
      <c r="J48" s="15"/>
      <c r="K48" s="15"/>
      <c r="L48" s="14">
        <f>SUM(B48:K48)</f>
        <v>205000</v>
      </c>
    </row>
    <row r="49" spans="1:12" s="12" customFormat="1" ht="18.75">
      <c r="A49" s="13" t="s">
        <v>44</v>
      </c>
      <c r="B49" s="14"/>
      <c r="C49" s="14"/>
      <c r="D49" s="14"/>
      <c r="E49" s="14">
        <v>50000</v>
      </c>
      <c r="F49" s="14">
        <v>190000</v>
      </c>
      <c r="G49" s="14"/>
      <c r="H49" s="14"/>
      <c r="I49" s="15"/>
      <c r="J49" s="15"/>
      <c r="K49" s="15"/>
      <c r="L49" s="14">
        <f>SUM(B49:K49)</f>
        <v>240000</v>
      </c>
    </row>
    <row r="50" spans="1:12" s="12" customFormat="1" ht="18.75">
      <c r="B50" s="18"/>
      <c r="C50" s="18"/>
      <c r="D50" s="18"/>
      <c r="E50" s="18"/>
      <c r="F50" s="18"/>
      <c r="G50" s="18"/>
      <c r="H50" s="18"/>
      <c r="L50" s="18"/>
    </row>
    <row r="51" spans="1:12" s="12" customFormat="1" ht="19.5" thickBot="1">
      <c r="B51" s="18"/>
      <c r="C51" s="18"/>
      <c r="D51" s="18"/>
      <c r="E51" s="18"/>
      <c r="F51" s="18"/>
      <c r="G51" s="18"/>
      <c r="H51" s="18"/>
      <c r="L51" s="18"/>
    </row>
    <row r="52" spans="1:12" s="23" customFormat="1" ht="19.5" thickBot="1">
      <c r="A52" s="21" t="s">
        <v>45</v>
      </c>
      <c r="B52" s="22">
        <f>SUM(B54:B56)</f>
        <v>0</v>
      </c>
      <c r="C52" s="22">
        <f>SUM(C54:C56)</f>
        <v>169000</v>
      </c>
      <c r="D52" s="22">
        <f>SUM(D54:D56)</f>
        <v>0</v>
      </c>
      <c r="E52" s="22">
        <f t="shared" ref="E52:K52" si="7">SUM(E54:E56)</f>
        <v>100000</v>
      </c>
      <c r="F52" s="22">
        <f t="shared" si="7"/>
        <v>841862</v>
      </c>
      <c r="G52" s="22">
        <f t="shared" si="7"/>
        <v>0</v>
      </c>
      <c r="H52" s="22">
        <f t="shared" si="7"/>
        <v>0</v>
      </c>
      <c r="I52" s="22">
        <f t="shared" si="7"/>
        <v>0</v>
      </c>
      <c r="J52" s="22">
        <f t="shared" si="7"/>
        <v>0</v>
      </c>
      <c r="K52" s="22">
        <f t="shared" si="7"/>
        <v>0</v>
      </c>
      <c r="L52" s="22">
        <f>SUM(B52:K52)</f>
        <v>1110862</v>
      </c>
    </row>
    <row r="53" spans="1:12" s="12" customFormat="1" ht="18.75">
      <c r="A53" s="24"/>
      <c r="B53" s="18"/>
      <c r="C53" s="18"/>
      <c r="D53" s="18"/>
      <c r="E53" s="18"/>
      <c r="F53" s="18"/>
      <c r="G53" s="18"/>
      <c r="H53" s="18"/>
      <c r="L53" s="18"/>
    </row>
    <row r="54" spans="1:12" s="12" customFormat="1" ht="37.5">
      <c r="A54" s="13" t="s">
        <v>46</v>
      </c>
      <c r="B54" s="14"/>
      <c r="C54" s="14">
        <v>169000</v>
      </c>
      <c r="D54" s="14"/>
      <c r="E54" s="14">
        <v>40000</v>
      </c>
      <c r="F54" s="14">
        <v>501862</v>
      </c>
      <c r="G54" s="14"/>
      <c r="H54" s="14"/>
      <c r="I54" s="15"/>
      <c r="J54" s="15"/>
      <c r="K54" s="15"/>
      <c r="L54" s="14">
        <f>SUM(B54:K54)</f>
        <v>710862</v>
      </c>
    </row>
    <row r="55" spans="1:12" s="12" customFormat="1" ht="18.75">
      <c r="A55" s="13" t="s">
        <v>47</v>
      </c>
      <c r="B55" s="14"/>
      <c r="C55" s="14"/>
      <c r="D55" s="14"/>
      <c r="E55" s="14">
        <v>30000</v>
      </c>
      <c r="F55" s="14">
        <v>130000</v>
      </c>
      <c r="G55" s="14"/>
      <c r="H55" s="14"/>
      <c r="I55" s="15"/>
      <c r="J55" s="15"/>
      <c r="K55" s="15"/>
      <c r="L55" s="14">
        <f>SUM(B55:K55)</f>
        <v>160000</v>
      </c>
    </row>
    <row r="56" spans="1:12" s="12" customFormat="1" ht="18.75">
      <c r="A56" s="13" t="s">
        <v>48</v>
      </c>
      <c r="B56" s="14"/>
      <c r="C56" s="14"/>
      <c r="D56" s="14"/>
      <c r="E56" s="14">
        <v>30000</v>
      </c>
      <c r="F56" s="14">
        <v>210000</v>
      </c>
      <c r="G56" s="14"/>
      <c r="H56" s="14"/>
      <c r="I56" s="15"/>
      <c r="J56" s="15"/>
      <c r="K56" s="15"/>
      <c r="L56" s="14">
        <f>SUM(B56:K56)</f>
        <v>240000</v>
      </c>
    </row>
    <row r="57" spans="1:12" s="12" customFormat="1" ht="18.75">
      <c r="A57" s="25"/>
      <c r="B57" s="26"/>
      <c r="C57" s="26"/>
      <c r="D57" s="26"/>
      <c r="E57" s="26"/>
      <c r="F57" s="26"/>
      <c r="G57" s="26"/>
      <c r="H57" s="26"/>
      <c r="I57" s="27"/>
      <c r="J57" s="27"/>
      <c r="K57" s="27"/>
      <c r="L57" s="26"/>
    </row>
    <row r="58" spans="1:12" s="12" customFormat="1" ht="19.5" thickBot="1">
      <c r="B58" s="18"/>
      <c r="C58" s="18"/>
      <c r="D58" s="18"/>
      <c r="E58" s="18"/>
      <c r="F58" s="18"/>
      <c r="G58" s="18"/>
      <c r="H58" s="18"/>
      <c r="J58" s="19"/>
      <c r="K58" s="19"/>
      <c r="L58" s="19"/>
    </row>
    <row r="59" spans="1:12" s="12" customFormat="1" ht="18.75">
      <c r="A59" s="10" t="s">
        <v>49</v>
      </c>
      <c r="B59" s="11">
        <f t="shared" ref="B59:K59" si="8">SUM(B60:B62)</f>
        <v>91261</v>
      </c>
      <c r="C59" s="11">
        <f t="shared" si="8"/>
        <v>2986871</v>
      </c>
      <c r="D59" s="11">
        <f t="shared" si="8"/>
        <v>956868</v>
      </c>
      <c r="E59" s="11">
        <f t="shared" si="8"/>
        <v>35000</v>
      </c>
      <c r="F59" s="11">
        <f t="shared" si="8"/>
        <v>0</v>
      </c>
      <c r="G59" s="11">
        <f t="shared" si="8"/>
        <v>0</v>
      </c>
      <c r="H59" s="11">
        <f t="shared" si="8"/>
        <v>0</v>
      </c>
      <c r="I59" s="11">
        <f t="shared" si="8"/>
        <v>0</v>
      </c>
      <c r="J59" s="11">
        <f t="shared" si="8"/>
        <v>0</v>
      </c>
      <c r="K59" s="11">
        <f t="shared" si="8"/>
        <v>0</v>
      </c>
      <c r="L59" s="11">
        <f>SUM(B59:K59)</f>
        <v>4070000</v>
      </c>
    </row>
    <row r="60" spans="1:12" s="12" customFormat="1" ht="18.75">
      <c r="A60" s="13" t="s">
        <v>50</v>
      </c>
      <c r="B60" s="14">
        <v>91261</v>
      </c>
      <c r="C60" s="14">
        <v>2986871</v>
      </c>
      <c r="D60" s="14">
        <f>540000+259468+122400</f>
        <v>921868</v>
      </c>
      <c r="E60" s="14"/>
      <c r="F60" s="14"/>
      <c r="G60" s="14"/>
      <c r="H60" s="14"/>
      <c r="I60" s="15"/>
      <c r="J60" s="15"/>
      <c r="K60" s="15"/>
      <c r="L60" s="14">
        <f>SUM(B60:K60)</f>
        <v>4000000</v>
      </c>
    </row>
    <row r="61" spans="1:12" s="12" customFormat="1" ht="37.5">
      <c r="A61" s="13" t="s">
        <v>51</v>
      </c>
      <c r="B61" s="14"/>
      <c r="C61" s="14"/>
      <c r="D61" s="14">
        <v>25000</v>
      </c>
      <c r="E61" s="14">
        <v>25000</v>
      </c>
      <c r="F61" s="14"/>
      <c r="G61" s="14"/>
      <c r="H61" s="14"/>
      <c r="I61" s="15"/>
      <c r="J61" s="15"/>
      <c r="K61" s="15"/>
      <c r="L61" s="14">
        <f>SUM(B61:K61)</f>
        <v>50000</v>
      </c>
    </row>
    <row r="62" spans="1:12" s="12" customFormat="1" ht="37.5">
      <c r="A62" s="13" t="s">
        <v>52</v>
      </c>
      <c r="B62" s="14"/>
      <c r="C62" s="14"/>
      <c r="D62" s="14">
        <v>10000</v>
      </c>
      <c r="E62" s="14">
        <v>10000</v>
      </c>
      <c r="F62" s="14"/>
      <c r="G62" s="14"/>
      <c r="H62" s="14"/>
      <c r="I62" s="15"/>
      <c r="J62" s="15"/>
      <c r="K62" s="15"/>
      <c r="L62" s="14">
        <f>SUM(B62:K62)</f>
        <v>20000</v>
      </c>
    </row>
    <row r="63" spans="1:12" s="12" customFormat="1" ht="18.75">
      <c r="B63" s="18"/>
      <c r="C63" s="18"/>
      <c r="D63" s="18"/>
      <c r="E63" s="18"/>
      <c r="F63" s="18"/>
      <c r="G63" s="18"/>
      <c r="H63" s="18"/>
      <c r="L63" s="18"/>
    </row>
    <row r="64" spans="1:12" s="12" customFormat="1" ht="19.5" thickBot="1">
      <c r="B64" s="18"/>
      <c r="C64" s="18"/>
      <c r="D64" s="18"/>
      <c r="E64" s="18"/>
      <c r="F64" s="18"/>
      <c r="G64" s="18"/>
      <c r="H64" s="18"/>
      <c r="L64" s="18"/>
    </row>
    <row r="65" spans="1:12" s="31" customFormat="1" ht="19.5" thickBot="1">
      <c r="A65" s="28" t="s">
        <v>53</v>
      </c>
      <c r="B65" s="29">
        <v>50000</v>
      </c>
      <c r="C65" s="30">
        <v>10000</v>
      </c>
      <c r="D65" s="29">
        <v>40000</v>
      </c>
      <c r="E65" s="29">
        <v>40000</v>
      </c>
      <c r="F65" s="29">
        <v>20000</v>
      </c>
      <c r="G65" s="29">
        <v>20000</v>
      </c>
      <c r="H65" s="29">
        <v>20000</v>
      </c>
      <c r="I65" s="29">
        <v>20000</v>
      </c>
      <c r="J65" s="29">
        <v>20000</v>
      </c>
      <c r="K65" s="29">
        <v>20000</v>
      </c>
      <c r="L65" s="29">
        <f>SUM(B65:K65)</f>
        <v>260000</v>
      </c>
    </row>
    <row r="66" spans="1:12" s="12" customFormat="1" ht="19.5" thickBot="1">
      <c r="B66" s="18"/>
      <c r="C66" s="18"/>
      <c r="D66" s="18"/>
      <c r="E66" s="18"/>
      <c r="F66" s="18"/>
      <c r="G66" s="18"/>
      <c r="H66" s="18"/>
      <c r="L66" s="18"/>
    </row>
    <row r="67" spans="1:12" s="12" customFormat="1" ht="19.5" thickBot="1">
      <c r="A67" s="32" t="s">
        <v>2</v>
      </c>
      <c r="B67" s="29">
        <f t="shared" ref="B67:K67" si="9">B4+B18+B29+B52+B59+B65</f>
        <v>468782</v>
      </c>
      <c r="C67" s="29">
        <f t="shared" si="9"/>
        <v>4857330</v>
      </c>
      <c r="D67" s="29">
        <f t="shared" si="9"/>
        <v>1964126</v>
      </c>
      <c r="E67" s="29">
        <f t="shared" si="9"/>
        <v>1350000</v>
      </c>
      <c r="F67" s="29">
        <f t="shared" si="9"/>
        <v>1362862</v>
      </c>
      <c r="G67" s="29">
        <f t="shared" si="9"/>
        <v>50000</v>
      </c>
      <c r="H67" s="29">
        <f t="shared" si="9"/>
        <v>30000</v>
      </c>
      <c r="I67" s="29">
        <f t="shared" si="9"/>
        <v>20000</v>
      </c>
      <c r="J67" s="29">
        <f t="shared" si="9"/>
        <v>20000</v>
      </c>
      <c r="K67" s="29">
        <f t="shared" si="9"/>
        <v>20000</v>
      </c>
      <c r="L67" s="29">
        <f>L4+L18+L29+L52+L59+L65+L15</f>
        <v>10000000</v>
      </c>
    </row>
  </sheetData>
  <mergeCells count="4">
    <mergeCell ref="J1:L1"/>
    <mergeCell ref="A2:L2"/>
    <mergeCell ref="J28:L28"/>
    <mergeCell ref="J58:L58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3" fitToHeight="2" orientation="landscape" r:id="rId1"/>
  <headerFooter alignWithMargins="0">
    <oddHeader>&amp;C&amp;"Arial,Félkövér"&amp;14Budapest Főváros VII. Kerület Erzsébetváros Önkormányzatának 2009-2018-ig terjedő időszakra vonatkozó
fejlesztési programjának módosított 1. számú melléklete (jelenlegi javaslat)</oddHeader>
  </headerFooter>
  <rowBreaks count="2" manualBreakCount="2">
    <brk id="16" max="11" man="1"/>
    <brk id="5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2010.május</vt:lpstr>
      <vt:lpstr>'2010.május'!Nyomtatási_cím</vt:lpstr>
      <vt:lpstr>'2010.május'!Nyomtatási_terület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hangyali</dc:creator>
  <cp:lastModifiedBy>hangyali</cp:lastModifiedBy>
  <dcterms:created xsi:type="dcterms:W3CDTF">2010-05-21T11:04:47Z</dcterms:created>
  <dcterms:modified xsi:type="dcterms:W3CDTF">2010-05-21T11:05:25Z</dcterms:modified>
</cp:coreProperties>
</file>