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300" windowWidth="9720" windowHeight="6270" activeTab="3"/>
  </bookViews>
  <sheets>
    <sheet name="Munka1" sheetId="1" r:id="rId1"/>
    <sheet name="Munka(2) " sheetId="6" r:id="rId2"/>
    <sheet name="Munka(3) " sheetId="5" r:id="rId3"/>
    <sheet name="Munka1 (4)" sheetId="2" r:id="rId4"/>
    <sheet name="Munka1 (5)" sheetId="7" r:id="rId5"/>
    <sheet name="Munka1 (6)" sheetId="4" r:id="rId6"/>
  </sheets>
  <definedNames>
    <definedName name="_xlnm.Print_Area" localSheetId="1">'Munka(2) '!$A$1:$T$29</definedName>
    <definedName name="_xlnm.Print_Area" localSheetId="2">'Munka(3) '!$A$1:$T$48</definedName>
    <definedName name="_xlnm.Print_Area" localSheetId="0">Munka1!$A$1:$T$49</definedName>
    <definedName name="_xlnm.Print_Area" localSheetId="3">'Munka1 (4)'!$A$1:$U$59</definedName>
    <definedName name="_xlnm.Print_Area" localSheetId="4">'Munka1 (5)'!$A$1:$U$56</definedName>
    <definedName name="_xlnm.Print_Area" localSheetId="5">'Munka1 (6)'!$A$1:$R$36</definedName>
  </definedNames>
  <calcPr calcId="124519"/>
</workbook>
</file>

<file path=xl/calcChain.xml><?xml version="1.0" encoding="utf-8"?>
<calcChain xmlns="http://schemas.openxmlformats.org/spreadsheetml/2006/main">
  <c r="T27" i="2"/>
  <c r="D55" i="7"/>
  <c r="E55"/>
  <c r="F55"/>
  <c r="G55"/>
  <c r="H55"/>
  <c r="I55"/>
  <c r="J55"/>
  <c r="K55"/>
  <c r="L55"/>
  <c r="M55"/>
  <c r="N55"/>
  <c r="O55"/>
  <c r="P55"/>
  <c r="Q55"/>
  <c r="R55"/>
  <c r="S55"/>
  <c r="T55"/>
  <c r="U55"/>
  <c r="C55"/>
  <c r="C56"/>
  <c r="C59" i="2"/>
  <c r="D59"/>
  <c r="D56" i="7" s="1"/>
  <c r="E59" i="2"/>
  <c r="E56" i="7" s="1"/>
  <c r="F59" i="2"/>
  <c r="F56" i="7" s="1"/>
  <c r="G59" i="2"/>
  <c r="G56" i="7" s="1"/>
  <c r="H59" i="2"/>
  <c r="H56" i="7" s="1"/>
  <c r="I59" i="2"/>
  <c r="I56" i="7" s="1"/>
  <c r="J59" i="2"/>
  <c r="J56" i="7" s="1"/>
  <c r="K59" i="2"/>
  <c r="K56" i="7" s="1"/>
  <c r="L59" i="2"/>
  <c r="L56" i="7" s="1"/>
  <c r="M59" i="2"/>
  <c r="M56" i="7" s="1"/>
  <c r="N59" i="2"/>
  <c r="N56" i="7" s="1"/>
  <c r="O59" i="2"/>
  <c r="O56" i="7" s="1"/>
  <c r="P59" i="2"/>
  <c r="P56" i="7" s="1"/>
  <c r="Q59" i="2"/>
  <c r="Q56" i="7" s="1"/>
  <c r="R59" i="2"/>
  <c r="R56" i="7" s="1"/>
  <c r="S59" i="2"/>
  <c r="S56" i="7" s="1"/>
  <c r="T59" i="2"/>
  <c r="U59"/>
  <c r="U56" i="7" s="1"/>
  <c r="G34" i="4"/>
  <c r="D36"/>
  <c r="E36"/>
  <c r="F36"/>
  <c r="G36"/>
  <c r="I36"/>
  <c r="J36"/>
  <c r="K36"/>
  <c r="L36"/>
  <c r="M36"/>
  <c r="N36"/>
  <c r="O36"/>
  <c r="P36"/>
  <c r="R36"/>
  <c r="C36"/>
  <c r="H34"/>
  <c r="H36" s="1"/>
  <c r="D47" i="5"/>
  <c r="E47"/>
  <c r="F47"/>
  <c r="G47"/>
  <c r="H47"/>
  <c r="I47"/>
  <c r="J47"/>
  <c r="K47"/>
  <c r="L47"/>
  <c r="M47"/>
  <c r="N47"/>
  <c r="O47"/>
  <c r="P47"/>
  <c r="Q47"/>
  <c r="R47"/>
  <c r="S47"/>
  <c r="T47"/>
  <c r="D29" i="6"/>
  <c r="D48" i="5" s="1"/>
  <c r="E29" i="6"/>
  <c r="E48" i="5" s="1"/>
  <c r="F29" i="6"/>
  <c r="F48" i="5" s="1"/>
  <c r="G29" i="6"/>
  <c r="G48" i="5" s="1"/>
  <c r="H29" i="6"/>
  <c r="H48" i="5" s="1"/>
  <c r="I29" i="6"/>
  <c r="I48" i="5" s="1"/>
  <c r="J29" i="6"/>
  <c r="J48" i="5" s="1"/>
  <c r="K29" i="6"/>
  <c r="K48" i="5" s="1"/>
  <c r="L29" i="6"/>
  <c r="L48" i="5" s="1"/>
  <c r="M29" i="6"/>
  <c r="M48" i="5" s="1"/>
  <c r="N29" i="6"/>
  <c r="N48" i="5" s="1"/>
  <c r="O29" i="6"/>
  <c r="O48" i="5" s="1"/>
  <c r="P29" i="6"/>
  <c r="P48" i="5" s="1"/>
  <c r="Q29" i="6"/>
  <c r="Q48" i="5" s="1"/>
  <c r="D28" i="6"/>
  <c r="E28"/>
  <c r="F28"/>
  <c r="G28"/>
  <c r="H28"/>
  <c r="I28"/>
  <c r="J28"/>
  <c r="K28"/>
  <c r="L28"/>
  <c r="M28"/>
  <c r="N28"/>
  <c r="O28"/>
  <c r="P28"/>
  <c r="Q28"/>
  <c r="R28"/>
  <c r="R29" s="1"/>
  <c r="R48" i="5" s="1"/>
  <c r="D49" i="1"/>
  <c r="E49"/>
  <c r="F49"/>
  <c r="G49"/>
  <c r="H49"/>
  <c r="I49"/>
  <c r="J49"/>
  <c r="K49"/>
  <c r="L49"/>
  <c r="M49"/>
  <c r="N49"/>
  <c r="O49"/>
  <c r="P49"/>
  <c r="Q49"/>
  <c r="R49"/>
  <c r="S49"/>
  <c r="T49"/>
  <c r="S19" i="5"/>
  <c r="C47"/>
  <c r="T47" i="7"/>
  <c r="T50"/>
  <c r="T56" s="1"/>
  <c r="T44"/>
  <c r="S28" i="5"/>
  <c r="S25"/>
  <c r="S22"/>
  <c r="T40" i="7"/>
  <c r="T41"/>
  <c r="G23"/>
  <c r="H23"/>
  <c r="G25"/>
  <c r="H25"/>
  <c r="T25"/>
  <c r="G26"/>
  <c r="H26"/>
  <c r="T26"/>
  <c r="G27"/>
  <c r="H27"/>
  <c r="T27"/>
  <c r="G28"/>
  <c r="H28"/>
  <c r="T28"/>
  <c r="G29"/>
  <c r="H29"/>
  <c r="T29"/>
  <c r="T31"/>
  <c r="T32"/>
  <c r="T33"/>
  <c r="T34"/>
  <c r="T35"/>
  <c r="T37"/>
  <c r="T38"/>
  <c r="T20"/>
  <c r="S34" i="5"/>
  <c r="T17" i="7"/>
  <c r="G21"/>
  <c r="T18"/>
  <c r="T48" i="2"/>
  <c r="O34"/>
  <c r="T57"/>
  <c r="T56"/>
  <c r="G58"/>
  <c r="H58"/>
  <c r="T58"/>
  <c r="G38"/>
  <c r="H38"/>
  <c r="T38"/>
  <c r="T36"/>
  <c r="T49"/>
  <c r="T50"/>
  <c r="T51"/>
  <c r="T52"/>
  <c r="T53"/>
  <c r="T54"/>
  <c r="T55"/>
  <c r="T46"/>
  <c r="T44"/>
  <c r="T43"/>
  <c r="T40"/>
  <c r="S31" i="5"/>
  <c r="S46"/>
  <c r="T34" i="2"/>
  <c r="S42" i="5"/>
  <c r="G30" i="2"/>
  <c r="H30"/>
  <c r="T30"/>
  <c r="G31"/>
  <c r="H31"/>
  <c r="T31"/>
  <c r="G32"/>
  <c r="H32"/>
  <c r="T32"/>
  <c r="G29"/>
  <c r="H29"/>
  <c r="T29"/>
  <c r="C28" i="6"/>
  <c r="G27"/>
  <c r="H27"/>
  <c r="S27"/>
  <c r="T27"/>
  <c r="G21" i="1"/>
  <c r="H21" s="1"/>
  <c r="Q34" i="4"/>
  <c r="Q36" s="1"/>
  <c r="G31"/>
  <c r="H31"/>
  <c r="G32"/>
  <c r="H32"/>
  <c r="Q32"/>
  <c r="G33"/>
  <c r="D33"/>
  <c r="C33"/>
  <c r="H33"/>
  <c r="Q33"/>
  <c r="P24" i="2"/>
  <c r="G29" i="4"/>
  <c r="H29"/>
  <c r="Q29"/>
  <c r="G25"/>
  <c r="H25"/>
  <c r="Q25"/>
  <c r="G28"/>
  <c r="H28"/>
  <c r="Q28"/>
  <c r="G27"/>
  <c r="H27"/>
  <c r="Q27"/>
  <c r="G45" i="1"/>
  <c r="H45" s="1"/>
  <c r="S45" s="1"/>
  <c r="T45" s="1"/>
  <c r="G46"/>
  <c r="H46" s="1"/>
  <c r="S46" s="1"/>
  <c r="T46" s="1"/>
  <c r="G47"/>
  <c r="H47" s="1"/>
  <c r="S47" s="1"/>
  <c r="T47" s="1"/>
  <c r="G23" i="6"/>
  <c r="H23"/>
  <c r="S23"/>
  <c r="S28" s="1"/>
  <c r="S29" s="1"/>
  <c r="S48" i="5" s="1"/>
  <c r="T23" i="6"/>
  <c r="T28" s="1"/>
  <c r="T29" s="1"/>
  <c r="T48" i="5" s="1"/>
  <c r="G20" i="6"/>
  <c r="H20"/>
  <c r="S20"/>
  <c r="T20"/>
  <c r="E27" i="1"/>
  <c r="E26"/>
  <c r="G24"/>
  <c r="H24"/>
  <c r="G41"/>
  <c r="H41"/>
  <c r="S41"/>
  <c r="T41"/>
  <c r="G31"/>
  <c r="H31"/>
  <c r="S31"/>
  <c r="T31"/>
  <c r="G44"/>
  <c r="H44"/>
  <c r="S44"/>
  <c r="T44"/>
  <c r="G38"/>
  <c r="H38"/>
  <c r="S38"/>
  <c r="T38"/>
  <c r="G35"/>
  <c r="H35"/>
  <c r="S35"/>
  <c r="T35"/>
  <c r="G25"/>
  <c r="H25"/>
  <c r="S25"/>
  <c r="T25"/>
  <c r="G26"/>
  <c r="H26"/>
  <c r="S26"/>
  <c r="T26"/>
  <c r="G27"/>
  <c r="H27"/>
  <c r="S27"/>
  <c r="T27"/>
  <c r="G28"/>
  <c r="H28"/>
  <c r="S28"/>
  <c r="T28"/>
  <c r="E29"/>
  <c r="G34"/>
  <c r="H34"/>
  <c r="S34"/>
  <c r="T34"/>
  <c r="C49"/>
  <c r="C29" i="6" s="1"/>
  <c r="C48" i="5" s="1"/>
  <c r="G48" i="1"/>
  <c r="H48"/>
  <c r="S48"/>
  <c r="T48"/>
  <c r="G21" i="2"/>
  <c r="H21"/>
  <c r="G39" i="5"/>
  <c r="H39"/>
  <c r="S39"/>
  <c r="G30" i="1"/>
  <c r="H30"/>
  <c r="S30"/>
  <c r="T30"/>
  <c r="G29"/>
  <c r="H29"/>
  <c r="S29"/>
  <c r="T29"/>
  <c r="G19"/>
  <c r="H19"/>
  <c r="S19"/>
  <c r="T19"/>
  <c r="T18" i="2"/>
  <c r="G20" i="4"/>
  <c r="H20"/>
  <c r="Q20"/>
  <c r="G30"/>
  <c r="H30"/>
  <c r="Q30"/>
  <c r="G26"/>
  <c r="H26"/>
  <c r="Q26"/>
  <c r="T21" i="2"/>
  <c r="S24" i="1"/>
  <c r="T24"/>
  <c r="T24" i="2"/>
  <c r="H21" i="7"/>
  <c r="T43"/>
  <c r="T21"/>
  <c r="T23"/>
  <c r="Q31" i="4"/>
  <c r="S21" i="1" l="1"/>
  <c r="T21" l="1"/>
</calcChain>
</file>

<file path=xl/sharedStrings.xml><?xml version="1.0" encoding="utf-8"?>
<sst xmlns="http://schemas.openxmlformats.org/spreadsheetml/2006/main" count="652" uniqueCount="257">
  <si>
    <t>Működési kiadások</t>
  </si>
  <si>
    <t>Munka-</t>
  </si>
  <si>
    <t>adókat</t>
  </si>
  <si>
    <t xml:space="preserve">Ellátottak </t>
  </si>
  <si>
    <t>terhelő</t>
  </si>
  <si>
    <t xml:space="preserve">Dologi </t>
  </si>
  <si>
    <t>Egyéb folyó</t>
  </si>
  <si>
    <t>Összesen</t>
  </si>
  <si>
    <t>pénzbeli</t>
  </si>
  <si>
    <t>kiadások</t>
  </si>
  <si>
    <t>összesen</t>
  </si>
  <si>
    <t>járulékok</t>
  </si>
  <si>
    <t>( 5 + 6 )</t>
  </si>
  <si>
    <t>(3+4+7)</t>
  </si>
  <si>
    <t xml:space="preserve">Működési </t>
  </si>
  <si>
    <t xml:space="preserve">Költségvetési </t>
  </si>
  <si>
    <t>Sor -</t>
  </si>
  <si>
    <t>szociál-</t>
  </si>
  <si>
    <t>politikai</t>
  </si>
  <si>
    <t>szám</t>
  </si>
  <si>
    <t xml:space="preserve">      Intézmény megnevezése          </t>
  </si>
  <si>
    <t xml:space="preserve">Felhalmozási </t>
  </si>
  <si>
    <t>áfá-val</t>
  </si>
  <si>
    <t xml:space="preserve">     Kiadási-bevételi előirányzat       </t>
  </si>
  <si>
    <t>juttatásai</t>
  </si>
  <si>
    <t>Dologi és egyéb folyó kiadások</t>
  </si>
  <si>
    <t xml:space="preserve"> </t>
  </si>
  <si>
    <t>Intézményi</t>
  </si>
  <si>
    <t>támogatások</t>
  </si>
  <si>
    <t>Bizottságokra átruházott hatáskörben végrehajtott - intézményeket érintő - módosítások</t>
  </si>
  <si>
    <t>1.</t>
  </si>
  <si>
    <t>KIMUTATÁS</t>
  </si>
  <si>
    <t xml:space="preserve">Felújítási </t>
  </si>
  <si>
    <t>Céltartalékok</t>
  </si>
  <si>
    <t>Működési célú</t>
  </si>
  <si>
    <t>pénzeszközátadás</t>
  </si>
  <si>
    <t>államháztartáson</t>
  </si>
  <si>
    <t xml:space="preserve"> kívülre</t>
  </si>
  <si>
    <t>2.</t>
  </si>
  <si>
    <t xml:space="preserve">   határozataik alapján</t>
  </si>
  <si>
    <t>Társadalom-,</t>
  </si>
  <si>
    <t>és egyéb</t>
  </si>
  <si>
    <t>juttatás,</t>
  </si>
  <si>
    <t>támogatás</t>
  </si>
  <si>
    <t>Képviselő-testület hatáskörébe tartozó előirányzat-módosítások</t>
  </si>
  <si>
    <t>Képviselő-testület hatáskörébe tartozó előirányzat-módosítások összesen</t>
  </si>
  <si>
    <t>Támogatásértékű</t>
  </si>
  <si>
    <t>működési</t>
  </si>
  <si>
    <t>felhal-</t>
  </si>
  <si>
    <t>mozási</t>
  </si>
  <si>
    <t>kiadás</t>
  </si>
  <si>
    <t>(8+...+16)</t>
  </si>
  <si>
    <t xml:space="preserve">Művelődési, Oktatási és Sport Bizottság </t>
  </si>
  <si>
    <t xml:space="preserve">5. számú melléklet 2. oldal </t>
  </si>
  <si>
    <t xml:space="preserve">      Megnevezés</t>
  </si>
  <si>
    <t>ezer Ft</t>
  </si>
  <si>
    <t>6702 Erzsébetvárosi Görög Kisebbségi Önkormányzat előirányzatai</t>
  </si>
  <si>
    <t>3.</t>
  </si>
  <si>
    <t>I.</t>
  </si>
  <si>
    <t>II.</t>
  </si>
  <si>
    <t>Bizottságokra átruházott hatáskörben végrehajtott előirányzat-módosítások mindösszesen (I. + II.)</t>
  </si>
  <si>
    <t>Bizottságokra átruházott hatáskörben végrehajtott - Polgármesteri Hivatalt érintő - módosítások</t>
  </si>
  <si>
    <t>előirányzat-módosításokról</t>
  </si>
  <si>
    <t>az előterjesztéshez</t>
  </si>
  <si>
    <t>6707 Erzsébetvárosi Cigány Kisebbségi Önkormányzat előirányzatai</t>
  </si>
  <si>
    <t>Erzsébetvárosi Kisebbségi Önkormányzatok hatáskörébe tartozó előirányzat-módosítások</t>
  </si>
  <si>
    <t>Erzsébetvárosi Kisebbségi Önkormányzatok 2009. évi feladatalapú támogatás felosztása</t>
  </si>
  <si>
    <t>Erzsébetvárosi Kisebbségi Önkormányzatok döntései alapján végrehajtott előirányzat-módosítások összesen</t>
  </si>
  <si>
    <t>68/2009. (05.18.) számú határozat alapján a "7303 Központilag kezelt sport pályázatok és feladatok"</t>
  </si>
  <si>
    <t xml:space="preserve">  - Magyar-Angol Kéttannyelvű Általános Iskola és Vendéglátó Szakiskola</t>
  </si>
  <si>
    <t>III.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</si>
  <si>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</si>
  <si>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</si>
  <si>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</si>
  <si>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</si>
  <si>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</si>
  <si>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</si>
  <si>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</si>
  <si>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</si>
  <si>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</si>
  <si>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</si>
  <si>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</si>
  <si>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</si>
  <si>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</si>
  <si>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</si>
  <si>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</si>
  <si>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  - Janikovszky Éva Általános Iskola és Gimnázium</t>
  </si>
  <si>
    <t xml:space="preserve">  - Pernye András emlékét megörökítő tábla elhelyezése támogatása</t>
  </si>
  <si>
    <t>címen a nyári táborok (pályázat) céltartalék előirányzat terhére jóváhagyott támogatás visszautalása</t>
  </si>
  <si>
    <t xml:space="preserve">  - Nyári táborok pályázati támogatás (táborozás meghiúsult)</t>
  </si>
  <si>
    <t xml:space="preserve">90-92/2009. (06. 16.) számú határozat alapján a "7303 Központilag kezelt sport pályázatok és feladatok" címen az Erzsébetváros legedzettebb </t>
  </si>
  <si>
    <t>lakosa program, gyógytorna időseknek, moccanj családi sportnapok céltartalék előirányzat  terhére</t>
  </si>
  <si>
    <t xml:space="preserve"> - Erzsébetváros Sportegyesület egyéb céljellegű támogatása</t>
  </si>
  <si>
    <t>6710 Erzsébetvárosi Szerb Kisebbségi Önkormányzat előirányzatai</t>
  </si>
  <si>
    <t xml:space="preserve">21/2009. (03. 17.) számú határozat alapján a "7303 Központilag kezelt sport pályázatok és feladatok" címen az Orth György emléktorna </t>
  </si>
  <si>
    <t>céltartalék előirányzat terhére</t>
  </si>
  <si>
    <t>57/2009. (05. 18.) számú határozata alapján a "7302 Központilag kezelt közművelődési pályázatok és feladatok"</t>
  </si>
  <si>
    <t xml:space="preserve">  - Róth Miksa Emlékház és Gyűjtemény</t>
  </si>
  <si>
    <t>Szociális és Egészségügyi Bizottság</t>
  </si>
  <si>
    <t xml:space="preserve">132/2009. (09. 15.) számú határozat alapján a "7304 Központilag kezelt szociális és egészségügyi pályázatok és feladatok" címen a HPV oltás, </t>
  </si>
  <si>
    <t>6703 Erzsébetvárosi Horvát Kisebbségi Önkormnányzt előirányzatai</t>
  </si>
  <si>
    <t>482/2009. (IX. 21.) számú Képviselő-testületi határozat végrehajtása érdekében a "7201 Központilag kezelt ágazati feladatok" címen az önkormányzat</t>
  </si>
  <si>
    <t xml:space="preserve">által szervezett közcélú foglalkoztatás céltartalék előirányzat terhére </t>
  </si>
  <si>
    <t>6704 Erzsébetvárosi Lengyel Kisebbségi Önkormányzat előirányzatai</t>
  </si>
  <si>
    <t>78/2009. (06. 11.), 94,95/2009. (06. 16.) számú határozat alapján a "7303 Központilag kezelt sport pályázatok és feladatok" címen</t>
  </si>
  <si>
    <t>6708 Erzsébetvárosi Román Kisebbségi Önkormányzat előirányzatai</t>
  </si>
  <si>
    <t>6701 Erzsébetvárosi Bolgár Kisebbségi Önkormányzat előirányatai</t>
  </si>
  <si>
    <t xml:space="preserve">  - ERISZ</t>
  </si>
  <si>
    <t>címen  a kulturális céltámogatás céltartalék előirányzat terhére</t>
  </si>
  <si>
    <t xml:space="preserve">  - Baross Gábor Általános Iskola </t>
  </si>
  <si>
    <t xml:space="preserve">  - Alsóerdősori Bárdos Lajos Általános Iskola és Gimnázium</t>
  </si>
  <si>
    <t xml:space="preserve">  - Erzsébetvárosi Általános Iskola és Informatikai Szakközépiskola</t>
  </si>
  <si>
    <t>86/2009. (06. 16.), 105/2009. (09. 15.) számú határozata alapján a "7302 Központilag kezelt közművelődési pályázatok és feladatok"</t>
  </si>
  <si>
    <t>46/2009. (04. 21.) számú határozat alapján a "7301 Központilag kezelt oktatási pályázatok és feladatok" címen a kerületi diákönkormányzat</t>
  </si>
  <si>
    <t>támogatása céltartalék előirányzat terhére adott fel nem használt összeg visszavétele</t>
  </si>
  <si>
    <t xml:space="preserve">  - Erzsébetvárosi Közösségi Ház</t>
  </si>
  <si>
    <t>és egészségügyi pályázatok és feladatok" címen az Idősek hónapja céltartalék előirányzat terhére</t>
  </si>
  <si>
    <t xml:space="preserve">5. számú melléklet 3. oldal </t>
  </si>
  <si>
    <t>címen  a közművelődési pályázatok céltartalék előirányzat terhére adott támogatás</t>
  </si>
  <si>
    <t>céltartalék előirányzat terhére eszközbeszerzés támogatása</t>
  </si>
  <si>
    <t xml:space="preserve"> - HPV oltáshoz oltóanyag beszerzésének támogatása </t>
  </si>
  <si>
    <t xml:space="preserve">Szociális és Egészségügyi Bizottság </t>
  </si>
  <si>
    <t xml:space="preserve">5. számú melléklet 4. oldal </t>
  </si>
  <si>
    <t>119-123/2009. (10. 05.) számú határozat alapján a "7303 Központilag kezelt sport pályázatok és feladatok" címen a Téli központi táborok</t>
  </si>
  <si>
    <t xml:space="preserve"> céltartalék előirányzat terhére</t>
  </si>
  <si>
    <t>A.</t>
  </si>
  <si>
    <t>B.</t>
  </si>
  <si>
    <t>Bizottságokra átruházott hatáskörben végrehajtott - intézményeket érintő - módosítások mindösszesen (A+B)</t>
  </si>
  <si>
    <t>300-302/2009. (V. 22.) számú Képviselő-testületi határozat végrehajtása érdekében a "7303 Központilag kezelt sport pályázatok és feladatok"</t>
  </si>
  <si>
    <t>címen a kerületi sportegyesületek, utánpótlás nevelési programok, kerületi szakszövetségek támogatása céltartalék előirányzat terhére</t>
  </si>
  <si>
    <t>Erzsébetvárosi Kisebbségi Önkormányzatok 2009. évi kiemelt kiadási előirányzatai közötti átrendezés</t>
  </si>
  <si>
    <t>6706 Örmény Kisebbségi Önkormányzat előirányzatai</t>
  </si>
  <si>
    <t>környezetvédelmi pályázatok és feladatok" céltartalék előirányzat terhére</t>
  </si>
  <si>
    <t>299/2009. (V. 22.) számú Képviselő-testületi határozat végrehajtása érdekében a "7302 Központilag kezelt közművelődési pályázatok és feladatok"</t>
  </si>
  <si>
    <t>címen a közművelődési pályázatok céltartalék előirányzat terhére</t>
  </si>
  <si>
    <t xml:space="preserve">  - Közművelődési pályázatok támogatása</t>
  </si>
  <si>
    <t xml:space="preserve"> - VII. kerületi Labdarúgó Szövetség támogatása</t>
  </si>
  <si>
    <t>172/2007. (11. 19.) számú határozat alapján a "7301 Központilag kezelt oktatási pályázatok és feladatok" címen a Bursa Hungarica</t>
  </si>
  <si>
    <t>felsőoktatási ösztöndíj céltartalék előirányzat terhére</t>
  </si>
  <si>
    <t xml:space="preserve"> - Bursa Hungarica felsőoktatási ösztöndíj</t>
  </si>
  <si>
    <t>"5701 Oktatási, közművelődési és egyéb feladatok" címen belül előirányzat átcsoportosítás</t>
  </si>
  <si>
    <t xml:space="preserve">  - Erzsébetvárosi Napok előirányzat csökkentése</t>
  </si>
  <si>
    <t xml:space="preserve">  - Közoktatási és közművelődési kiadványok előirányzat csökkentése</t>
  </si>
  <si>
    <t xml:space="preserve">  - Testvérvárosi kapcsolatok előirányzat növelése</t>
  </si>
  <si>
    <t xml:space="preserve">  - Bérleti és lízingdíjak előirányzat növelése</t>
  </si>
  <si>
    <t>Felhalmozási célú</t>
  </si>
  <si>
    <t xml:space="preserve">támogatási </t>
  </si>
  <si>
    <t>kölcsön</t>
  </si>
  <si>
    <t>nyújtása</t>
  </si>
  <si>
    <t>(8+...+17)</t>
  </si>
  <si>
    <t>"6401 Önkormányzati fejlesztések" címen az ingatlanértékesítéssel kapcsolatos épület</t>
  </si>
  <si>
    <t>kiürítések miatti bérlőkihelyezések + kapcsolódó járulékos költségek előirányzat csökkentése</t>
  </si>
  <si>
    <t>"6502 Lakás vásárláshoz, építéshez helyi támogatás és kölcsön nyújtása" címen</t>
  </si>
  <si>
    <t>bérlőkihelyezés pénzbeli térítés előirányzat növelése</t>
  </si>
  <si>
    <t xml:space="preserve">134/2009. (09. 15.) számu határozata alapján a "7304 Központilag kezelt szociális és egészségügyi </t>
  </si>
  <si>
    <t xml:space="preserve">133/2009. (09. 15.), 155/2009. (10.20.) számu határozata alapján a "7304 Központilag kezelt szociális </t>
  </si>
  <si>
    <t xml:space="preserve">Közrendvédelmi és Környezetvédelmi Bizottság </t>
  </si>
  <si>
    <t>45/2009. (05. 21.) számú határozata alapján a "7306 Központilag kezelt közrendvédelmi,</t>
  </si>
  <si>
    <t xml:space="preserve">"7306 Központilag kezelt közrendvédelmi, környezetvédelmi pályázatok és feladatok" címen a kaputelefon korszerűsítési és felújítási </t>
  </si>
  <si>
    <t xml:space="preserve">  - Társasházak részére kaputelefon korszerűsítési és felújítási pályázat (2008. évi áthúzódó)</t>
  </si>
  <si>
    <t>"7307 Erzsébetváros épített környezetének megújítását szolgáló feladatok" címen</t>
  </si>
  <si>
    <t>Önkormányzati tulajdonú lakóházak felújítása  céltartalék előirányzat csökkentése</t>
  </si>
  <si>
    <t>Önkormányzati tulajdonú lakóházak felújítása  céltartalék előirányzat csökkentése,</t>
  </si>
  <si>
    <t>"6303 Lakóház felújítás" címen társasház felújítása tulajdoni hányad előirányzat növelése</t>
  </si>
  <si>
    <t>"5402 Lakáselidegenítéssel kapcsolatos feladatok" címen</t>
  </si>
  <si>
    <t>bérlőkihelyezéssel kapcsolatos járulékos költségek előirányzat növelése</t>
  </si>
  <si>
    <t xml:space="preserve"> - Dembinszky utca 30. (2008. évről áthúzódó)</t>
  </si>
  <si>
    <t xml:space="preserve"> - Dohány utca 90. (2008. évről áthúzódó)</t>
  </si>
  <si>
    <t>"5604 Eseti pénzbeli szociális ellátások" címen az átmeneti segély előirányzat csökkentése</t>
  </si>
  <si>
    <t>"6801 Pénzügytechnikai elszámolások előirányzatai' címen követelés elengedése előirányzat növelése</t>
  </si>
  <si>
    <t xml:space="preserve">  - Kerületfejlesztési feladatok előirányzat csökkentése</t>
  </si>
  <si>
    <t>(8+...+18)</t>
  </si>
  <si>
    <t>támogatási</t>
  </si>
  <si>
    <t>Előző évi</t>
  </si>
  <si>
    <t>pénz-</t>
  </si>
  <si>
    <t>maradvány</t>
  </si>
  <si>
    <t>átadása</t>
  </si>
  <si>
    <t>(8+...+19)</t>
  </si>
  <si>
    <t xml:space="preserve">Szociális és Egészségügyi Bizottság 49/2009. (04. 21.), 628/2009. (XI. 06.) számú határozata alapján a "7304 Központilag kezelt szociális </t>
  </si>
  <si>
    <t>és egészségügyi pályázatok és feladatok" címen a lakásvásárláshoz és építéshez visszatérítendő kölcsön céltartalék előirányzat terhére</t>
  </si>
  <si>
    <t>kiürítések miatti bérleti jogviszony megszüntetése  előirányzat növelése</t>
  </si>
  <si>
    <t xml:space="preserve">"6501 Társasházak felújításához támogatás és kölcsön nyújtása" címen: </t>
  </si>
  <si>
    <t xml:space="preserve">  - Kisebbségi önkormányzatok pénzmaradvány átadása előirányzat növelése (Horvát, Örmény, Szerb)</t>
  </si>
  <si>
    <t>84/2009. ((06. 11.) számú határozat alapján a "7302 Központilag kezelt közművelődési pályázatok és feladatok" címen a kulturális céltámogatás</t>
  </si>
  <si>
    <t xml:space="preserve">  - Örmény Kisebbségi Önkormányzat támogatása</t>
  </si>
  <si>
    <t>"6503 Dolgozói lakásvásárláshoz, építéshez támogatás és kölcsön nyújtása" címen belül</t>
  </si>
  <si>
    <t>"5401 Vagyongazdálkodással kapcsolatos közvetlen kiadások" címen a lakás bérleti díjak</t>
  </si>
  <si>
    <t>és kapcsolódó szolgáltatások előirányzat csökkentése</t>
  </si>
  <si>
    <t xml:space="preserve">"5402 Lakáselidegenítéssel kapcsolatos feladatok" címen: </t>
  </si>
  <si>
    <t xml:space="preserve"> - Értékbecslések, műszaki felmérések készítése előirányzat csökkentése</t>
  </si>
  <si>
    <t xml:space="preserve"> - Ingatlanokkal kapcsolatos egyéb szakértői díjak előirányzat csökkentése</t>
  </si>
  <si>
    <t xml:space="preserve"> - Ingatlanforgalmi szakvélemények előirányzat csökkentése</t>
  </si>
  <si>
    <t xml:space="preserve"> - Alapító okirat készítés és ehhez kapcsolódó ügyvédi munkadíj előirányzat csökkentése</t>
  </si>
  <si>
    <t>"5501 Sky-Park üzemeltetése" címen a dologi kiadások előirányzat csökkentése</t>
  </si>
  <si>
    <t>"5601 Rendszeres szociális pénzbeli ellátások" címen:</t>
  </si>
  <si>
    <t xml:space="preserve"> - Rendszeres szociális segély előirányzat csökkentése</t>
  </si>
  <si>
    <t xml:space="preserve"> - Normatív lakásfenntartási támogatás előirányzat csökkentése</t>
  </si>
  <si>
    <t xml:space="preserve"> - Adósságcsökkentési támogatás előirányzat csökkentése</t>
  </si>
  <si>
    <t xml:space="preserve"> - Normatív ápolási díj előirányzat csökkentése</t>
  </si>
  <si>
    <t xml:space="preserve"> - Egyéb ápolási díj előirányzat csökkentése</t>
  </si>
  <si>
    <t xml:space="preserve"> - Rendkívüli gyermekvédelmi támogatás előirányzat csökkentése</t>
  </si>
  <si>
    <t>"5302 Társasházak közös költsége" címen a társasházakban lévő önkormányzati tulajdonú</t>
  </si>
  <si>
    <t>lakások és helyiségek közös költsége előirányzat növelése</t>
  </si>
  <si>
    <t>"5605 Eseti pénzbeli gyermekvédelmi ellátások" címen</t>
  </si>
  <si>
    <t>"5604 Eseti pénzbeli szociális ellátások" címen:</t>
  </si>
  <si>
    <t xml:space="preserve"> - Köztemetés előirányzat csökkentése</t>
  </si>
  <si>
    <t xml:space="preserve"> - Közgyógyellátás előirányzat csökkentése</t>
  </si>
  <si>
    <t xml:space="preserve"> - Gyermekétkeztetési támogatás rászorultsági alapon</t>
  </si>
  <si>
    <t xml:space="preserve"> a Képviselő-testület hatáskörébe tartozó, valamint az Erzsébetvárosi Kisebbségi Önkormányzatok határozatai alapján végrehajtott</t>
  </si>
  <si>
    <t>5. számú melléklet  1. oldal</t>
  </si>
  <si>
    <t>Személyi juttatások</t>
  </si>
  <si>
    <t>a 2009. szeptember 21. - december 31. közötti időszakban Bizottságokra átruházott hatáskörben,</t>
  </si>
  <si>
    <t>116/2009. (10. 05.) számú határozat alapján a "7302 Központilag kezelt közművelődési pályázatok és feladatok" címen az Innovációs Alap</t>
  </si>
  <si>
    <t>pályázat céltartalék előirányzat terhére</t>
  </si>
  <si>
    <t xml:space="preserve">5. számú melléklet 5. oldal </t>
  </si>
  <si>
    <t xml:space="preserve">5. számú melléklet 6.oldal </t>
  </si>
  <si>
    <t xml:space="preserve"> a Képviselő-testület hatáskörébe tartozó, valamint az Erzsébetvárosi Kisebbségi Önkormányzatok határozatai alapján </t>
  </si>
  <si>
    <t xml:space="preserve">  - Erzsébetvárosi Sportközpont támogatása</t>
  </si>
  <si>
    <t xml:space="preserve">  - Wesselényi utca 74. szám alatti ingatlan vételár része és kamata</t>
  </si>
  <si>
    <t>a diákönkormányzati tábor céltartalék előirányzat terhére</t>
  </si>
  <si>
    <t>Korábbi képviselő-testületi döntés alapján a "7201 Központilag kezelt ágazati feladatok" címen</t>
  </si>
  <si>
    <t>"5601 Rendszeres szociális pénzbeli ellátások" címen az adósságcsökkentési támogatás előirányzat csökkentése</t>
  </si>
  <si>
    <t>61/2009. (05.18.) számú határozat alapján a "7302 Központilag kezelt közművelődési pályázatok és feladatok" címen a kulturális céltámogatás céltartalék előirányzat javára maradvány visszafizetése</t>
  </si>
  <si>
    <t>68/2009. (05.18.) számú határozat alapján a "7303 Központilag kezelt sport pályázatok és feladatok" címen</t>
  </si>
  <si>
    <t>a nyári táborok céltartalék előirányzat javára maradvány visszafizetése</t>
  </si>
  <si>
    <t xml:space="preserve">  - Lakásvásárláshoz és építéshez visszatérítendő (helyi) kölcsön</t>
  </si>
  <si>
    <t>az Erzsébetvárosi Napok, ingyenes sporteszköz kölcsönzési program, Erzsébetváros Sportjáért díj céltartalék előirányzat terhére</t>
  </si>
  <si>
    <t xml:space="preserve">Térinformatikai  rendszer - vagyonkataszter, társasházak , építésigazgatás, társasházak pályázata </t>
  </si>
  <si>
    <t>Garay tér 20. szám alatt lévő Piac társasházi tulajdonrész vásárlás előirányzat növelése</t>
  </si>
  <si>
    <t>"6302 Útfelújítás" címen a felújítási előirányzat (Dob utca felújítás) csökkentése</t>
  </si>
  <si>
    <t>előirányzat csökkentése</t>
  </si>
  <si>
    <t>kiegészítő támogatása céltartalék előirányzat terhére</t>
  </si>
  <si>
    <t>6710 Szerb Kisebbségi Önkormányzat előirányzatai</t>
  </si>
  <si>
    <t>V.</t>
  </si>
  <si>
    <t>IV.</t>
  </si>
  <si>
    <t>Képviselő-testület hatáskörébe tartozó előirányzat-módosítások mindösszesen (A+B)</t>
  </si>
  <si>
    <t>valamint a "7201 Központilag kezelt ágazati feladatok" címen a Kábítószer Egyeztető Fórumok, valamint az Idősek otthonai 2008. évi egyszeri</t>
  </si>
  <si>
    <t>pályázatok és feladatok" címen a Szociális Munka Napja dologi kiadás céltartalék előirányzat terhére</t>
  </si>
  <si>
    <t>Bizottságokra átruházott hatáskörben végrehajtott - Polgármesteri Hivatalt érintő - módosítások összesen</t>
  </si>
  <si>
    <t xml:space="preserve">  -Társasházak felújításához adott támogatás előirányzat növelése (2008. évről áthúzódó)</t>
  </si>
  <si>
    <t xml:space="preserve">  - Garay utca 50. szám alatti társasház homlokzat megerősítési pótmunka előirányzat növelése</t>
  </si>
  <si>
    <t xml:space="preserve">  - Műemléki és helyi védelmi épületek felújítása előirányzat növelése</t>
  </si>
  <si>
    <t xml:space="preserve">  - Központilag kezelt feladatok előirányzat növelése</t>
  </si>
  <si>
    <t xml:space="preserve">  - István utca 49. számú épület felújítása előirányzat növelése</t>
  </si>
  <si>
    <t xml:space="preserve">  - Társasházak felújításához nyújtott kölcsön előirányzat növelése</t>
  </si>
  <si>
    <t xml:space="preserve"> Dolgozói lakásvásárláshoz, építéshez adott kölcsön előirányzat csökkentése</t>
  </si>
  <si>
    <t xml:space="preserve"> Dolgozói lakásvásárláshoz, építéshez adott támogatás előirányzat növelése</t>
  </si>
  <si>
    <t>"6401 Önkormányzati fejlesztések" címen belül</t>
  </si>
  <si>
    <t>Garay téri üzletközpont kialakítása előirányzat csökkentése</t>
  </si>
  <si>
    <t>Garay téri Piac nyitásával kapcsolatos költségek előirányzat növelése</t>
  </si>
  <si>
    <t>"7302 Központilag kezelt közművelődési pályázatok és feladatok" címen</t>
  </si>
  <si>
    <t>Innovációs Alap előirányzat csökkentése</t>
  </si>
  <si>
    <t>"5701 Oktatási, közművelődési és egyéb feladatok" címen</t>
  </si>
  <si>
    <t>Közoktatási megállapodásban rögzített feladatellátás előirányzat növelése</t>
  </si>
  <si>
    <t>Erzsébetvárosi Kisebbségi Önkormányzatok 2009. évi működési céltartalék előirányzatának felosztása</t>
  </si>
  <si>
    <t>398/2009. (VI. 18.) számú Képviselő-testületi határozat végrehajtása érdekében a "7302 Központilag kezelt közművelődési pályázatok és feladatok"</t>
  </si>
  <si>
    <t>címen a Kulturális céltámogatás céltartalék előirányzat terhére</t>
  </si>
</sst>
</file>

<file path=xl/styles.xml><?xml version="1.0" encoding="utf-8"?>
<styleSheet xmlns="http://schemas.openxmlformats.org/spreadsheetml/2006/main">
  <numFmts count="2">
    <numFmt numFmtId="164" formatCode="\ "/>
    <numFmt numFmtId="165" formatCode="&quot;$&quot;#,##0.0000_);\(&quot;$&quot;#,##0.0000\)"/>
  </numFmts>
  <fonts count="21">
    <font>
      <sz val="10"/>
      <name val="Arial CE"/>
      <charset val="238"/>
    </font>
    <font>
      <sz val="14"/>
      <name val="Times New Roman"/>
      <family val="1"/>
    </font>
    <font>
      <sz val="18"/>
      <name val="Times New Roman"/>
      <family val="1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</font>
    <font>
      <sz val="8"/>
      <name val="Arial CE"/>
      <charset val="238"/>
    </font>
    <font>
      <b/>
      <sz val="10"/>
      <name val="H-Times New Roman"/>
      <family val="1"/>
      <charset val="238"/>
    </font>
    <font>
      <sz val="12"/>
      <name val="Tms Rmn"/>
    </font>
    <font>
      <b/>
      <sz val="12"/>
      <name val="H-Times New Roman"/>
      <family val="1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0"/>
      <name val="Arial"/>
      <family val="2"/>
      <charset val="238"/>
    </font>
    <font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</font>
    <font>
      <sz val="12"/>
      <name val="Arial CE"/>
      <charset val="238"/>
    </font>
    <font>
      <sz val="10"/>
      <name val="Times New Roman"/>
      <family val="1"/>
    </font>
    <font>
      <sz val="14"/>
      <name val="Arial CE"/>
      <charset val="238"/>
    </font>
    <font>
      <sz val="14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9">
    <xf numFmtId="0" fontId="0" fillId="0" borderId="0"/>
    <xf numFmtId="0" fontId="8" fillId="0" borderId="1">
      <alignment wrapText="1"/>
    </xf>
    <xf numFmtId="0" fontId="9" fillId="0" borderId="0" applyNumberFormat="0" applyFill="0" applyBorder="0" applyAlignment="0" applyProtection="0"/>
    <xf numFmtId="164" fontId="10" fillId="0" borderId="2" applyBorder="0" applyAlignment="0">
      <alignment horizontal="center" wrapText="1"/>
    </xf>
    <xf numFmtId="0" fontId="11" fillId="0" borderId="3" applyNumberFormat="0" applyAlignment="0" applyProtection="0">
      <alignment horizontal="left" vertical="center"/>
    </xf>
    <xf numFmtId="0" fontId="11" fillId="0" borderId="4">
      <alignment horizontal="left" vertical="center"/>
    </xf>
    <xf numFmtId="37" fontId="12" fillId="0" borderId="0"/>
    <xf numFmtId="165" fontId="13" fillId="0" borderId="0"/>
    <xf numFmtId="0" fontId="13" fillId="0" borderId="0"/>
  </cellStyleXfs>
  <cellXfs count="151">
    <xf numFmtId="0" fontId="0" fillId="0" borderId="0" xfId="0"/>
    <xf numFmtId="0" fontId="1" fillId="0" borderId="0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49" fontId="2" fillId="0" borderId="0" xfId="0" applyNumberFormat="1" applyFont="1"/>
    <xf numFmtId="3" fontId="3" fillId="0" borderId="5" xfId="0" applyNumberFormat="1" applyFont="1" applyBorder="1"/>
    <xf numFmtId="0" fontId="3" fillId="0" borderId="0" xfId="0" applyFont="1" applyBorder="1"/>
    <xf numFmtId="3" fontId="4" fillId="0" borderId="5" xfId="0" applyNumberFormat="1" applyFont="1" applyBorder="1"/>
    <xf numFmtId="0" fontId="5" fillId="0" borderId="6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4" fillId="2" borderId="0" xfId="0" applyFont="1" applyFill="1" applyBorder="1"/>
    <xf numFmtId="0" fontId="4" fillId="2" borderId="7" xfId="0" applyFont="1" applyFill="1" applyBorder="1"/>
    <xf numFmtId="0" fontId="4" fillId="0" borderId="5" xfId="0" applyFont="1" applyBorder="1" applyAlignment="1">
      <alignment horizontal="center"/>
    </xf>
    <xf numFmtId="0" fontId="1" fillId="0" borderId="8" xfId="0" applyFont="1" applyBorder="1"/>
    <xf numFmtId="0" fontId="4" fillId="2" borderId="9" xfId="0" applyFont="1" applyFill="1" applyBorder="1"/>
    <xf numFmtId="0" fontId="3" fillId="0" borderId="7" xfId="0" applyFont="1" applyBorder="1"/>
    <xf numFmtId="3" fontId="3" fillId="0" borderId="10" xfId="0" applyNumberFormat="1" applyFont="1" applyBorder="1"/>
    <xf numFmtId="3" fontId="4" fillId="0" borderId="10" xfId="0" applyNumberFormat="1" applyFont="1" applyBorder="1"/>
    <xf numFmtId="49" fontId="2" fillId="0" borderId="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14" fillId="0" borderId="0" xfId="0" applyFont="1" applyBorder="1"/>
    <xf numFmtId="49" fontId="1" fillId="0" borderId="0" xfId="0" applyNumberFormat="1" applyFont="1" applyBorder="1" applyAlignment="1">
      <alignment horizontal="right"/>
    </xf>
    <xf numFmtId="0" fontId="16" fillId="0" borderId="0" xfId="0" applyFont="1" applyBorder="1"/>
    <xf numFmtId="0" fontId="16" fillId="0" borderId="8" xfId="0" applyFont="1" applyBorder="1" applyAlignment="1">
      <alignment horizontal="center"/>
    </xf>
    <xf numFmtId="49" fontId="6" fillId="0" borderId="8" xfId="0" applyNumberFormat="1" applyFont="1" applyBorder="1"/>
    <xf numFmtId="0" fontId="16" fillId="0" borderId="5" xfId="0" applyFont="1" applyBorder="1" applyAlignment="1">
      <alignment horizontal="center"/>
    </xf>
    <xf numFmtId="49" fontId="16" fillId="0" borderId="5" xfId="0" applyNumberFormat="1" applyFont="1" applyBorder="1"/>
    <xf numFmtId="0" fontId="16" fillId="0" borderId="0" xfId="0" applyFont="1" applyAlignment="1">
      <alignment horizontal="center"/>
    </xf>
    <xf numFmtId="49" fontId="16" fillId="0" borderId="0" xfId="0" applyNumberFormat="1" applyFont="1"/>
    <xf numFmtId="0" fontId="16" fillId="0" borderId="0" xfId="0" applyFont="1"/>
    <xf numFmtId="0" fontId="16" fillId="0" borderId="0" xfId="0" applyFont="1" applyAlignment="1">
      <alignment horizontal="right"/>
    </xf>
    <xf numFmtId="49" fontId="16" fillId="0" borderId="8" xfId="0" applyNumberFormat="1" applyFont="1" applyBorder="1"/>
    <xf numFmtId="0" fontId="16" fillId="0" borderId="1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9" fontId="16" fillId="0" borderId="5" xfId="0" applyNumberFormat="1" applyFont="1" applyBorder="1" applyAlignment="1">
      <alignment horizontal="left"/>
    </xf>
    <xf numFmtId="0" fontId="16" fillId="0" borderId="13" xfId="0" applyFont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9" fontId="16" fillId="0" borderId="5" xfId="0" applyNumberFormat="1" applyFont="1" applyBorder="1" applyAlignment="1">
      <alignment horizontal="right"/>
    </xf>
    <xf numFmtId="0" fontId="16" fillId="0" borderId="14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49" fontId="15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3" fontId="15" fillId="0" borderId="5" xfId="0" applyNumberFormat="1" applyFont="1" applyBorder="1"/>
    <xf numFmtId="3" fontId="15" fillId="0" borderId="10" xfId="0" applyNumberFormat="1" applyFont="1" applyBorder="1"/>
    <xf numFmtId="49" fontId="15" fillId="0" borderId="5" xfId="0" applyNumberFormat="1" applyFont="1" applyBorder="1"/>
    <xf numFmtId="3" fontId="5" fillId="0" borderId="10" xfId="0" applyNumberFormat="1" applyFont="1" applyBorder="1"/>
    <xf numFmtId="0" fontId="18" fillId="0" borderId="0" xfId="0" applyFont="1" applyAlignment="1">
      <alignment horizontal="right"/>
    </xf>
    <xf numFmtId="0" fontId="5" fillId="0" borderId="8" xfId="0" applyFont="1" applyBorder="1" applyAlignment="1">
      <alignment horizontal="center"/>
    </xf>
    <xf numFmtId="49" fontId="15" fillId="0" borderId="8" xfId="0" applyNumberFormat="1" applyFont="1" applyBorder="1" applyAlignment="1">
      <alignment wrapText="1"/>
    </xf>
    <xf numFmtId="0" fontId="5" fillId="0" borderId="5" xfId="0" applyFont="1" applyBorder="1" applyAlignment="1">
      <alignment horizontal="center"/>
    </xf>
    <xf numFmtId="3" fontId="5" fillId="2" borderId="5" xfId="0" applyNumberFormat="1" applyFont="1" applyFill="1" applyBorder="1"/>
    <xf numFmtId="49" fontId="5" fillId="0" borderId="16" xfId="0" applyNumberFormat="1" applyFont="1" applyBorder="1"/>
    <xf numFmtId="3" fontId="5" fillId="2" borderId="16" xfId="0" applyNumberFormat="1" applyFont="1" applyFill="1" applyBorder="1"/>
    <xf numFmtId="3" fontId="15" fillId="2" borderId="16" xfId="0" applyNumberFormat="1" applyFont="1" applyFill="1" applyBorder="1"/>
    <xf numFmtId="0" fontId="5" fillId="2" borderId="5" xfId="0" applyFont="1" applyFill="1" applyBorder="1" applyAlignment="1">
      <alignment horizontal="center" vertical="top"/>
    </xf>
    <xf numFmtId="49" fontId="5" fillId="0" borderId="5" xfId="0" applyNumberFormat="1" applyFont="1" applyBorder="1"/>
    <xf numFmtId="3" fontId="15" fillId="2" borderId="5" xfId="0" applyNumberFormat="1" applyFont="1" applyFill="1" applyBorder="1"/>
    <xf numFmtId="0" fontId="5" fillId="2" borderId="10" xfId="0" applyFont="1" applyFill="1" applyBorder="1" applyAlignment="1">
      <alignment horizontal="center" vertical="top"/>
    </xf>
    <xf numFmtId="3" fontId="5" fillId="2" borderId="10" xfId="0" applyNumberFormat="1" applyFont="1" applyFill="1" applyBorder="1"/>
    <xf numFmtId="3" fontId="15" fillId="2" borderId="10" xfId="0" applyNumberFormat="1" applyFont="1" applyFill="1" applyBorder="1"/>
    <xf numFmtId="49" fontId="15" fillId="0" borderId="6" xfId="0" applyNumberFormat="1" applyFont="1" applyBorder="1" applyAlignment="1">
      <alignment vertical="center" wrapText="1"/>
    </xf>
    <xf numFmtId="3" fontId="5" fillId="0" borderId="8" xfId="0" applyNumberFormat="1" applyFont="1" applyBorder="1"/>
    <xf numFmtId="3" fontId="6" fillId="0" borderId="8" xfId="0" applyNumberFormat="1" applyFont="1" applyBorder="1"/>
    <xf numFmtId="0" fontId="15" fillId="2" borderId="5" xfId="0" applyNumberFormat="1" applyFont="1" applyFill="1" applyBorder="1"/>
    <xf numFmtId="0" fontId="5" fillId="2" borderId="5" xfId="0" applyNumberFormat="1" applyFont="1" applyFill="1" applyBorder="1"/>
    <xf numFmtId="49" fontId="16" fillId="2" borderId="10" xfId="0" applyNumberFormat="1" applyFont="1" applyFill="1" applyBorder="1"/>
    <xf numFmtId="0" fontId="15" fillId="2" borderId="6" xfId="0" applyFont="1" applyFill="1" applyBorder="1" applyAlignment="1">
      <alignment horizontal="center"/>
    </xf>
    <xf numFmtId="49" fontId="15" fillId="0" borderId="6" xfId="0" applyNumberFormat="1" applyFont="1" applyBorder="1" applyAlignment="1">
      <alignment wrapText="1"/>
    </xf>
    <xf numFmtId="3" fontId="15" fillId="2" borderId="6" xfId="0" applyNumberFormat="1" applyFont="1" applyFill="1" applyBorder="1"/>
    <xf numFmtId="49" fontId="15" fillId="0" borderId="5" xfId="0" applyNumberFormat="1" applyFont="1" applyBorder="1" applyAlignment="1">
      <alignment wrapText="1"/>
    </xf>
    <xf numFmtId="0" fontId="5" fillId="2" borderId="10" xfId="0" applyNumberFormat="1" applyFont="1" applyFill="1" applyBorder="1"/>
    <xf numFmtId="49" fontId="16" fillId="2" borderId="5" xfId="0" applyNumberFormat="1" applyFont="1" applyFill="1" applyBorder="1"/>
    <xf numFmtId="0" fontId="5" fillId="2" borderId="5" xfId="0" applyFont="1" applyFill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7" fillId="0" borderId="18" xfId="0" applyFont="1" applyBorder="1" applyAlignment="1">
      <alignment horizontal="center" vertical="center"/>
    </xf>
    <xf numFmtId="0" fontId="1" fillId="0" borderId="3" xfId="0" applyFont="1" applyBorder="1"/>
    <xf numFmtId="49" fontId="16" fillId="0" borderId="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15" fillId="2" borderId="6" xfId="0" applyFont="1" applyFill="1" applyBorder="1" applyAlignment="1">
      <alignment horizontal="center" vertical="center"/>
    </xf>
    <xf numFmtId="49" fontId="16" fillId="0" borderId="10" xfId="0" applyNumberFormat="1" applyFont="1" applyBorder="1"/>
    <xf numFmtId="49" fontId="15" fillId="2" borderId="5" xfId="0" applyNumberFormat="1" applyFont="1" applyFill="1" applyBorder="1"/>
    <xf numFmtId="3" fontId="5" fillId="0" borderId="5" xfId="0" applyNumberFormat="1" applyFont="1" applyBorder="1"/>
    <xf numFmtId="49" fontId="16" fillId="2" borderId="5" xfId="0" applyNumberFormat="1" applyFont="1" applyFill="1" applyBorder="1" applyAlignment="1">
      <alignment wrapText="1"/>
    </xf>
    <xf numFmtId="49" fontId="16" fillId="2" borderId="10" xfId="0" applyNumberFormat="1" applyFont="1" applyFill="1" applyBorder="1" applyAlignment="1">
      <alignment horizontal="left" wrapText="1"/>
    </xf>
    <xf numFmtId="49" fontId="5" fillId="0" borderId="10" xfId="0" applyNumberFormat="1" applyFont="1" applyBorder="1"/>
    <xf numFmtId="0" fontId="16" fillId="0" borderId="0" xfId="0" applyFont="1" applyBorder="1" applyAlignment="1">
      <alignment horizontal="right"/>
    </xf>
    <xf numFmtId="0" fontId="4" fillId="0" borderId="10" xfId="0" applyFont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0" fontId="16" fillId="0" borderId="8" xfId="0" applyFont="1" applyBorder="1"/>
    <xf numFmtId="3" fontId="6" fillId="0" borderId="5" xfId="0" applyNumberFormat="1" applyFont="1" applyBorder="1"/>
    <xf numFmtId="3" fontId="16" fillId="0" borderId="5" xfId="0" applyNumberFormat="1" applyFont="1" applyBorder="1"/>
    <xf numFmtId="3" fontId="6" fillId="0" borderId="10" xfId="0" applyNumberFormat="1" applyFont="1" applyBorder="1"/>
    <xf numFmtId="3" fontId="16" fillId="0" borderId="10" xfId="0" applyNumberFormat="1" applyFont="1" applyBorder="1"/>
    <xf numFmtId="3" fontId="6" fillId="0" borderId="6" xfId="0" applyNumberFormat="1" applyFont="1" applyBorder="1" applyAlignment="1">
      <alignment vertical="center"/>
    </xf>
    <xf numFmtId="49" fontId="16" fillId="0" borderId="5" xfId="0" applyNumberFormat="1" applyFont="1" applyFill="1" applyBorder="1"/>
    <xf numFmtId="0" fontId="4" fillId="0" borderId="5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18" fillId="0" borderId="0" xfId="0" applyFont="1" applyAlignment="1"/>
    <xf numFmtId="49" fontId="16" fillId="0" borderId="5" xfId="0" applyNumberFormat="1" applyFont="1" applyBorder="1" applyAlignment="1">
      <alignment wrapText="1"/>
    </xf>
    <xf numFmtId="49" fontId="5" fillId="0" borderId="5" xfId="0" applyNumberFormat="1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0" fillId="2" borderId="0" xfId="0" applyFont="1" applyFill="1" applyBorder="1"/>
    <xf numFmtId="0" fontId="20" fillId="2" borderId="7" xfId="0" applyFont="1" applyFill="1" applyBorder="1"/>
    <xf numFmtId="49" fontId="5" fillId="2" borderId="5" xfId="0" applyNumberFormat="1" applyFont="1" applyFill="1" applyBorder="1"/>
    <xf numFmtId="49" fontId="5" fillId="2" borderId="10" xfId="0" applyNumberFormat="1" applyFont="1" applyFill="1" applyBorder="1"/>
    <xf numFmtId="0" fontId="17" fillId="0" borderId="6" xfId="0" applyFont="1" applyBorder="1" applyAlignment="1">
      <alignment horizontal="center" vertical="center"/>
    </xf>
    <xf numFmtId="0" fontId="16" fillId="0" borderId="0" xfId="0" applyFont="1" applyAlignment="1">
      <alignment horizontal="right"/>
    </xf>
    <xf numFmtId="0" fontId="16" fillId="0" borderId="0" xfId="0" applyFont="1" applyAlignment="1"/>
    <xf numFmtId="0" fontId="16" fillId="0" borderId="29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28" xfId="0" applyFont="1" applyBorder="1" applyAlignment="1">
      <alignment horizontal="center"/>
    </xf>
    <xf numFmtId="3" fontId="3" fillId="0" borderId="30" xfId="0" applyNumberFormat="1" applyFont="1" applyBorder="1"/>
    <xf numFmtId="0" fontId="5" fillId="0" borderId="18" xfId="0" applyFont="1" applyBorder="1" applyAlignment="1">
      <alignment horizontal="center"/>
    </xf>
    <xf numFmtId="0" fontId="1" fillId="0" borderId="5" xfId="0" applyFont="1" applyBorder="1"/>
    <xf numFmtId="0" fontId="15" fillId="0" borderId="6" xfId="0" applyFont="1" applyBorder="1" applyAlignment="1">
      <alignment horizontal="center" vertical="center"/>
    </xf>
    <xf numFmtId="3" fontId="15" fillId="0" borderId="6" xfId="0" applyNumberFormat="1" applyFont="1" applyBorder="1"/>
    <xf numFmtId="0" fontId="3" fillId="0" borderId="6" xfId="0" applyFont="1" applyBorder="1" applyAlignment="1">
      <alignment horizontal="center" vertical="center"/>
    </xf>
    <xf numFmtId="0" fontId="16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16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8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</cellXfs>
  <cellStyles count="9">
    <cellStyle name="Alcím" xfId="1"/>
    <cellStyle name="Body" xfId="2"/>
    <cellStyle name="Főcím" xfId="3"/>
    <cellStyle name="Header1" xfId="4"/>
    <cellStyle name="Header2" xfId="5"/>
    <cellStyle name="no dec" xfId="6"/>
    <cellStyle name="Normál" xfId="0" builtinId="0"/>
    <cellStyle name="Normal - Style1" xfId="7"/>
    <cellStyle name="Normal_RESULTS_1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2295525</xdr:colOff>
      <xdr:row>15</xdr:row>
      <xdr:rowOff>0</xdr:rowOff>
    </xdr:from>
    <xdr:to>
      <xdr:col>1</xdr:col>
      <xdr:colOff>2352675</xdr:colOff>
      <xdr:row>15</xdr:row>
      <xdr:rowOff>0</xdr:rowOff>
    </xdr:to>
    <xdr:sp macro="" textlink="">
      <xdr:nvSpPr>
        <xdr:cNvPr id="1193" name="AutoShape 1"/>
        <xdr:cNvSpPr>
          <a:spLocks/>
        </xdr:cNvSpPr>
      </xdr:nvSpPr>
      <xdr:spPr bwMode="auto">
        <a:xfrm>
          <a:off x="3038475" y="3733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2295525</xdr:colOff>
      <xdr:row>15</xdr:row>
      <xdr:rowOff>0</xdr:rowOff>
    </xdr:from>
    <xdr:to>
      <xdr:col>1</xdr:col>
      <xdr:colOff>2352675</xdr:colOff>
      <xdr:row>15</xdr:row>
      <xdr:rowOff>0</xdr:rowOff>
    </xdr:to>
    <xdr:sp macro="" textlink="">
      <xdr:nvSpPr>
        <xdr:cNvPr id="6236" name="AutoShape 1"/>
        <xdr:cNvSpPr>
          <a:spLocks/>
        </xdr:cNvSpPr>
      </xdr:nvSpPr>
      <xdr:spPr bwMode="auto">
        <a:xfrm>
          <a:off x="3038475" y="37338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2295525</xdr:colOff>
      <xdr:row>58</xdr:row>
      <xdr:rowOff>0</xdr:rowOff>
    </xdr:from>
    <xdr:to>
      <xdr:col>1</xdr:col>
      <xdr:colOff>2352675</xdr:colOff>
      <xdr:row>58</xdr:row>
      <xdr:rowOff>0</xdr:rowOff>
    </xdr:to>
    <xdr:sp macro="" textlink="">
      <xdr:nvSpPr>
        <xdr:cNvPr id="5691" name="AutoShape 8"/>
        <xdr:cNvSpPr>
          <a:spLocks/>
        </xdr:cNvSpPr>
      </xdr:nvSpPr>
      <xdr:spPr bwMode="auto">
        <a:xfrm>
          <a:off x="2819400" y="150399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58</xdr:row>
      <xdr:rowOff>0</xdr:rowOff>
    </xdr:from>
    <xdr:to>
      <xdr:col>1</xdr:col>
      <xdr:colOff>2352675</xdr:colOff>
      <xdr:row>58</xdr:row>
      <xdr:rowOff>0</xdr:rowOff>
    </xdr:to>
    <xdr:sp macro="" textlink="">
      <xdr:nvSpPr>
        <xdr:cNvPr id="5692" name="AutoShape 9"/>
        <xdr:cNvSpPr>
          <a:spLocks/>
        </xdr:cNvSpPr>
      </xdr:nvSpPr>
      <xdr:spPr bwMode="auto">
        <a:xfrm>
          <a:off x="2819400" y="150399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58</xdr:row>
      <xdr:rowOff>0</xdr:rowOff>
    </xdr:from>
    <xdr:to>
      <xdr:col>1</xdr:col>
      <xdr:colOff>2352675</xdr:colOff>
      <xdr:row>58</xdr:row>
      <xdr:rowOff>0</xdr:rowOff>
    </xdr:to>
    <xdr:sp macro="" textlink="">
      <xdr:nvSpPr>
        <xdr:cNvPr id="5693" name="AutoShape 10"/>
        <xdr:cNvSpPr>
          <a:spLocks/>
        </xdr:cNvSpPr>
      </xdr:nvSpPr>
      <xdr:spPr bwMode="auto">
        <a:xfrm>
          <a:off x="2819400" y="150399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58</xdr:row>
      <xdr:rowOff>0</xdr:rowOff>
    </xdr:from>
    <xdr:to>
      <xdr:col>1</xdr:col>
      <xdr:colOff>2352675</xdr:colOff>
      <xdr:row>58</xdr:row>
      <xdr:rowOff>0</xdr:rowOff>
    </xdr:to>
    <xdr:sp macro="" textlink="">
      <xdr:nvSpPr>
        <xdr:cNvPr id="5694" name="AutoShape 11"/>
        <xdr:cNvSpPr>
          <a:spLocks/>
        </xdr:cNvSpPr>
      </xdr:nvSpPr>
      <xdr:spPr bwMode="auto">
        <a:xfrm>
          <a:off x="2819400" y="150399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58</xdr:row>
      <xdr:rowOff>0</xdr:rowOff>
    </xdr:from>
    <xdr:to>
      <xdr:col>1</xdr:col>
      <xdr:colOff>2352675</xdr:colOff>
      <xdr:row>58</xdr:row>
      <xdr:rowOff>0</xdr:rowOff>
    </xdr:to>
    <xdr:sp macro="" textlink="">
      <xdr:nvSpPr>
        <xdr:cNvPr id="5695" name="AutoShape 12"/>
        <xdr:cNvSpPr>
          <a:spLocks/>
        </xdr:cNvSpPr>
      </xdr:nvSpPr>
      <xdr:spPr bwMode="auto">
        <a:xfrm>
          <a:off x="2819400" y="150399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2781" name="AutoShape 1"/>
        <xdr:cNvSpPr>
          <a:spLocks/>
        </xdr:cNvSpPr>
      </xdr:nvSpPr>
      <xdr:spPr bwMode="auto">
        <a:xfrm>
          <a:off x="2819400" y="344805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2782" name="AutoShape 2"/>
        <xdr:cNvSpPr>
          <a:spLocks/>
        </xdr:cNvSpPr>
      </xdr:nvSpPr>
      <xdr:spPr bwMode="auto">
        <a:xfrm>
          <a:off x="2819400" y="344805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2783" name="AutoShape 3"/>
        <xdr:cNvSpPr>
          <a:spLocks/>
        </xdr:cNvSpPr>
      </xdr:nvSpPr>
      <xdr:spPr bwMode="auto">
        <a:xfrm>
          <a:off x="2819400" y="344805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2784" name="AutoShape 4"/>
        <xdr:cNvSpPr>
          <a:spLocks/>
        </xdr:cNvSpPr>
      </xdr:nvSpPr>
      <xdr:spPr bwMode="auto">
        <a:xfrm>
          <a:off x="2819400" y="344805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2785" name="AutoShape 5"/>
        <xdr:cNvSpPr>
          <a:spLocks/>
        </xdr:cNvSpPr>
      </xdr:nvSpPr>
      <xdr:spPr bwMode="auto">
        <a:xfrm>
          <a:off x="2819400" y="344805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2786" name="AutoShape 6"/>
        <xdr:cNvSpPr>
          <a:spLocks/>
        </xdr:cNvSpPr>
      </xdr:nvSpPr>
      <xdr:spPr bwMode="auto">
        <a:xfrm>
          <a:off x="2819400" y="344805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7505" name="AutoShape 1"/>
        <xdr:cNvSpPr>
          <a:spLocks/>
        </xdr:cNvSpPr>
      </xdr:nvSpPr>
      <xdr:spPr bwMode="auto">
        <a:xfrm>
          <a:off x="2819400" y="33909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7506" name="AutoShape 2"/>
        <xdr:cNvSpPr>
          <a:spLocks/>
        </xdr:cNvSpPr>
      </xdr:nvSpPr>
      <xdr:spPr bwMode="auto">
        <a:xfrm>
          <a:off x="2819400" y="33909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7507" name="AutoShape 3"/>
        <xdr:cNvSpPr>
          <a:spLocks/>
        </xdr:cNvSpPr>
      </xdr:nvSpPr>
      <xdr:spPr bwMode="auto">
        <a:xfrm>
          <a:off x="2819400" y="33909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7508" name="AutoShape 4"/>
        <xdr:cNvSpPr>
          <a:spLocks/>
        </xdr:cNvSpPr>
      </xdr:nvSpPr>
      <xdr:spPr bwMode="auto">
        <a:xfrm>
          <a:off x="2819400" y="33909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7509" name="AutoShape 5"/>
        <xdr:cNvSpPr>
          <a:spLocks/>
        </xdr:cNvSpPr>
      </xdr:nvSpPr>
      <xdr:spPr bwMode="auto">
        <a:xfrm>
          <a:off x="2819400" y="33909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14</xdr:row>
      <xdr:rowOff>0</xdr:rowOff>
    </xdr:from>
    <xdr:to>
      <xdr:col>1</xdr:col>
      <xdr:colOff>2352675</xdr:colOff>
      <xdr:row>14</xdr:row>
      <xdr:rowOff>0</xdr:rowOff>
    </xdr:to>
    <xdr:sp macro="" textlink="">
      <xdr:nvSpPr>
        <xdr:cNvPr id="7510" name="AutoShape 6"/>
        <xdr:cNvSpPr>
          <a:spLocks/>
        </xdr:cNvSpPr>
      </xdr:nvSpPr>
      <xdr:spPr bwMode="auto">
        <a:xfrm>
          <a:off x="2819400" y="33909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2295525</xdr:colOff>
      <xdr:row>13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4829" name="AutoShape 1"/>
        <xdr:cNvSpPr>
          <a:spLocks/>
        </xdr:cNvSpPr>
      </xdr:nvSpPr>
      <xdr:spPr bwMode="auto">
        <a:xfrm>
          <a:off x="2819400" y="33051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13</xdr:row>
      <xdr:rowOff>0</xdr:rowOff>
    </xdr:from>
    <xdr:to>
      <xdr:col>1</xdr:col>
      <xdr:colOff>2352675</xdr:colOff>
      <xdr:row>13</xdr:row>
      <xdr:rowOff>0</xdr:rowOff>
    </xdr:to>
    <xdr:sp macro="" textlink="">
      <xdr:nvSpPr>
        <xdr:cNvPr id="4830" name="AutoShape 2"/>
        <xdr:cNvSpPr>
          <a:spLocks/>
        </xdr:cNvSpPr>
      </xdr:nvSpPr>
      <xdr:spPr bwMode="auto">
        <a:xfrm>
          <a:off x="2819400" y="33051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15</xdr:row>
      <xdr:rowOff>0</xdr:rowOff>
    </xdr:from>
    <xdr:to>
      <xdr:col>1</xdr:col>
      <xdr:colOff>2352675</xdr:colOff>
      <xdr:row>15</xdr:row>
      <xdr:rowOff>0</xdr:rowOff>
    </xdr:to>
    <xdr:sp macro="" textlink="">
      <xdr:nvSpPr>
        <xdr:cNvPr id="4831" name="AutoShape 3"/>
        <xdr:cNvSpPr>
          <a:spLocks/>
        </xdr:cNvSpPr>
      </xdr:nvSpPr>
      <xdr:spPr bwMode="auto">
        <a:xfrm>
          <a:off x="2819400" y="379095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15</xdr:row>
      <xdr:rowOff>0</xdr:rowOff>
    </xdr:from>
    <xdr:to>
      <xdr:col>1</xdr:col>
      <xdr:colOff>2352675</xdr:colOff>
      <xdr:row>15</xdr:row>
      <xdr:rowOff>0</xdr:rowOff>
    </xdr:to>
    <xdr:sp macro="" textlink="">
      <xdr:nvSpPr>
        <xdr:cNvPr id="4832" name="AutoShape 4"/>
        <xdr:cNvSpPr>
          <a:spLocks/>
        </xdr:cNvSpPr>
      </xdr:nvSpPr>
      <xdr:spPr bwMode="auto">
        <a:xfrm>
          <a:off x="2819400" y="379095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36</xdr:row>
      <xdr:rowOff>0</xdr:rowOff>
    </xdr:from>
    <xdr:to>
      <xdr:col>1</xdr:col>
      <xdr:colOff>2352675</xdr:colOff>
      <xdr:row>36</xdr:row>
      <xdr:rowOff>0</xdr:rowOff>
    </xdr:to>
    <xdr:sp macro="" textlink="">
      <xdr:nvSpPr>
        <xdr:cNvPr id="4833" name="AutoShape 5"/>
        <xdr:cNvSpPr>
          <a:spLocks/>
        </xdr:cNvSpPr>
      </xdr:nvSpPr>
      <xdr:spPr bwMode="auto">
        <a:xfrm>
          <a:off x="2819400" y="92106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36</xdr:row>
      <xdr:rowOff>0</xdr:rowOff>
    </xdr:from>
    <xdr:to>
      <xdr:col>1</xdr:col>
      <xdr:colOff>2352675</xdr:colOff>
      <xdr:row>36</xdr:row>
      <xdr:rowOff>0</xdr:rowOff>
    </xdr:to>
    <xdr:sp macro="" textlink="">
      <xdr:nvSpPr>
        <xdr:cNvPr id="4834" name="AutoShape 6"/>
        <xdr:cNvSpPr>
          <a:spLocks/>
        </xdr:cNvSpPr>
      </xdr:nvSpPr>
      <xdr:spPr bwMode="auto">
        <a:xfrm>
          <a:off x="2819400" y="921067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9"/>
  <sheetViews>
    <sheetView view="pageBreakPreview" topLeftCell="H31" zoomScale="70" zoomScaleNormal="75" zoomScaleSheetLayoutView="70" workbookViewId="0">
      <selection activeCell="AA49" sqref="AA49"/>
    </sheetView>
  </sheetViews>
  <sheetFormatPr defaultRowHeight="23.25"/>
  <cols>
    <col min="1" max="1" width="11.140625" style="2" customWidth="1"/>
    <col min="2" max="2" width="135.28515625" style="5" customWidth="1"/>
    <col min="3" max="3" width="11.7109375" style="4" customWidth="1"/>
    <col min="4" max="4" width="12.28515625" style="4" customWidth="1"/>
    <col min="5" max="5" width="13" style="4" customWidth="1"/>
    <col min="6" max="6" width="17.85546875" style="4" customWidth="1"/>
    <col min="7" max="7" width="12.140625" style="4" customWidth="1"/>
    <col min="8" max="8" width="12.7109375" style="4" customWidth="1"/>
    <col min="9" max="9" width="12.140625" style="4" customWidth="1"/>
    <col min="10" max="11" width="14.140625" style="4" customWidth="1"/>
    <col min="12" max="13" width="11.5703125" style="4" customWidth="1"/>
    <col min="14" max="14" width="14.42578125" style="4" customWidth="1"/>
    <col min="15" max="15" width="18.85546875" style="4" customWidth="1"/>
    <col min="16" max="16" width="18" style="4" customWidth="1"/>
    <col min="17" max="17" width="19.28515625" style="4" customWidth="1"/>
    <col min="18" max="18" width="14.5703125" style="4" customWidth="1"/>
    <col min="19" max="19" width="14.7109375" style="1" customWidth="1"/>
    <col min="20" max="20" width="15.7109375" style="1" customWidth="1"/>
    <col min="21" max="16384" width="9.140625" style="1"/>
  </cols>
  <sheetData>
    <row r="1" spans="1:20" ht="21" customHeight="1">
      <c r="L1" s="113"/>
      <c r="M1" s="113"/>
      <c r="N1" s="113"/>
      <c r="O1" s="113"/>
      <c r="P1" s="113"/>
      <c r="Q1" s="113"/>
      <c r="R1" s="113"/>
      <c r="S1" s="124" t="s">
        <v>209</v>
      </c>
      <c r="T1" s="124"/>
    </row>
    <row r="2" spans="1:20" ht="17.25" customHeight="1">
      <c r="K2" s="33"/>
      <c r="L2" s="33"/>
      <c r="M2" s="33"/>
      <c r="N2" s="33"/>
      <c r="O2" s="33"/>
      <c r="Q2" s="113"/>
      <c r="R2" s="113"/>
      <c r="S2" s="124" t="s">
        <v>63</v>
      </c>
      <c r="T2" s="124"/>
    </row>
    <row r="3" spans="1:20" ht="18.75">
      <c r="A3" s="125" t="s">
        <v>31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</row>
    <row r="4" spans="1:20" ht="18.75">
      <c r="A4" s="129" t="s">
        <v>211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</row>
    <row r="5" spans="1:20" s="23" customFormat="1" ht="20.25">
      <c r="A5" s="142" t="s">
        <v>208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</row>
    <row r="6" spans="1:20" s="23" customFormat="1" ht="20.25">
      <c r="A6" s="141" t="s">
        <v>62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</row>
    <row r="7" spans="1:20" ht="21.75" customHeight="1" thickBot="1">
      <c r="B7" s="21"/>
      <c r="C7" s="22"/>
      <c r="D7" s="22"/>
      <c r="E7" s="22"/>
      <c r="F7" s="22"/>
      <c r="G7" s="22"/>
      <c r="H7" s="22"/>
      <c r="I7" s="21"/>
      <c r="J7" s="21"/>
      <c r="K7" s="21"/>
      <c r="L7" s="21"/>
      <c r="M7" s="21"/>
      <c r="N7" s="21"/>
      <c r="O7" s="21"/>
      <c r="P7" s="21"/>
      <c r="Q7" s="21"/>
      <c r="T7" s="24" t="s">
        <v>55</v>
      </c>
    </row>
    <row r="8" spans="1:20" ht="19.5" customHeight="1" thickBot="1">
      <c r="A8" s="26"/>
      <c r="B8" s="34"/>
      <c r="C8" s="126" t="s">
        <v>0</v>
      </c>
      <c r="D8" s="128"/>
      <c r="E8" s="128"/>
      <c r="F8" s="128"/>
      <c r="G8" s="128"/>
      <c r="H8" s="127"/>
      <c r="I8" s="131" t="s">
        <v>46</v>
      </c>
      <c r="J8" s="132"/>
      <c r="K8" s="35" t="s">
        <v>40</v>
      </c>
      <c r="L8" s="26"/>
      <c r="M8" s="26"/>
      <c r="N8" s="26"/>
      <c r="O8" s="26"/>
      <c r="P8" s="26"/>
      <c r="Q8" s="26"/>
      <c r="R8" s="135" t="s">
        <v>33</v>
      </c>
      <c r="S8" s="26"/>
      <c r="T8" s="36"/>
    </row>
    <row r="9" spans="1:20" ht="19.5" customHeight="1" thickBot="1">
      <c r="A9" s="28"/>
      <c r="B9" s="29"/>
      <c r="C9" s="138" t="s">
        <v>210</v>
      </c>
      <c r="D9" s="28" t="s">
        <v>1</v>
      </c>
      <c r="E9" s="126" t="s">
        <v>25</v>
      </c>
      <c r="F9" s="127"/>
      <c r="G9" s="26"/>
      <c r="H9" s="37" t="s">
        <v>14</v>
      </c>
      <c r="I9" s="133"/>
      <c r="J9" s="134"/>
      <c r="K9" s="28" t="s">
        <v>17</v>
      </c>
      <c r="L9" s="28"/>
      <c r="M9" s="28"/>
      <c r="N9" s="28"/>
      <c r="O9" s="28"/>
      <c r="P9" s="28"/>
      <c r="Q9" s="28"/>
      <c r="R9" s="136"/>
      <c r="S9" s="28"/>
      <c r="T9" s="37"/>
    </row>
    <row r="10" spans="1:20" ht="18.75">
      <c r="A10" s="28" t="s">
        <v>16</v>
      </c>
      <c r="B10" s="38" t="s">
        <v>54</v>
      </c>
      <c r="C10" s="139"/>
      <c r="D10" s="28" t="s">
        <v>2</v>
      </c>
      <c r="E10" s="28"/>
      <c r="F10" s="28"/>
      <c r="G10" s="28"/>
      <c r="H10" s="37" t="s">
        <v>9</v>
      </c>
      <c r="I10" s="147" t="s">
        <v>47</v>
      </c>
      <c r="J10" s="39" t="s">
        <v>48</v>
      </c>
      <c r="K10" s="40" t="s">
        <v>18</v>
      </c>
      <c r="L10" s="28" t="s">
        <v>3</v>
      </c>
      <c r="M10" s="28" t="s">
        <v>32</v>
      </c>
      <c r="N10" s="28" t="s">
        <v>21</v>
      </c>
      <c r="O10" s="28" t="s">
        <v>145</v>
      </c>
      <c r="P10" s="28" t="s">
        <v>34</v>
      </c>
      <c r="Q10" s="28" t="s">
        <v>145</v>
      </c>
      <c r="R10" s="136"/>
      <c r="S10" s="28" t="s">
        <v>15</v>
      </c>
      <c r="T10" s="37" t="s">
        <v>27</v>
      </c>
    </row>
    <row r="11" spans="1:20" ht="18.75">
      <c r="A11" s="28" t="s">
        <v>19</v>
      </c>
      <c r="B11" s="41" t="s">
        <v>23</v>
      </c>
      <c r="C11" s="139"/>
      <c r="D11" s="28" t="s">
        <v>4</v>
      </c>
      <c r="E11" s="28" t="s">
        <v>5</v>
      </c>
      <c r="F11" s="28" t="s">
        <v>6</v>
      </c>
      <c r="G11" s="28" t="s">
        <v>7</v>
      </c>
      <c r="H11" s="37" t="s">
        <v>10</v>
      </c>
      <c r="I11" s="148"/>
      <c r="J11" s="42" t="s">
        <v>49</v>
      </c>
      <c r="K11" s="40" t="s">
        <v>41</v>
      </c>
      <c r="L11" s="28" t="s">
        <v>8</v>
      </c>
      <c r="M11" s="28" t="s">
        <v>9</v>
      </c>
      <c r="N11" s="28" t="s">
        <v>9</v>
      </c>
      <c r="O11" s="28" t="s">
        <v>146</v>
      </c>
      <c r="P11" s="28" t="s">
        <v>35</v>
      </c>
      <c r="Q11" s="28" t="s">
        <v>35</v>
      </c>
      <c r="R11" s="136"/>
      <c r="S11" s="28" t="s">
        <v>9</v>
      </c>
      <c r="T11" s="37" t="s">
        <v>28</v>
      </c>
    </row>
    <row r="12" spans="1:20" ht="18.75">
      <c r="A12" s="28"/>
      <c r="B12" s="29"/>
      <c r="C12" s="139"/>
      <c r="D12" s="28" t="s">
        <v>11</v>
      </c>
      <c r="E12" s="28" t="s">
        <v>9</v>
      </c>
      <c r="F12" s="28" t="s">
        <v>9</v>
      </c>
      <c r="G12" s="28" t="s">
        <v>12</v>
      </c>
      <c r="H12" s="37" t="s">
        <v>13</v>
      </c>
      <c r="I12" s="143" t="s">
        <v>50</v>
      </c>
      <c r="J12" s="144"/>
      <c r="K12" s="40" t="s">
        <v>42</v>
      </c>
      <c r="L12" s="28" t="s">
        <v>24</v>
      </c>
      <c r="M12" s="28" t="s">
        <v>22</v>
      </c>
      <c r="N12" s="28" t="s">
        <v>22</v>
      </c>
      <c r="O12" s="28" t="s">
        <v>147</v>
      </c>
      <c r="P12" s="28" t="s">
        <v>36</v>
      </c>
      <c r="Q12" s="28" t="s">
        <v>36</v>
      </c>
      <c r="R12" s="136"/>
      <c r="S12" s="28" t="s">
        <v>10</v>
      </c>
      <c r="T12" s="37"/>
    </row>
    <row r="13" spans="1:20" ht="19.5" thickBot="1">
      <c r="A13" s="28"/>
      <c r="B13" s="29"/>
      <c r="C13" s="140"/>
      <c r="D13" s="28"/>
      <c r="E13" s="28"/>
      <c r="F13" s="28"/>
      <c r="G13" s="28"/>
      <c r="H13" s="37"/>
      <c r="I13" s="145"/>
      <c r="J13" s="146"/>
      <c r="K13" s="43" t="s">
        <v>43</v>
      </c>
      <c r="L13" s="28"/>
      <c r="M13" s="28"/>
      <c r="N13" s="28"/>
      <c r="O13" s="28" t="s">
        <v>148</v>
      </c>
      <c r="P13" s="28" t="s">
        <v>37</v>
      </c>
      <c r="Q13" s="28" t="s">
        <v>37</v>
      </c>
      <c r="R13" s="137"/>
      <c r="S13" s="28" t="s">
        <v>51</v>
      </c>
      <c r="T13" s="37"/>
    </row>
    <row r="14" spans="1:20" s="11" customFormat="1" ht="16.5" thickBot="1">
      <c r="A14" s="9">
        <v>1</v>
      </c>
      <c r="B14" s="10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12">
        <v>8</v>
      </c>
      <c r="I14" s="12">
        <v>9</v>
      </c>
      <c r="J14" s="12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12">
        <v>20</v>
      </c>
    </row>
    <row r="15" spans="1:20" ht="24.75" customHeight="1">
      <c r="A15" s="51"/>
      <c r="B15" s="52" t="s">
        <v>29</v>
      </c>
      <c r="C15" s="65"/>
      <c r="D15" s="65"/>
      <c r="E15" s="65"/>
      <c r="F15" s="65"/>
      <c r="G15" s="65"/>
      <c r="H15" s="66"/>
      <c r="I15" s="66"/>
      <c r="J15" s="66"/>
      <c r="K15" s="65"/>
      <c r="L15" s="65"/>
      <c r="M15" s="65"/>
      <c r="N15" s="65"/>
      <c r="O15" s="65"/>
      <c r="P15" s="65"/>
      <c r="Q15" s="65"/>
      <c r="R15" s="65"/>
      <c r="S15" s="65"/>
      <c r="T15" s="66"/>
    </row>
    <row r="16" spans="1:20" s="13" customFormat="1" ht="18.75">
      <c r="A16" s="58"/>
      <c r="B16" s="67" t="s">
        <v>52</v>
      </c>
      <c r="C16" s="54"/>
      <c r="D16" s="54"/>
      <c r="E16" s="54"/>
      <c r="F16" s="54"/>
      <c r="G16" s="54"/>
      <c r="H16" s="60"/>
      <c r="I16" s="60"/>
      <c r="J16" s="60"/>
      <c r="K16" s="54"/>
      <c r="L16" s="54"/>
      <c r="M16" s="54"/>
      <c r="N16" s="54"/>
      <c r="O16" s="54"/>
      <c r="P16" s="54"/>
      <c r="Q16" s="54"/>
      <c r="R16" s="54"/>
      <c r="S16" s="54"/>
      <c r="T16" s="60"/>
    </row>
    <row r="17" spans="1:20" s="13" customFormat="1" ht="18.75">
      <c r="A17" s="76" t="s">
        <v>30</v>
      </c>
      <c r="B17" s="68" t="s">
        <v>223</v>
      </c>
      <c r="C17" s="54"/>
      <c r="D17" s="54"/>
      <c r="E17" s="54"/>
      <c r="F17" s="54"/>
      <c r="G17" s="54"/>
      <c r="H17" s="60"/>
      <c r="I17" s="54"/>
      <c r="J17" s="60"/>
      <c r="K17" s="54"/>
      <c r="L17" s="54"/>
      <c r="M17" s="54"/>
      <c r="N17" s="54"/>
      <c r="O17" s="54"/>
      <c r="P17" s="54"/>
      <c r="Q17" s="54"/>
      <c r="R17" s="54"/>
      <c r="S17" s="54"/>
      <c r="T17" s="60"/>
    </row>
    <row r="18" spans="1:20" s="13" customFormat="1" ht="19.5" customHeight="1">
      <c r="A18" s="58"/>
      <c r="B18" s="68" t="s">
        <v>224</v>
      </c>
      <c r="C18" s="54"/>
      <c r="D18" s="54"/>
      <c r="E18" s="54"/>
      <c r="F18" s="54"/>
      <c r="G18" s="54"/>
      <c r="H18" s="60"/>
      <c r="I18" s="60"/>
      <c r="J18" s="60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s="14" customFormat="1" ht="18.75">
      <c r="A19" s="58"/>
      <c r="B19" s="75" t="s">
        <v>86</v>
      </c>
      <c r="C19" s="54"/>
      <c r="D19" s="54"/>
      <c r="E19" s="54"/>
      <c r="F19" s="54"/>
      <c r="G19" s="54">
        <f>SUM(E19:F19)</f>
        <v>0</v>
      </c>
      <c r="H19" s="60">
        <f>G19+D19+C19</f>
        <v>0</v>
      </c>
      <c r="I19" s="60"/>
      <c r="J19" s="60"/>
      <c r="K19" s="54"/>
      <c r="L19" s="54">
        <v>-150</v>
      </c>
      <c r="M19" s="54"/>
      <c r="N19" s="54"/>
      <c r="O19" s="54"/>
      <c r="P19" s="54"/>
      <c r="Q19" s="54"/>
      <c r="R19" s="54">
        <v>150</v>
      </c>
      <c r="S19" s="54">
        <f>SUM(H19:R19)</f>
        <v>0</v>
      </c>
      <c r="T19" s="54">
        <f>S19</f>
        <v>0</v>
      </c>
    </row>
    <row r="20" spans="1:20" s="13" customFormat="1" ht="36" customHeight="1">
      <c r="A20" s="58"/>
      <c r="B20" s="87" t="s">
        <v>222</v>
      </c>
      <c r="C20" s="54"/>
      <c r="D20" s="54"/>
      <c r="E20" s="54"/>
      <c r="F20" s="54"/>
      <c r="G20" s="54"/>
      <c r="H20" s="60"/>
      <c r="I20" s="60"/>
      <c r="J20" s="60"/>
      <c r="K20" s="54"/>
      <c r="L20" s="54"/>
      <c r="M20" s="54"/>
      <c r="N20" s="54"/>
      <c r="O20" s="54"/>
      <c r="P20" s="54"/>
      <c r="Q20" s="54"/>
      <c r="R20" s="54"/>
      <c r="S20" s="54"/>
      <c r="T20" s="54"/>
    </row>
    <row r="21" spans="1:20" s="13" customFormat="1" ht="20.25" customHeight="1">
      <c r="A21" s="61"/>
      <c r="B21" s="88" t="s">
        <v>111</v>
      </c>
      <c r="C21" s="62"/>
      <c r="D21" s="62"/>
      <c r="E21" s="62"/>
      <c r="F21" s="62"/>
      <c r="G21" s="62">
        <f>SUM(E21:F21)</f>
        <v>0</v>
      </c>
      <c r="H21" s="63">
        <f>G21+D21+C21</f>
        <v>0</v>
      </c>
      <c r="I21" s="63"/>
      <c r="J21" s="63"/>
      <c r="K21" s="62"/>
      <c r="L21" s="62">
        <v>-17</v>
      </c>
      <c r="M21" s="62"/>
      <c r="N21" s="62"/>
      <c r="O21" s="62"/>
      <c r="P21" s="62"/>
      <c r="Q21" s="62"/>
      <c r="R21" s="62">
        <v>17</v>
      </c>
      <c r="S21" s="62">
        <f>SUM(H21:R21)</f>
        <v>0</v>
      </c>
      <c r="T21" s="62">
        <f>S21</f>
        <v>0</v>
      </c>
    </row>
    <row r="22" spans="1:20" s="13" customFormat="1" ht="18.75">
      <c r="A22" s="76" t="s">
        <v>38</v>
      </c>
      <c r="B22" s="68" t="s">
        <v>96</v>
      </c>
      <c r="C22" s="54"/>
      <c r="D22" s="54"/>
      <c r="E22" s="54"/>
      <c r="F22" s="54"/>
      <c r="G22" s="54"/>
      <c r="H22" s="60"/>
      <c r="I22" s="60"/>
      <c r="J22" s="60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s="13" customFormat="1" ht="18.75">
      <c r="A23" s="58"/>
      <c r="B23" s="75" t="s">
        <v>118</v>
      </c>
      <c r="C23" s="54"/>
      <c r="D23" s="54"/>
      <c r="E23" s="54"/>
      <c r="F23" s="54"/>
      <c r="G23" s="54"/>
      <c r="H23" s="60"/>
      <c r="I23" s="60"/>
      <c r="J23" s="60"/>
      <c r="K23" s="54"/>
      <c r="L23" s="54"/>
      <c r="M23" s="54"/>
      <c r="N23" s="54"/>
      <c r="O23" s="54"/>
      <c r="P23" s="54"/>
      <c r="Q23" s="54"/>
      <c r="R23" s="54"/>
      <c r="S23" s="54"/>
      <c r="T23" s="54"/>
    </row>
    <row r="24" spans="1:20" s="13" customFormat="1" ht="18.75">
      <c r="A24" s="58"/>
      <c r="B24" s="75" t="s">
        <v>107</v>
      </c>
      <c r="C24" s="54"/>
      <c r="D24" s="54"/>
      <c r="E24" s="54">
        <v>550</v>
      </c>
      <c r="F24" s="54"/>
      <c r="G24" s="54">
        <f t="shared" ref="G24:G31" si="0">SUM(E24:F24)</f>
        <v>550</v>
      </c>
      <c r="H24" s="60">
        <f t="shared" ref="H24:H31" si="1">G24+D24+C24</f>
        <v>550</v>
      </c>
      <c r="I24" s="60"/>
      <c r="J24" s="60"/>
      <c r="K24" s="54"/>
      <c r="L24" s="54"/>
      <c r="M24" s="54"/>
      <c r="N24" s="54">
        <v>180</v>
      </c>
      <c r="O24" s="54"/>
      <c r="P24" s="54"/>
      <c r="Q24" s="54"/>
      <c r="R24" s="54">
        <v>-730</v>
      </c>
      <c r="S24" s="54">
        <f t="shared" ref="S24:S31" si="2">SUM(H24:R24)</f>
        <v>0</v>
      </c>
      <c r="T24" s="54">
        <f t="shared" ref="T24:T31" si="3">S24</f>
        <v>0</v>
      </c>
    </row>
    <row r="25" spans="1:20" s="13" customFormat="1" ht="18.75">
      <c r="A25" s="58"/>
      <c r="B25" s="75" t="s">
        <v>109</v>
      </c>
      <c r="C25" s="54"/>
      <c r="D25" s="54"/>
      <c r="E25" s="54">
        <v>330</v>
      </c>
      <c r="F25" s="54"/>
      <c r="G25" s="54">
        <f t="shared" si="0"/>
        <v>330</v>
      </c>
      <c r="H25" s="60">
        <f t="shared" si="1"/>
        <v>330</v>
      </c>
      <c r="I25" s="60"/>
      <c r="J25" s="60"/>
      <c r="K25" s="54"/>
      <c r="L25" s="54"/>
      <c r="M25" s="54"/>
      <c r="N25" s="54"/>
      <c r="O25" s="54"/>
      <c r="P25" s="54"/>
      <c r="Q25" s="54"/>
      <c r="R25" s="54">
        <v>-330</v>
      </c>
      <c r="S25" s="54">
        <f t="shared" si="2"/>
        <v>0</v>
      </c>
      <c r="T25" s="54">
        <f t="shared" si="3"/>
        <v>0</v>
      </c>
    </row>
    <row r="26" spans="1:20" s="13" customFormat="1" ht="18.75">
      <c r="A26" s="58"/>
      <c r="B26" s="75" t="s">
        <v>110</v>
      </c>
      <c r="C26" s="54">
        <v>209</v>
      </c>
      <c r="D26" s="54">
        <v>87</v>
      </c>
      <c r="E26" s="54">
        <f>200+224</f>
        <v>424</v>
      </c>
      <c r="F26" s="54"/>
      <c r="G26" s="54">
        <f t="shared" si="0"/>
        <v>424</v>
      </c>
      <c r="H26" s="60">
        <f t="shared" si="1"/>
        <v>720</v>
      </c>
      <c r="I26" s="60"/>
      <c r="J26" s="60"/>
      <c r="K26" s="54"/>
      <c r="L26" s="54"/>
      <c r="M26" s="54"/>
      <c r="N26" s="54"/>
      <c r="O26" s="54"/>
      <c r="P26" s="54"/>
      <c r="Q26" s="54"/>
      <c r="R26" s="54">
        <v>-720</v>
      </c>
      <c r="S26" s="54">
        <f t="shared" si="2"/>
        <v>0</v>
      </c>
      <c r="T26" s="54">
        <f t="shared" si="3"/>
        <v>0</v>
      </c>
    </row>
    <row r="27" spans="1:20" s="13" customFormat="1" ht="18.75">
      <c r="A27" s="58"/>
      <c r="B27" s="75" t="s">
        <v>111</v>
      </c>
      <c r="C27" s="54"/>
      <c r="D27" s="54"/>
      <c r="E27" s="54">
        <f>120+110</f>
        <v>230</v>
      </c>
      <c r="F27" s="54"/>
      <c r="G27" s="54">
        <f t="shared" si="0"/>
        <v>230</v>
      </c>
      <c r="H27" s="60">
        <f t="shared" si="1"/>
        <v>230</v>
      </c>
      <c r="I27" s="60"/>
      <c r="J27" s="60"/>
      <c r="K27" s="54"/>
      <c r="L27" s="54"/>
      <c r="M27" s="54"/>
      <c r="N27" s="54"/>
      <c r="O27" s="54"/>
      <c r="P27" s="54"/>
      <c r="Q27" s="54"/>
      <c r="R27" s="54">
        <v>-230</v>
      </c>
      <c r="S27" s="54">
        <f t="shared" si="2"/>
        <v>0</v>
      </c>
      <c r="T27" s="54">
        <f t="shared" si="3"/>
        <v>0</v>
      </c>
    </row>
    <row r="28" spans="1:20" s="13" customFormat="1" ht="18.75">
      <c r="A28" s="58"/>
      <c r="B28" s="75" t="s">
        <v>86</v>
      </c>
      <c r="C28" s="54"/>
      <c r="D28" s="54"/>
      <c r="E28" s="54">
        <v>200</v>
      </c>
      <c r="F28" s="54"/>
      <c r="G28" s="54">
        <f t="shared" si="0"/>
        <v>200</v>
      </c>
      <c r="H28" s="60">
        <f t="shared" si="1"/>
        <v>200</v>
      </c>
      <c r="I28" s="60"/>
      <c r="J28" s="60"/>
      <c r="K28" s="54"/>
      <c r="L28" s="54"/>
      <c r="M28" s="54"/>
      <c r="N28" s="54"/>
      <c r="O28" s="54"/>
      <c r="P28" s="54"/>
      <c r="Q28" s="54"/>
      <c r="R28" s="54">
        <v>-200</v>
      </c>
      <c r="S28" s="54">
        <f t="shared" si="2"/>
        <v>0</v>
      </c>
      <c r="T28" s="54">
        <f t="shared" si="3"/>
        <v>0</v>
      </c>
    </row>
    <row r="29" spans="1:20" s="13" customFormat="1" ht="18.75">
      <c r="A29" s="58"/>
      <c r="B29" s="75" t="s">
        <v>69</v>
      </c>
      <c r="C29" s="54"/>
      <c r="D29" s="54"/>
      <c r="E29" s="54">
        <f>200+380</f>
        <v>580</v>
      </c>
      <c r="F29" s="54"/>
      <c r="G29" s="54">
        <f t="shared" si="0"/>
        <v>580</v>
      </c>
      <c r="H29" s="60">
        <f t="shared" si="1"/>
        <v>580</v>
      </c>
      <c r="I29" s="60"/>
      <c r="J29" s="60"/>
      <c r="K29" s="54"/>
      <c r="L29" s="54"/>
      <c r="M29" s="54"/>
      <c r="N29" s="54"/>
      <c r="O29" s="54"/>
      <c r="P29" s="54"/>
      <c r="Q29" s="54"/>
      <c r="R29" s="54">
        <v>-580</v>
      </c>
      <c r="S29" s="54">
        <f t="shared" si="2"/>
        <v>0</v>
      </c>
      <c r="T29" s="54">
        <f t="shared" si="3"/>
        <v>0</v>
      </c>
    </row>
    <row r="30" spans="1:20" s="13" customFormat="1" ht="18.75">
      <c r="A30" s="58"/>
      <c r="B30" s="75" t="s">
        <v>97</v>
      </c>
      <c r="C30" s="54"/>
      <c r="D30" s="54"/>
      <c r="E30" s="54">
        <v>300</v>
      </c>
      <c r="F30" s="54"/>
      <c r="G30" s="54">
        <f t="shared" si="0"/>
        <v>300</v>
      </c>
      <c r="H30" s="60">
        <f t="shared" si="1"/>
        <v>300</v>
      </c>
      <c r="I30" s="60"/>
      <c r="J30" s="60"/>
      <c r="K30" s="54"/>
      <c r="L30" s="54"/>
      <c r="M30" s="54"/>
      <c r="N30" s="54"/>
      <c r="O30" s="54"/>
      <c r="P30" s="54"/>
      <c r="Q30" s="54"/>
      <c r="R30" s="54">
        <v>-300</v>
      </c>
      <c r="S30" s="54">
        <f t="shared" si="2"/>
        <v>0</v>
      </c>
      <c r="T30" s="54">
        <f t="shared" si="3"/>
        <v>0</v>
      </c>
    </row>
    <row r="31" spans="1:20" s="14" customFormat="1" ht="18.75">
      <c r="A31" s="61"/>
      <c r="B31" s="69" t="s">
        <v>97</v>
      </c>
      <c r="C31" s="62"/>
      <c r="D31" s="62"/>
      <c r="E31" s="62">
        <v>-300</v>
      </c>
      <c r="F31" s="62"/>
      <c r="G31" s="62">
        <f t="shared" si="0"/>
        <v>-300</v>
      </c>
      <c r="H31" s="63">
        <f t="shared" si="1"/>
        <v>-300</v>
      </c>
      <c r="I31" s="63"/>
      <c r="J31" s="63"/>
      <c r="K31" s="62"/>
      <c r="L31" s="62"/>
      <c r="M31" s="62"/>
      <c r="N31" s="62">
        <v>300</v>
      </c>
      <c r="O31" s="62"/>
      <c r="P31" s="62"/>
      <c r="Q31" s="62"/>
      <c r="R31" s="62"/>
      <c r="S31" s="62">
        <f t="shared" si="2"/>
        <v>0</v>
      </c>
      <c r="T31" s="62">
        <f t="shared" si="3"/>
        <v>0</v>
      </c>
    </row>
    <row r="32" spans="1:20" s="13" customFormat="1" ht="18.75">
      <c r="A32" s="76" t="s">
        <v>57</v>
      </c>
      <c r="B32" s="68" t="s">
        <v>112</v>
      </c>
      <c r="C32" s="54"/>
      <c r="D32" s="54"/>
      <c r="E32" s="54"/>
      <c r="F32" s="54"/>
      <c r="G32" s="54"/>
      <c r="H32" s="60"/>
      <c r="I32" s="60"/>
      <c r="J32" s="60"/>
      <c r="K32" s="54"/>
      <c r="L32" s="54"/>
      <c r="M32" s="54"/>
      <c r="N32" s="54"/>
      <c r="O32" s="54"/>
      <c r="P32" s="54"/>
      <c r="Q32" s="54"/>
      <c r="R32" s="54"/>
      <c r="S32" s="54"/>
      <c r="T32" s="54"/>
    </row>
    <row r="33" spans="1:20" s="13" customFormat="1" ht="18.75">
      <c r="A33" s="58"/>
      <c r="B33" s="75" t="s">
        <v>108</v>
      </c>
      <c r="C33" s="54"/>
      <c r="D33" s="54"/>
      <c r="E33" s="54"/>
      <c r="F33" s="54"/>
      <c r="G33" s="54"/>
      <c r="H33" s="60"/>
      <c r="I33" s="60"/>
      <c r="J33" s="60"/>
      <c r="K33" s="54"/>
      <c r="L33" s="54"/>
      <c r="M33" s="54"/>
      <c r="N33" s="54"/>
      <c r="O33" s="54"/>
      <c r="P33" s="54"/>
      <c r="Q33" s="54"/>
      <c r="R33" s="54"/>
      <c r="S33" s="54"/>
      <c r="T33" s="54"/>
    </row>
    <row r="34" spans="1:20" s="13" customFormat="1" ht="18.75">
      <c r="A34" s="58"/>
      <c r="B34" s="75" t="s">
        <v>86</v>
      </c>
      <c r="C34" s="54"/>
      <c r="D34" s="54"/>
      <c r="E34" s="54">
        <v>350</v>
      </c>
      <c r="F34" s="54"/>
      <c r="G34" s="54">
        <f>SUM(E34:F34)</f>
        <v>350</v>
      </c>
      <c r="H34" s="60">
        <f>G34+D34+C34</f>
        <v>350</v>
      </c>
      <c r="I34" s="60"/>
      <c r="J34" s="60"/>
      <c r="K34" s="54"/>
      <c r="L34" s="54"/>
      <c r="M34" s="54"/>
      <c r="N34" s="54"/>
      <c r="O34" s="54"/>
      <c r="P34" s="54"/>
      <c r="Q34" s="54"/>
      <c r="R34" s="54">
        <v>-350</v>
      </c>
      <c r="S34" s="54">
        <f>SUM(H34:R34)</f>
        <v>0</v>
      </c>
      <c r="T34" s="54">
        <f>S34</f>
        <v>0</v>
      </c>
    </row>
    <row r="35" spans="1:20" s="14" customFormat="1" ht="18.75">
      <c r="A35" s="61"/>
      <c r="B35" s="69" t="s">
        <v>110</v>
      </c>
      <c r="C35" s="62"/>
      <c r="D35" s="62"/>
      <c r="E35" s="62">
        <v>230</v>
      </c>
      <c r="F35" s="62"/>
      <c r="G35" s="62">
        <f>SUM(E35:F35)</f>
        <v>230</v>
      </c>
      <c r="H35" s="63">
        <f>G35+D35+C35</f>
        <v>230</v>
      </c>
      <c r="I35" s="63"/>
      <c r="J35" s="63"/>
      <c r="K35" s="62"/>
      <c r="L35" s="62"/>
      <c r="M35" s="62"/>
      <c r="N35" s="62"/>
      <c r="O35" s="62"/>
      <c r="P35" s="62"/>
      <c r="Q35" s="62"/>
      <c r="R35" s="62">
        <v>-230</v>
      </c>
      <c r="S35" s="62">
        <f>SUM(H35:R35)</f>
        <v>0</v>
      </c>
      <c r="T35" s="62">
        <f>S35</f>
        <v>0</v>
      </c>
    </row>
    <row r="36" spans="1:20" s="107" customFormat="1" ht="18.75">
      <c r="A36" s="58" t="s">
        <v>71</v>
      </c>
      <c r="B36" s="109" t="s">
        <v>113</v>
      </c>
      <c r="C36" s="54"/>
      <c r="D36" s="54"/>
      <c r="E36" s="54"/>
      <c r="F36" s="54"/>
      <c r="G36" s="54"/>
      <c r="H36" s="60"/>
      <c r="I36" s="60"/>
      <c r="J36" s="60"/>
      <c r="K36" s="54"/>
      <c r="L36" s="54"/>
      <c r="M36" s="54"/>
      <c r="N36" s="54"/>
      <c r="O36" s="54"/>
      <c r="P36" s="54"/>
      <c r="Q36" s="54"/>
      <c r="R36" s="54"/>
      <c r="S36" s="54"/>
      <c r="T36" s="54"/>
    </row>
    <row r="37" spans="1:20" s="107" customFormat="1" ht="18.75">
      <c r="A37" s="58"/>
      <c r="B37" s="109" t="s">
        <v>114</v>
      </c>
      <c r="C37" s="54"/>
      <c r="D37" s="54"/>
      <c r="E37" s="54"/>
      <c r="F37" s="54"/>
      <c r="G37" s="54"/>
      <c r="H37" s="60"/>
      <c r="I37" s="60"/>
      <c r="J37" s="60"/>
      <c r="K37" s="54"/>
      <c r="L37" s="54"/>
      <c r="M37" s="54"/>
      <c r="N37" s="54"/>
      <c r="O37" s="54"/>
      <c r="P37" s="54"/>
      <c r="Q37" s="54"/>
      <c r="R37" s="54"/>
      <c r="S37" s="54"/>
      <c r="T37" s="54"/>
    </row>
    <row r="38" spans="1:20" s="108" customFormat="1" ht="18.75">
      <c r="A38" s="61"/>
      <c r="B38" s="110" t="s">
        <v>115</v>
      </c>
      <c r="C38" s="62"/>
      <c r="D38" s="62"/>
      <c r="E38" s="62">
        <v>-10</v>
      </c>
      <c r="F38" s="62"/>
      <c r="G38" s="62">
        <f>SUM(E38:F38)</f>
        <v>-10</v>
      </c>
      <c r="H38" s="63">
        <f>G38+D38+C38</f>
        <v>-10</v>
      </c>
      <c r="I38" s="63"/>
      <c r="J38" s="63"/>
      <c r="K38" s="62"/>
      <c r="L38" s="62"/>
      <c r="M38" s="62"/>
      <c r="N38" s="62"/>
      <c r="O38" s="62"/>
      <c r="P38" s="62"/>
      <c r="Q38" s="62"/>
      <c r="R38" s="62"/>
      <c r="S38" s="62">
        <f>SUM(H38:R38)</f>
        <v>-10</v>
      </c>
      <c r="T38" s="62">
        <f>S38</f>
        <v>-10</v>
      </c>
    </row>
    <row r="39" spans="1:20" s="13" customFormat="1" ht="18.75">
      <c r="A39" s="58" t="s">
        <v>72</v>
      </c>
      <c r="B39" s="75" t="s">
        <v>212</v>
      </c>
      <c r="C39" s="54"/>
      <c r="D39" s="54"/>
      <c r="E39" s="54"/>
      <c r="F39" s="54"/>
      <c r="G39" s="54"/>
      <c r="H39" s="60"/>
      <c r="I39" s="60"/>
      <c r="J39" s="60"/>
      <c r="K39" s="54"/>
      <c r="L39" s="54"/>
      <c r="M39" s="54"/>
      <c r="N39" s="54"/>
      <c r="O39" s="54"/>
      <c r="P39" s="54"/>
      <c r="Q39" s="54"/>
      <c r="R39" s="54"/>
      <c r="S39" s="54"/>
      <c r="T39" s="54"/>
    </row>
    <row r="40" spans="1:20" s="13" customFormat="1" ht="18.75">
      <c r="A40" s="58"/>
      <c r="B40" s="75" t="s">
        <v>119</v>
      </c>
      <c r="C40" s="54"/>
      <c r="D40" s="54"/>
      <c r="E40" s="54"/>
      <c r="F40" s="54"/>
      <c r="G40" s="54"/>
      <c r="H40" s="60"/>
      <c r="I40" s="60"/>
      <c r="J40" s="60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s="14" customFormat="1" ht="18.75">
      <c r="A41" s="61"/>
      <c r="B41" s="69" t="s">
        <v>69</v>
      </c>
      <c r="C41" s="62"/>
      <c r="D41" s="62"/>
      <c r="E41" s="62">
        <v>232</v>
      </c>
      <c r="F41" s="62"/>
      <c r="G41" s="62">
        <f>SUM(E41:F41)</f>
        <v>232</v>
      </c>
      <c r="H41" s="63">
        <f>G41+D41+C41</f>
        <v>232</v>
      </c>
      <c r="I41" s="63"/>
      <c r="J41" s="63"/>
      <c r="K41" s="62"/>
      <c r="L41" s="62"/>
      <c r="M41" s="62"/>
      <c r="N41" s="62"/>
      <c r="O41" s="62"/>
      <c r="P41" s="62"/>
      <c r="Q41" s="62"/>
      <c r="R41" s="62">
        <v>-232</v>
      </c>
      <c r="S41" s="62">
        <f>SUM(H41:R41)</f>
        <v>0</v>
      </c>
      <c r="T41" s="62">
        <f>S41</f>
        <v>0</v>
      </c>
    </row>
    <row r="42" spans="1:20" s="13" customFormat="1" ht="18.75">
      <c r="A42" s="58" t="s">
        <v>73</v>
      </c>
      <c r="B42" s="75" t="s">
        <v>123</v>
      </c>
      <c r="C42" s="54"/>
      <c r="D42" s="54"/>
      <c r="E42" s="54"/>
      <c r="F42" s="54"/>
      <c r="G42" s="54"/>
      <c r="H42" s="60"/>
      <c r="I42" s="60"/>
      <c r="J42" s="60"/>
      <c r="K42" s="54"/>
      <c r="L42" s="54"/>
      <c r="M42" s="54"/>
      <c r="N42" s="54"/>
      <c r="O42" s="54"/>
      <c r="P42" s="54"/>
      <c r="Q42" s="54"/>
      <c r="R42" s="54"/>
      <c r="S42" s="54"/>
      <c r="T42" s="54"/>
    </row>
    <row r="43" spans="1:20" s="13" customFormat="1" ht="18.75">
      <c r="A43" s="58"/>
      <c r="B43" s="75" t="s">
        <v>124</v>
      </c>
      <c r="C43" s="54"/>
      <c r="D43" s="54"/>
      <c r="E43" s="54"/>
      <c r="F43" s="54"/>
      <c r="G43" s="54"/>
      <c r="H43" s="60"/>
      <c r="I43" s="60"/>
      <c r="J43" s="60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s="13" customFormat="1" ht="18.75">
      <c r="A44" s="58"/>
      <c r="B44" s="75" t="s">
        <v>109</v>
      </c>
      <c r="C44" s="54"/>
      <c r="D44" s="54"/>
      <c r="E44" s="54"/>
      <c r="F44" s="54"/>
      <c r="G44" s="54">
        <f>SUM(E44:F44)</f>
        <v>0</v>
      </c>
      <c r="H44" s="60">
        <f>G44+D44+C44</f>
        <v>0</v>
      </c>
      <c r="I44" s="60"/>
      <c r="J44" s="60"/>
      <c r="K44" s="54"/>
      <c r="L44" s="54">
        <v>1800</v>
      </c>
      <c r="M44" s="54"/>
      <c r="N44" s="54"/>
      <c r="O44" s="54"/>
      <c r="P44" s="54"/>
      <c r="Q44" s="54"/>
      <c r="R44" s="54">
        <v>-1800</v>
      </c>
      <c r="S44" s="54">
        <f>SUM(H44:R44)</f>
        <v>0</v>
      </c>
      <c r="T44" s="54">
        <f>S44</f>
        <v>0</v>
      </c>
    </row>
    <row r="45" spans="1:20" s="13" customFormat="1" ht="18.75">
      <c r="A45" s="58"/>
      <c r="B45" s="75" t="s">
        <v>110</v>
      </c>
      <c r="C45" s="54"/>
      <c r="D45" s="54"/>
      <c r="E45" s="54"/>
      <c r="F45" s="54"/>
      <c r="G45" s="54">
        <f>SUM(E45:F45)</f>
        <v>0</v>
      </c>
      <c r="H45" s="60">
        <f>G45+D45+C45</f>
        <v>0</v>
      </c>
      <c r="I45" s="60"/>
      <c r="J45" s="60"/>
      <c r="K45" s="54"/>
      <c r="L45" s="54">
        <v>1800</v>
      </c>
      <c r="M45" s="54"/>
      <c r="N45" s="54"/>
      <c r="O45" s="54"/>
      <c r="P45" s="54"/>
      <c r="Q45" s="54"/>
      <c r="R45" s="54">
        <v>-1800</v>
      </c>
      <c r="S45" s="54">
        <f>SUM(H45:R45)</f>
        <v>0</v>
      </c>
      <c r="T45" s="54">
        <f>S45</f>
        <v>0</v>
      </c>
    </row>
    <row r="46" spans="1:20" s="13" customFormat="1" ht="18.75">
      <c r="A46" s="58"/>
      <c r="B46" s="75" t="s">
        <v>111</v>
      </c>
      <c r="C46" s="54"/>
      <c r="D46" s="54"/>
      <c r="E46" s="54"/>
      <c r="F46" s="54"/>
      <c r="G46" s="54">
        <f>SUM(E46:F46)</f>
        <v>0</v>
      </c>
      <c r="H46" s="60">
        <f>G46+D46+C46</f>
        <v>0</v>
      </c>
      <c r="I46" s="60"/>
      <c r="J46" s="60"/>
      <c r="K46" s="54"/>
      <c r="L46" s="54">
        <v>1800</v>
      </c>
      <c r="M46" s="54"/>
      <c r="N46" s="54"/>
      <c r="O46" s="54"/>
      <c r="P46" s="54"/>
      <c r="Q46" s="54"/>
      <c r="R46" s="54">
        <v>-1800</v>
      </c>
      <c r="S46" s="54">
        <f>SUM(H46:R46)</f>
        <v>0</v>
      </c>
      <c r="T46" s="54">
        <f>S46</f>
        <v>0</v>
      </c>
    </row>
    <row r="47" spans="1:20" s="13" customFormat="1" ht="18.75">
      <c r="A47" s="58"/>
      <c r="B47" s="75" t="s">
        <v>86</v>
      </c>
      <c r="C47" s="54"/>
      <c r="D47" s="54"/>
      <c r="E47" s="54"/>
      <c r="F47" s="54"/>
      <c r="G47" s="54">
        <f>SUM(E47:F47)</f>
        <v>0</v>
      </c>
      <c r="H47" s="60">
        <f>G47+D47+C47</f>
        <v>0</v>
      </c>
      <c r="I47" s="60"/>
      <c r="J47" s="60"/>
      <c r="K47" s="54"/>
      <c r="L47" s="54">
        <v>1800</v>
      </c>
      <c r="M47" s="54"/>
      <c r="N47" s="54"/>
      <c r="O47" s="54"/>
      <c r="P47" s="54"/>
      <c r="Q47" s="54"/>
      <c r="R47" s="54">
        <v>-1800</v>
      </c>
      <c r="S47" s="54">
        <f>SUM(H47:R47)</f>
        <v>0</v>
      </c>
      <c r="T47" s="54">
        <f>S47</f>
        <v>0</v>
      </c>
    </row>
    <row r="48" spans="1:20" s="13" customFormat="1" ht="19.5" thickBot="1">
      <c r="A48" s="58"/>
      <c r="B48" s="75" t="s">
        <v>69</v>
      </c>
      <c r="C48" s="54"/>
      <c r="D48" s="54"/>
      <c r="E48" s="54"/>
      <c r="F48" s="54"/>
      <c r="G48" s="54">
        <f>SUM(E48:F48)</f>
        <v>0</v>
      </c>
      <c r="H48" s="60">
        <f>G48+D48+C48</f>
        <v>0</v>
      </c>
      <c r="I48" s="60"/>
      <c r="J48" s="60"/>
      <c r="K48" s="54"/>
      <c r="L48" s="54">
        <v>1800</v>
      </c>
      <c r="M48" s="54"/>
      <c r="N48" s="54"/>
      <c r="O48" s="54"/>
      <c r="P48" s="54"/>
      <c r="Q48" s="54"/>
      <c r="R48" s="54">
        <v>-1800</v>
      </c>
      <c r="S48" s="54">
        <f>SUM(H48:R48)</f>
        <v>0</v>
      </c>
      <c r="T48" s="54">
        <f>S48</f>
        <v>0</v>
      </c>
    </row>
    <row r="49" spans="1:20" s="13" customFormat="1" ht="27" customHeight="1" thickBot="1">
      <c r="A49" s="70" t="s">
        <v>125</v>
      </c>
      <c r="B49" s="71" t="s">
        <v>29</v>
      </c>
      <c r="C49" s="72">
        <f>SUM(C17:C48)</f>
        <v>209</v>
      </c>
      <c r="D49" s="72">
        <f t="shared" ref="D49:T49" si="4">SUM(D17:D48)</f>
        <v>87</v>
      </c>
      <c r="E49" s="72">
        <f t="shared" si="4"/>
        <v>3116</v>
      </c>
      <c r="F49" s="72">
        <f t="shared" si="4"/>
        <v>0</v>
      </c>
      <c r="G49" s="72">
        <f t="shared" si="4"/>
        <v>3116</v>
      </c>
      <c r="H49" s="72">
        <f t="shared" si="4"/>
        <v>3412</v>
      </c>
      <c r="I49" s="72">
        <f t="shared" si="4"/>
        <v>0</v>
      </c>
      <c r="J49" s="72">
        <f t="shared" si="4"/>
        <v>0</v>
      </c>
      <c r="K49" s="72">
        <f t="shared" si="4"/>
        <v>0</v>
      </c>
      <c r="L49" s="72">
        <f t="shared" si="4"/>
        <v>8833</v>
      </c>
      <c r="M49" s="72">
        <f t="shared" si="4"/>
        <v>0</v>
      </c>
      <c r="N49" s="72">
        <f t="shared" si="4"/>
        <v>480</v>
      </c>
      <c r="O49" s="72">
        <f t="shared" si="4"/>
        <v>0</v>
      </c>
      <c r="P49" s="72">
        <f t="shared" si="4"/>
        <v>0</v>
      </c>
      <c r="Q49" s="72">
        <f t="shared" si="4"/>
        <v>0</v>
      </c>
      <c r="R49" s="72">
        <f t="shared" si="4"/>
        <v>-12735</v>
      </c>
      <c r="S49" s="72">
        <f t="shared" si="4"/>
        <v>-10</v>
      </c>
      <c r="T49" s="72">
        <f t="shared" si="4"/>
        <v>-10</v>
      </c>
    </row>
  </sheetData>
  <mergeCells count="13">
    <mergeCell ref="S1:T1"/>
    <mergeCell ref="S2:T2"/>
    <mergeCell ref="A3:R3"/>
    <mergeCell ref="E9:F9"/>
    <mergeCell ref="C8:H8"/>
    <mergeCell ref="A4:R4"/>
    <mergeCell ref="I8:J9"/>
    <mergeCell ref="R8:R13"/>
    <mergeCell ref="C9:C13"/>
    <mergeCell ref="A6:R6"/>
    <mergeCell ref="A5:R5"/>
    <mergeCell ref="I12:J13"/>
    <mergeCell ref="I10:I11"/>
  </mergeCells>
  <phoneticPr fontId="7" type="noConversion"/>
  <printOptions horizontalCentered="1" verticalCentered="1"/>
  <pageMargins left="0.39370078740157483" right="0.39370078740157483" top="0.59055118110236227" bottom="0.59055118110236227" header="0.59055118110236227" footer="0.59055118110236227"/>
  <pageSetup paperSize="9" scale="3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"/>
  <sheetViews>
    <sheetView view="pageBreakPreview" topLeftCell="J7" zoomScale="80" zoomScaleNormal="75" zoomScaleSheetLayoutView="80" workbookViewId="0">
      <selection activeCell="O31" sqref="O31"/>
    </sheetView>
  </sheetViews>
  <sheetFormatPr defaultRowHeight="23.25"/>
  <cols>
    <col min="1" max="1" width="11.140625" style="2" customWidth="1"/>
    <col min="2" max="2" width="134" style="5" customWidth="1"/>
    <col min="3" max="3" width="11.7109375" style="4" customWidth="1"/>
    <col min="4" max="4" width="12.28515625" style="4" customWidth="1"/>
    <col min="5" max="5" width="13" style="4" customWidth="1"/>
    <col min="6" max="6" width="17.85546875" style="4" customWidth="1"/>
    <col min="7" max="7" width="12.140625" style="4" customWidth="1"/>
    <col min="8" max="8" width="12.7109375" style="4" customWidth="1"/>
    <col min="9" max="9" width="12.140625" style="4" customWidth="1"/>
    <col min="10" max="11" width="14.140625" style="4" customWidth="1"/>
    <col min="12" max="13" width="11.5703125" style="4" customWidth="1"/>
    <col min="14" max="14" width="13.140625" style="4" customWidth="1"/>
    <col min="15" max="15" width="17.85546875" style="4" customWidth="1"/>
    <col min="16" max="16" width="20.85546875" style="4" customWidth="1"/>
    <col min="17" max="17" width="19.28515625" style="4" customWidth="1"/>
    <col min="18" max="18" width="16" style="4" customWidth="1"/>
    <col min="19" max="19" width="16.140625" style="1" customWidth="1"/>
    <col min="20" max="20" width="14.28515625" style="1" customWidth="1"/>
    <col min="21" max="16384" width="9.140625" style="1"/>
  </cols>
  <sheetData>
    <row r="1" spans="1:20" ht="21" customHeight="1">
      <c r="L1" s="113"/>
      <c r="M1" s="113"/>
      <c r="N1" s="113"/>
      <c r="O1" s="113"/>
      <c r="P1" s="113"/>
      <c r="Q1" s="113"/>
      <c r="R1" s="113"/>
      <c r="S1" s="124" t="s">
        <v>53</v>
      </c>
      <c r="T1" s="124"/>
    </row>
    <row r="2" spans="1:20" ht="17.25" customHeight="1">
      <c r="K2" s="112"/>
      <c r="L2" s="112"/>
      <c r="M2" s="112"/>
      <c r="N2" s="112"/>
      <c r="O2" s="112"/>
      <c r="Q2" s="113"/>
      <c r="R2" s="113"/>
      <c r="S2" s="124" t="s">
        <v>63</v>
      </c>
      <c r="T2" s="124"/>
    </row>
    <row r="3" spans="1:20" ht="18.75">
      <c r="A3" s="125" t="s">
        <v>31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</row>
    <row r="4" spans="1:20" ht="18.75">
      <c r="A4" s="129" t="s">
        <v>211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</row>
    <row r="5" spans="1:20" s="23" customFormat="1" ht="20.25">
      <c r="A5" s="142" t="s">
        <v>208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</row>
    <row r="6" spans="1:20" s="23" customFormat="1" ht="20.25">
      <c r="A6" s="141" t="s">
        <v>62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</row>
    <row r="7" spans="1:20" ht="21.75" customHeight="1" thickBot="1">
      <c r="B7" s="21"/>
      <c r="C7" s="22"/>
      <c r="D7" s="22"/>
      <c r="E7" s="22"/>
      <c r="F7" s="22"/>
      <c r="G7" s="22"/>
      <c r="H7" s="22"/>
      <c r="I7" s="21"/>
      <c r="J7" s="21"/>
      <c r="K7" s="21"/>
      <c r="L7" s="21"/>
      <c r="M7" s="21"/>
      <c r="N7" s="21"/>
      <c r="O7" s="21"/>
      <c r="P7" s="21"/>
      <c r="Q7" s="21"/>
      <c r="R7" s="24" t="s">
        <v>55</v>
      </c>
    </row>
    <row r="8" spans="1:20" ht="19.5" customHeight="1" thickBot="1">
      <c r="A8" s="26"/>
      <c r="B8" s="34"/>
      <c r="C8" s="126" t="s">
        <v>0</v>
      </c>
      <c r="D8" s="128"/>
      <c r="E8" s="128"/>
      <c r="F8" s="128"/>
      <c r="G8" s="128"/>
      <c r="H8" s="127"/>
      <c r="I8" s="131" t="s">
        <v>46</v>
      </c>
      <c r="J8" s="132"/>
      <c r="K8" s="35" t="s">
        <v>40</v>
      </c>
      <c r="L8" s="26"/>
      <c r="M8" s="26"/>
      <c r="N8" s="26"/>
      <c r="O8" s="26"/>
      <c r="P8" s="26"/>
      <c r="Q8" s="26"/>
      <c r="R8" s="26"/>
      <c r="S8" s="26"/>
      <c r="T8" s="36"/>
    </row>
    <row r="9" spans="1:20" ht="19.5" customHeight="1" thickBot="1">
      <c r="A9" s="28"/>
      <c r="B9" s="29"/>
      <c r="C9" s="138" t="s">
        <v>210</v>
      </c>
      <c r="D9" s="28" t="s">
        <v>1</v>
      </c>
      <c r="E9" s="126" t="s">
        <v>25</v>
      </c>
      <c r="F9" s="127"/>
      <c r="G9" s="26"/>
      <c r="H9" s="37" t="s">
        <v>14</v>
      </c>
      <c r="I9" s="133"/>
      <c r="J9" s="134"/>
      <c r="K9" s="28" t="s">
        <v>17</v>
      </c>
      <c r="L9" s="28"/>
      <c r="M9" s="28"/>
      <c r="N9" s="28"/>
      <c r="O9" s="28"/>
      <c r="P9" s="28"/>
      <c r="Q9" s="28"/>
      <c r="R9" s="28"/>
      <c r="S9" s="28"/>
      <c r="T9" s="37"/>
    </row>
    <row r="10" spans="1:20" ht="18.75">
      <c r="A10" s="28" t="s">
        <v>16</v>
      </c>
      <c r="B10" s="38" t="s">
        <v>54</v>
      </c>
      <c r="C10" s="139"/>
      <c r="D10" s="28" t="s">
        <v>2</v>
      </c>
      <c r="E10" s="28"/>
      <c r="F10" s="28"/>
      <c r="G10" s="28"/>
      <c r="H10" s="37" t="s">
        <v>9</v>
      </c>
      <c r="I10" s="147" t="s">
        <v>47</v>
      </c>
      <c r="J10" s="39" t="s">
        <v>48</v>
      </c>
      <c r="K10" s="40" t="s">
        <v>18</v>
      </c>
      <c r="L10" s="28" t="s">
        <v>3</v>
      </c>
      <c r="M10" s="28" t="s">
        <v>32</v>
      </c>
      <c r="N10" s="28" t="s">
        <v>21</v>
      </c>
      <c r="O10" s="28" t="s">
        <v>145</v>
      </c>
      <c r="P10" s="28" t="s">
        <v>34</v>
      </c>
      <c r="Q10" s="28" t="s">
        <v>145</v>
      </c>
      <c r="R10" s="28"/>
      <c r="S10" s="28" t="s">
        <v>15</v>
      </c>
      <c r="T10" s="37" t="s">
        <v>27</v>
      </c>
    </row>
    <row r="11" spans="1:20" ht="18.75">
      <c r="A11" s="28" t="s">
        <v>19</v>
      </c>
      <c r="B11" s="41" t="s">
        <v>23</v>
      </c>
      <c r="C11" s="139"/>
      <c r="D11" s="28" t="s">
        <v>4</v>
      </c>
      <c r="E11" s="28" t="s">
        <v>5</v>
      </c>
      <c r="F11" s="28" t="s">
        <v>6</v>
      </c>
      <c r="G11" s="28" t="s">
        <v>7</v>
      </c>
      <c r="H11" s="37" t="s">
        <v>10</v>
      </c>
      <c r="I11" s="148"/>
      <c r="J11" s="42" t="s">
        <v>49</v>
      </c>
      <c r="K11" s="40" t="s">
        <v>41</v>
      </c>
      <c r="L11" s="28" t="s">
        <v>8</v>
      </c>
      <c r="M11" s="28" t="s">
        <v>9</v>
      </c>
      <c r="N11" s="28" t="s">
        <v>9</v>
      </c>
      <c r="O11" s="28" t="s">
        <v>146</v>
      </c>
      <c r="P11" s="28" t="s">
        <v>35</v>
      </c>
      <c r="Q11" s="28" t="s">
        <v>35</v>
      </c>
      <c r="R11" s="28" t="s">
        <v>33</v>
      </c>
      <c r="S11" s="28" t="s">
        <v>9</v>
      </c>
      <c r="T11" s="37" t="s">
        <v>28</v>
      </c>
    </row>
    <row r="12" spans="1:20" ht="18.75">
      <c r="A12" s="28"/>
      <c r="B12" s="29"/>
      <c r="C12" s="139"/>
      <c r="D12" s="28" t="s">
        <v>11</v>
      </c>
      <c r="E12" s="28" t="s">
        <v>9</v>
      </c>
      <c r="F12" s="28" t="s">
        <v>9</v>
      </c>
      <c r="G12" s="28" t="s">
        <v>12</v>
      </c>
      <c r="H12" s="37" t="s">
        <v>13</v>
      </c>
      <c r="I12" s="143" t="s">
        <v>50</v>
      </c>
      <c r="J12" s="144"/>
      <c r="K12" s="40" t="s">
        <v>42</v>
      </c>
      <c r="L12" s="28" t="s">
        <v>24</v>
      </c>
      <c r="M12" s="28" t="s">
        <v>22</v>
      </c>
      <c r="N12" s="28" t="s">
        <v>22</v>
      </c>
      <c r="O12" s="28" t="s">
        <v>147</v>
      </c>
      <c r="P12" s="28" t="s">
        <v>36</v>
      </c>
      <c r="Q12" s="28" t="s">
        <v>36</v>
      </c>
      <c r="R12" s="28"/>
      <c r="S12" s="28" t="s">
        <v>10</v>
      </c>
      <c r="T12" s="37"/>
    </row>
    <row r="13" spans="1:20" ht="19.5" thickBot="1">
      <c r="A13" s="28"/>
      <c r="B13" s="29"/>
      <c r="C13" s="140"/>
      <c r="D13" s="28"/>
      <c r="E13" s="28"/>
      <c r="F13" s="28"/>
      <c r="G13" s="28"/>
      <c r="H13" s="37"/>
      <c r="I13" s="145"/>
      <c r="J13" s="146"/>
      <c r="K13" s="43" t="s">
        <v>43</v>
      </c>
      <c r="L13" s="28"/>
      <c r="M13" s="28"/>
      <c r="N13" s="28"/>
      <c r="O13" s="28" t="s">
        <v>148</v>
      </c>
      <c r="P13" s="28" t="s">
        <v>37</v>
      </c>
      <c r="Q13" s="28" t="s">
        <v>37</v>
      </c>
      <c r="R13" s="28"/>
      <c r="S13" s="28" t="s">
        <v>51</v>
      </c>
      <c r="T13" s="37"/>
    </row>
    <row r="14" spans="1:20" s="11" customFormat="1" ht="16.5" thickBot="1">
      <c r="A14" s="9">
        <v>1</v>
      </c>
      <c r="B14" s="10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12">
        <v>8</v>
      </c>
      <c r="I14" s="12">
        <v>9</v>
      </c>
      <c r="J14" s="12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12">
        <v>20</v>
      </c>
    </row>
    <row r="15" spans="1:20" ht="24.75" customHeight="1">
      <c r="A15" s="51"/>
      <c r="B15" s="52" t="s">
        <v>29</v>
      </c>
      <c r="C15" s="65"/>
      <c r="D15" s="65"/>
      <c r="E15" s="65"/>
      <c r="F15" s="65"/>
      <c r="G15" s="65"/>
      <c r="H15" s="66"/>
      <c r="I15" s="66"/>
      <c r="J15" s="66"/>
      <c r="K15" s="65"/>
      <c r="L15" s="65"/>
      <c r="M15" s="65"/>
      <c r="N15" s="65"/>
      <c r="O15" s="65"/>
      <c r="P15" s="65"/>
      <c r="Q15" s="65"/>
      <c r="R15" s="65"/>
      <c r="S15" s="65"/>
      <c r="T15" s="66"/>
    </row>
    <row r="16" spans="1:20" s="13" customFormat="1" ht="18.75">
      <c r="A16" s="58"/>
      <c r="B16" s="75"/>
      <c r="C16" s="54"/>
      <c r="D16" s="54"/>
      <c r="E16" s="54"/>
      <c r="F16" s="54"/>
      <c r="G16" s="54"/>
      <c r="H16" s="60"/>
      <c r="I16" s="60"/>
      <c r="J16" s="60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s="13" customFormat="1" ht="18.75">
      <c r="A17" s="58"/>
      <c r="B17" s="85" t="s">
        <v>121</v>
      </c>
      <c r="C17" s="54"/>
      <c r="D17" s="54"/>
      <c r="E17" s="54"/>
      <c r="F17" s="54"/>
      <c r="G17" s="54"/>
      <c r="H17" s="60"/>
      <c r="I17" s="60"/>
      <c r="J17" s="60"/>
      <c r="K17" s="54"/>
      <c r="L17" s="54"/>
      <c r="M17" s="54"/>
      <c r="N17" s="54"/>
      <c r="O17" s="54"/>
      <c r="P17" s="54"/>
      <c r="Q17" s="54"/>
      <c r="R17" s="54"/>
      <c r="S17" s="54"/>
      <c r="T17" s="54"/>
    </row>
    <row r="18" spans="1:20" s="13" customFormat="1" ht="18.75">
      <c r="A18" s="58" t="s">
        <v>74</v>
      </c>
      <c r="B18" s="75" t="s">
        <v>154</v>
      </c>
      <c r="C18" s="54"/>
      <c r="D18" s="54"/>
      <c r="E18" s="54"/>
      <c r="F18" s="54"/>
      <c r="G18" s="54"/>
      <c r="H18" s="60"/>
      <c r="I18" s="60"/>
      <c r="J18" s="60"/>
      <c r="K18" s="54"/>
      <c r="L18" s="54"/>
      <c r="M18" s="54"/>
      <c r="N18" s="54"/>
      <c r="O18" s="54"/>
      <c r="P18" s="54"/>
      <c r="Q18" s="54"/>
      <c r="R18" s="54"/>
      <c r="S18" s="54"/>
      <c r="T18" s="54"/>
    </row>
    <row r="19" spans="1:20" s="13" customFormat="1" ht="18.75">
      <c r="A19" s="58"/>
      <c r="B19" s="75" t="s">
        <v>237</v>
      </c>
      <c r="C19" s="54"/>
      <c r="D19" s="54"/>
      <c r="E19" s="54"/>
      <c r="F19" s="54"/>
      <c r="G19" s="54"/>
      <c r="H19" s="60"/>
      <c r="I19" s="60"/>
      <c r="J19" s="60"/>
      <c r="K19" s="54"/>
      <c r="L19" s="54"/>
      <c r="M19" s="54"/>
      <c r="N19" s="54"/>
      <c r="O19" s="54"/>
      <c r="P19" s="54"/>
      <c r="Q19" s="54"/>
      <c r="R19" s="54"/>
      <c r="S19" s="54"/>
      <c r="T19" s="54"/>
    </row>
    <row r="20" spans="1:20" s="14" customFormat="1" ht="18.75">
      <c r="A20" s="61"/>
      <c r="B20" s="69" t="s">
        <v>107</v>
      </c>
      <c r="C20" s="62">
        <v>3500</v>
      </c>
      <c r="D20" s="62"/>
      <c r="E20" s="62"/>
      <c r="F20" s="62"/>
      <c r="G20" s="62">
        <f>SUM(E20:F20)</f>
        <v>0</v>
      </c>
      <c r="H20" s="63">
        <f>G20+D20+C20</f>
        <v>3500</v>
      </c>
      <c r="I20" s="63"/>
      <c r="J20" s="63"/>
      <c r="K20" s="62"/>
      <c r="L20" s="62"/>
      <c r="M20" s="62"/>
      <c r="N20" s="62"/>
      <c r="O20" s="62"/>
      <c r="P20" s="62"/>
      <c r="Q20" s="62"/>
      <c r="R20" s="62">
        <v>-3500</v>
      </c>
      <c r="S20" s="62">
        <f>SUM(H20:R20)</f>
        <v>0</v>
      </c>
      <c r="T20" s="62">
        <f>S20</f>
        <v>0</v>
      </c>
    </row>
    <row r="21" spans="1:20" s="13" customFormat="1" ht="18.75">
      <c r="A21" s="58" t="s">
        <v>75</v>
      </c>
      <c r="B21" s="75" t="s">
        <v>155</v>
      </c>
      <c r="C21" s="54"/>
      <c r="D21" s="54"/>
      <c r="E21" s="54"/>
      <c r="F21" s="54"/>
      <c r="G21" s="54"/>
      <c r="H21" s="60"/>
      <c r="I21" s="60"/>
      <c r="J21" s="60"/>
      <c r="K21" s="54"/>
      <c r="L21" s="54"/>
      <c r="M21" s="54"/>
      <c r="N21" s="54"/>
      <c r="O21" s="54"/>
      <c r="P21" s="54"/>
      <c r="Q21" s="54"/>
      <c r="R21" s="54"/>
      <c r="S21" s="54"/>
      <c r="T21" s="54"/>
    </row>
    <row r="22" spans="1:20" s="13" customFormat="1" ht="18.75">
      <c r="A22" s="58"/>
      <c r="B22" s="75" t="s">
        <v>116</v>
      </c>
      <c r="C22" s="54"/>
      <c r="D22" s="54"/>
      <c r="E22" s="54"/>
      <c r="F22" s="54"/>
      <c r="G22" s="54"/>
      <c r="H22" s="60"/>
      <c r="I22" s="60"/>
      <c r="J22" s="60"/>
      <c r="K22" s="54"/>
      <c r="L22" s="54"/>
      <c r="M22" s="54"/>
      <c r="N22" s="54"/>
      <c r="O22" s="54"/>
      <c r="P22" s="54"/>
      <c r="Q22" s="54"/>
      <c r="R22" s="54"/>
      <c r="S22" s="54"/>
      <c r="T22" s="54"/>
    </row>
    <row r="23" spans="1:20" s="14" customFormat="1" ht="18.75">
      <c r="A23" s="61"/>
      <c r="B23" s="69" t="s">
        <v>107</v>
      </c>
      <c r="C23" s="62"/>
      <c r="D23" s="62"/>
      <c r="E23" s="62">
        <v>1110</v>
      </c>
      <c r="F23" s="62"/>
      <c r="G23" s="62">
        <f>SUM(E23:F23)</f>
        <v>1110</v>
      </c>
      <c r="H23" s="63">
        <f>G23+D23+C23</f>
        <v>1110</v>
      </c>
      <c r="I23" s="63"/>
      <c r="J23" s="63"/>
      <c r="K23" s="62"/>
      <c r="L23" s="62"/>
      <c r="M23" s="62"/>
      <c r="N23" s="62"/>
      <c r="O23" s="62"/>
      <c r="P23" s="62"/>
      <c r="Q23" s="62"/>
      <c r="R23" s="62">
        <v>-1110</v>
      </c>
      <c r="S23" s="62">
        <f>SUM(H23:R23)</f>
        <v>0</v>
      </c>
      <c r="T23" s="62">
        <f>S23</f>
        <v>0</v>
      </c>
    </row>
    <row r="24" spans="1:20" s="13" customFormat="1" ht="18.75">
      <c r="A24" s="58" t="s">
        <v>76</v>
      </c>
      <c r="B24" s="85" t="s">
        <v>156</v>
      </c>
      <c r="C24" s="54"/>
      <c r="D24" s="54"/>
      <c r="E24" s="54"/>
      <c r="F24" s="54"/>
      <c r="G24" s="54"/>
      <c r="H24" s="60"/>
      <c r="I24" s="60"/>
      <c r="J24" s="60"/>
      <c r="K24" s="54"/>
      <c r="L24" s="54"/>
      <c r="M24" s="54"/>
      <c r="N24" s="54"/>
      <c r="O24" s="54"/>
      <c r="P24" s="54"/>
      <c r="Q24" s="54"/>
      <c r="R24" s="54"/>
      <c r="S24" s="54"/>
      <c r="T24" s="54"/>
    </row>
    <row r="25" spans="1:20" s="13" customFormat="1" ht="18.75">
      <c r="A25" s="58"/>
      <c r="B25" s="75" t="s">
        <v>157</v>
      </c>
      <c r="C25" s="54"/>
      <c r="D25" s="54"/>
      <c r="E25" s="54"/>
      <c r="F25" s="54"/>
      <c r="G25" s="54"/>
      <c r="H25" s="60"/>
      <c r="I25" s="60"/>
      <c r="J25" s="60"/>
      <c r="K25" s="54"/>
      <c r="L25" s="54"/>
      <c r="M25" s="54"/>
      <c r="N25" s="54"/>
      <c r="O25" s="54"/>
      <c r="P25" s="54"/>
      <c r="Q25" s="54"/>
      <c r="R25" s="54"/>
      <c r="S25" s="54"/>
      <c r="T25" s="54"/>
    </row>
    <row r="26" spans="1:20" s="13" customFormat="1" ht="18.75">
      <c r="A26" s="58"/>
      <c r="B26" s="75" t="s">
        <v>132</v>
      </c>
      <c r="C26" s="54"/>
      <c r="D26" s="54"/>
      <c r="E26" s="54"/>
      <c r="F26" s="54"/>
      <c r="G26" s="54"/>
      <c r="H26" s="60"/>
      <c r="I26" s="60"/>
      <c r="J26" s="60"/>
      <c r="K26" s="54"/>
      <c r="L26" s="54"/>
      <c r="M26" s="54"/>
      <c r="N26" s="54"/>
      <c r="O26" s="54"/>
      <c r="P26" s="54"/>
      <c r="Q26" s="54"/>
      <c r="R26" s="54"/>
      <c r="S26" s="54"/>
      <c r="T26" s="54"/>
    </row>
    <row r="27" spans="1:20" s="13" customFormat="1" ht="19.5" thickBot="1">
      <c r="A27" s="58"/>
      <c r="B27" s="69" t="s">
        <v>107</v>
      </c>
      <c r="C27" s="54"/>
      <c r="D27" s="54"/>
      <c r="E27" s="54">
        <v>300</v>
      </c>
      <c r="F27" s="54"/>
      <c r="G27" s="54">
        <f>SUM(E27:F27)</f>
        <v>300</v>
      </c>
      <c r="H27" s="60">
        <f>G27+D27+C27</f>
        <v>300</v>
      </c>
      <c r="I27" s="60"/>
      <c r="J27" s="60"/>
      <c r="K27" s="54"/>
      <c r="L27" s="54"/>
      <c r="M27" s="54"/>
      <c r="N27" s="54"/>
      <c r="O27" s="54"/>
      <c r="P27" s="54"/>
      <c r="Q27" s="54"/>
      <c r="R27" s="54">
        <v>-300</v>
      </c>
      <c r="S27" s="54">
        <f>SUM(H27:R27)</f>
        <v>0</v>
      </c>
      <c r="T27" s="54">
        <f>S27</f>
        <v>0</v>
      </c>
    </row>
    <row r="28" spans="1:20" s="13" customFormat="1" ht="27" customHeight="1" thickBot="1">
      <c r="A28" s="70" t="s">
        <v>126</v>
      </c>
      <c r="B28" s="71" t="s">
        <v>29</v>
      </c>
      <c r="C28" s="72">
        <f>SUM(C20:C27)</f>
        <v>3500</v>
      </c>
      <c r="D28" s="72">
        <f t="shared" ref="D28:T28" si="0">SUM(D20:D27)</f>
        <v>0</v>
      </c>
      <c r="E28" s="72">
        <f t="shared" si="0"/>
        <v>1410</v>
      </c>
      <c r="F28" s="72">
        <f t="shared" si="0"/>
        <v>0</v>
      </c>
      <c r="G28" s="72">
        <f t="shared" si="0"/>
        <v>1410</v>
      </c>
      <c r="H28" s="72">
        <f t="shared" si="0"/>
        <v>4910</v>
      </c>
      <c r="I28" s="72">
        <f t="shared" si="0"/>
        <v>0</v>
      </c>
      <c r="J28" s="72">
        <f t="shared" si="0"/>
        <v>0</v>
      </c>
      <c r="K28" s="72">
        <f t="shared" si="0"/>
        <v>0</v>
      </c>
      <c r="L28" s="72">
        <f t="shared" si="0"/>
        <v>0</v>
      </c>
      <c r="M28" s="72">
        <f t="shared" si="0"/>
        <v>0</v>
      </c>
      <c r="N28" s="72">
        <f t="shared" si="0"/>
        <v>0</v>
      </c>
      <c r="O28" s="72">
        <f t="shared" si="0"/>
        <v>0</v>
      </c>
      <c r="P28" s="72">
        <f t="shared" si="0"/>
        <v>0</v>
      </c>
      <c r="Q28" s="72">
        <f t="shared" si="0"/>
        <v>0</v>
      </c>
      <c r="R28" s="72">
        <f t="shared" si="0"/>
        <v>-4910</v>
      </c>
      <c r="S28" s="72">
        <f t="shared" si="0"/>
        <v>0</v>
      </c>
      <c r="T28" s="72">
        <f t="shared" si="0"/>
        <v>0</v>
      </c>
    </row>
    <row r="29" spans="1:20" s="13" customFormat="1" ht="27" customHeight="1" thickBot="1">
      <c r="A29" s="70" t="s">
        <v>58</v>
      </c>
      <c r="B29" s="71" t="s">
        <v>127</v>
      </c>
      <c r="C29" s="72">
        <f>C28+Munka1!C49</f>
        <v>3709</v>
      </c>
      <c r="D29" s="72">
        <f>D28+Munka1!D49</f>
        <v>87</v>
      </c>
      <c r="E29" s="72">
        <f>E28+Munka1!E49</f>
        <v>4526</v>
      </c>
      <c r="F29" s="72">
        <f>F28+Munka1!F49</f>
        <v>0</v>
      </c>
      <c r="G29" s="72">
        <f>G28+Munka1!G49</f>
        <v>4526</v>
      </c>
      <c r="H29" s="72">
        <f>H28+Munka1!H49</f>
        <v>8322</v>
      </c>
      <c r="I29" s="72">
        <f>I28+Munka1!I49</f>
        <v>0</v>
      </c>
      <c r="J29" s="72">
        <f>J28+Munka1!J49</f>
        <v>0</v>
      </c>
      <c r="K29" s="72">
        <f>K28+Munka1!K49</f>
        <v>0</v>
      </c>
      <c r="L29" s="72">
        <f>L28+Munka1!L49</f>
        <v>8833</v>
      </c>
      <c r="M29" s="72">
        <f>M28+Munka1!M49</f>
        <v>0</v>
      </c>
      <c r="N29" s="72">
        <f>N28+Munka1!N49</f>
        <v>480</v>
      </c>
      <c r="O29" s="72">
        <f>O28+Munka1!O49</f>
        <v>0</v>
      </c>
      <c r="P29" s="72">
        <f>P28+Munka1!P49</f>
        <v>0</v>
      </c>
      <c r="Q29" s="72">
        <f>Q28+Munka1!Q49</f>
        <v>0</v>
      </c>
      <c r="R29" s="72">
        <f>R28+Munka1!R49</f>
        <v>-17645</v>
      </c>
      <c r="S29" s="72">
        <f>S28+Munka1!S49</f>
        <v>-10</v>
      </c>
      <c r="T29" s="72">
        <f>T28+Munka1!T49</f>
        <v>-10</v>
      </c>
    </row>
  </sheetData>
  <mergeCells count="12">
    <mergeCell ref="S1:T1"/>
    <mergeCell ref="S2:T2"/>
    <mergeCell ref="A3:R3"/>
    <mergeCell ref="A4:R4"/>
    <mergeCell ref="C9:C13"/>
    <mergeCell ref="A6:R6"/>
    <mergeCell ref="A5:R5"/>
    <mergeCell ref="C8:H8"/>
    <mergeCell ref="I8:J9"/>
    <mergeCell ref="E9:F9"/>
    <mergeCell ref="I10:I11"/>
    <mergeCell ref="I12:J13"/>
  </mergeCells>
  <printOptions horizontalCentered="1" verticalCentered="1"/>
  <pageMargins left="0.39370078740157483" right="0.39370078740157483" top="0.59055118110236227" bottom="0.59055118110236227" header="0.59055118110236227" footer="0.59055118110236227"/>
  <pageSetup paperSize="9" scale="3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8"/>
  <sheetViews>
    <sheetView view="pageBreakPreview" topLeftCell="A7" zoomScale="80" zoomScaleNormal="75" zoomScaleSheetLayoutView="80" workbookViewId="0">
      <selection activeCell="B31" sqref="B31:B32"/>
    </sheetView>
  </sheetViews>
  <sheetFormatPr defaultRowHeight="23.25"/>
  <cols>
    <col min="1" max="1" width="7.85546875" style="2" customWidth="1"/>
    <col min="2" max="2" width="134.140625" style="5" customWidth="1"/>
    <col min="3" max="3" width="11.7109375" style="4" customWidth="1"/>
    <col min="4" max="4" width="12.28515625" style="4" customWidth="1"/>
    <col min="5" max="5" width="13" style="4" customWidth="1"/>
    <col min="6" max="6" width="17.85546875" style="4" customWidth="1"/>
    <col min="7" max="7" width="12.140625" style="4" customWidth="1"/>
    <col min="8" max="8" width="12.7109375" style="4" customWidth="1"/>
    <col min="9" max="9" width="12.140625" style="4" customWidth="1"/>
    <col min="10" max="11" width="14.140625" style="4" customWidth="1"/>
    <col min="12" max="13" width="11.5703125" style="4" customWidth="1"/>
    <col min="14" max="14" width="13.140625" style="4" customWidth="1"/>
    <col min="15" max="15" width="18.28515625" style="4" customWidth="1"/>
    <col min="16" max="17" width="17.85546875" style="4" customWidth="1"/>
    <col min="18" max="18" width="14.140625" style="4" customWidth="1"/>
    <col min="19" max="19" width="14.42578125" style="4" customWidth="1"/>
    <col min="20" max="20" width="14.5703125" style="4" customWidth="1"/>
    <col min="21" max="21" width="8.42578125" style="1" customWidth="1"/>
    <col min="22" max="16384" width="9.140625" style="1"/>
  </cols>
  <sheetData>
    <row r="1" spans="1:22" ht="21" customHeight="1">
      <c r="L1" s="33"/>
      <c r="M1" s="33"/>
      <c r="N1" s="33"/>
      <c r="O1" s="33"/>
      <c r="P1" s="33"/>
      <c r="Q1" s="33"/>
      <c r="R1" s="33"/>
      <c r="S1" s="33"/>
      <c r="T1" s="33" t="s">
        <v>117</v>
      </c>
    </row>
    <row r="2" spans="1:22" ht="17.25" customHeight="1">
      <c r="K2" s="33"/>
      <c r="L2" s="33"/>
      <c r="M2" s="33"/>
      <c r="N2" s="33"/>
      <c r="O2" s="33"/>
      <c r="P2" s="33"/>
      <c r="Q2" s="33"/>
      <c r="R2" s="124" t="s">
        <v>63</v>
      </c>
      <c r="S2" s="124"/>
      <c r="T2" s="124"/>
    </row>
    <row r="3" spans="1:22" ht="18.75">
      <c r="A3" s="125" t="s">
        <v>31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</row>
    <row r="4" spans="1:22" ht="18.75">
      <c r="A4" s="129" t="s">
        <v>211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</row>
    <row r="5" spans="1:22" s="23" customFormat="1" ht="20.25">
      <c r="A5" s="142" t="s">
        <v>208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</row>
    <row r="6" spans="1:22" s="23" customFormat="1" ht="20.25">
      <c r="A6" s="141" t="s">
        <v>62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</row>
    <row r="7" spans="1:22" ht="18.75" customHeight="1" thickBot="1">
      <c r="B7" s="21"/>
      <c r="C7" s="22"/>
      <c r="D7" s="22"/>
      <c r="E7" s="22"/>
      <c r="F7" s="22"/>
      <c r="G7" s="22"/>
      <c r="H7" s="22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4" t="s">
        <v>55</v>
      </c>
    </row>
    <row r="8" spans="1:22" ht="19.5" customHeight="1" thickBot="1">
      <c r="A8" s="26"/>
      <c r="B8" s="34"/>
      <c r="C8" s="126" t="s">
        <v>0</v>
      </c>
      <c r="D8" s="128"/>
      <c r="E8" s="128"/>
      <c r="F8" s="128"/>
      <c r="G8" s="128"/>
      <c r="H8" s="127"/>
      <c r="I8" s="131" t="s">
        <v>46</v>
      </c>
      <c r="J8" s="132"/>
      <c r="K8" s="35" t="s">
        <v>40</v>
      </c>
      <c r="L8" s="26"/>
      <c r="M8" s="26"/>
      <c r="N8" s="26"/>
      <c r="O8" s="26"/>
      <c r="P8" s="26"/>
      <c r="Q8" s="26"/>
      <c r="R8" s="135" t="s">
        <v>33</v>
      </c>
      <c r="S8" s="26"/>
      <c r="T8" s="36"/>
    </row>
    <row r="9" spans="1:22" ht="19.5" customHeight="1" thickBot="1">
      <c r="A9" s="28"/>
      <c r="B9" s="29"/>
      <c r="C9" s="138" t="s">
        <v>210</v>
      </c>
      <c r="D9" s="28" t="s">
        <v>1</v>
      </c>
      <c r="E9" s="126" t="s">
        <v>25</v>
      </c>
      <c r="F9" s="127"/>
      <c r="G9" s="26"/>
      <c r="H9" s="37" t="s">
        <v>14</v>
      </c>
      <c r="I9" s="133"/>
      <c r="J9" s="134"/>
      <c r="K9" s="28" t="s">
        <v>17</v>
      </c>
      <c r="L9" s="28"/>
      <c r="M9" s="28"/>
      <c r="N9" s="28"/>
      <c r="O9" s="28"/>
      <c r="P9" s="28"/>
      <c r="Q9" s="28"/>
      <c r="R9" s="136"/>
      <c r="S9" s="28"/>
      <c r="T9" s="37"/>
    </row>
    <row r="10" spans="1:22" ht="18.75">
      <c r="A10" s="28" t="s">
        <v>16</v>
      </c>
      <c r="B10" s="38" t="s">
        <v>54</v>
      </c>
      <c r="C10" s="139"/>
      <c r="D10" s="28" t="s">
        <v>2</v>
      </c>
      <c r="E10" s="28"/>
      <c r="F10" s="28"/>
      <c r="G10" s="28"/>
      <c r="H10" s="37" t="s">
        <v>9</v>
      </c>
      <c r="I10" s="147" t="s">
        <v>47</v>
      </c>
      <c r="J10" s="39" t="s">
        <v>48</v>
      </c>
      <c r="K10" s="40" t="s">
        <v>18</v>
      </c>
      <c r="L10" s="28" t="s">
        <v>3</v>
      </c>
      <c r="M10" s="28" t="s">
        <v>32</v>
      </c>
      <c r="N10" s="28" t="s">
        <v>21</v>
      </c>
      <c r="O10" s="28" t="s">
        <v>145</v>
      </c>
      <c r="P10" s="28" t="s">
        <v>34</v>
      </c>
      <c r="Q10" s="28" t="s">
        <v>145</v>
      </c>
      <c r="R10" s="136"/>
      <c r="S10" s="28" t="s">
        <v>15</v>
      </c>
      <c r="T10" s="37" t="s">
        <v>27</v>
      </c>
    </row>
    <row r="11" spans="1:22" ht="18.75">
      <c r="A11" s="28" t="s">
        <v>19</v>
      </c>
      <c r="B11" s="41" t="s">
        <v>23</v>
      </c>
      <c r="C11" s="139"/>
      <c r="D11" s="28" t="s">
        <v>4</v>
      </c>
      <c r="E11" s="28" t="s">
        <v>5</v>
      </c>
      <c r="F11" s="28" t="s">
        <v>6</v>
      </c>
      <c r="G11" s="28" t="s">
        <v>7</v>
      </c>
      <c r="H11" s="37" t="s">
        <v>10</v>
      </c>
      <c r="I11" s="148"/>
      <c r="J11" s="42" t="s">
        <v>49</v>
      </c>
      <c r="K11" s="40" t="s">
        <v>41</v>
      </c>
      <c r="L11" s="28" t="s">
        <v>8</v>
      </c>
      <c r="M11" s="28" t="s">
        <v>9</v>
      </c>
      <c r="N11" s="28" t="s">
        <v>9</v>
      </c>
      <c r="O11" s="28" t="s">
        <v>146</v>
      </c>
      <c r="P11" s="28" t="s">
        <v>35</v>
      </c>
      <c r="Q11" s="28" t="s">
        <v>35</v>
      </c>
      <c r="R11" s="136"/>
      <c r="S11" s="28" t="s">
        <v>9</v>
      </c>
      <c r="T11" s="37" t="s">
        <v>28</v>
      </c>
    </row>
    <row r="12" spans="1:22" ht="18.75">
      <c r="A12" s="28"/>
      <c r="B12" s="29"/>
      <c r="C12" s="139"/>
      <c r="D12" s="28" t="s">
        <v>11</v>
      </c>
      <c r="E12" s="28" t="s">
        <v>9</v>
      </c>
      <c r="F12" s="28" t="s">
        <v>9</v>
      </c>
      <c r="G12" s="28" t="s">
        <v>12</v>
      </c>
      <c r="H12" s="37" t="s">
        <v>13</v>
      </c>
      <c r="I12" s="143" t="s">
        <v>50</v>
      </c>
      <c r="J12" s="144"/>
      <c r="K12" s="40" t="s">
        <v>42</v>
      </c>
      <c r="L12" s="28" t="s">
        <v>24</v>
      </c>
      <c r="M12" s="28" t="s">
        <v>22</v>
      </c>
      <c r="N12" s="28" t="s">
        <v>22</v>
      </c>
      <c r="O12" s="28" t="s">
        <v>147</v>
      </c>
      <c r="P12" s="28" t="s">
        <v>36</v>
      </c>
      <c r="Q12" s="28" t="s">
        <v>36</v>
      </c>
      <c r="R12" s="136"/>
      <c r="S12" s="28" t="s">
        <v>10</v>
      </c>
      <c r="T12" s="37"/>
      <c r="V12" s="1" t="s">
        <v>26</v>
      </c>
    </row>
    <row r="13" spans="1:22" ht="19.5" thickBot="1">
      <c r="A13" s="28"/>
      <c r="B13" s="29"/>
      <c r="C13" s="140"/>
      <c r="D13" s="28"/>
      <c r="E13" s="28"/>
      <c r="F13" s="28"/>
      <c r="G13" s="28"/>
      <c r="H13" s="37"/>
      <c r="I13" s="145"/>
      <c r="J13" s="146"/>
      <c r="K13" s="43" t="s">
        <v>43</v>
      </c>
      <c r="L13" s="28"/>
      <c r="M13" s="28"/>
      <c r="N13" s="28"/>
      <c r="O13" s="28" t="s">
        <v>148</v>
      </c>
      <c r="P13" s="28" t="s">
        <v>37</v>
      </c>
      <c r="Q13" s="28" t="s">
        <v>37</v>
      </c>
      <c r="R13" s="137"/>
      <c r="S13" s="28" t="s">
        <v>149</v>
      </c>
      <c r="T13" s="37"/>
    </row>
    <row r="14" spans="1:22" s="11" customFormat="1" ht="16.5" thickBot="1">
      <c r="A14" s="9">
        <v>1</v>
      </c>
      <c r="B14" s="10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12">
        <v>8</v>
      </c>
      <c r="I14" s="12">
        <v>9</v>
      </c>
      <c r="J14" s="12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12">
        <v>20</v>
      </c>
    </row>
    <row r="15" spans="1:22" s="13" customFormat="1" ht="18.75">
      <c r="A15" s="58"/>
      <c r="B15" s="73" t="s">
        <v>61</v>
      </c>
      <c r="C15" s="54"/>
      <c r="D15" s="54"/>
      <c r="E15" s="54"/>
      <c r="F15" s="54"/>
      <c r="G15" s="54"/>
      <c r="H15" s="60"/>
      <c r="I15" s="60"/>
      <c r="J15" s="60"/>
      <c r="K15" s="54"/>
      <c r="L15" s="54"/>
      <c r="M15" s="54"/>
      <c r="N15" s="54"/>
      <c r="O15" s="54"/>
      <c r="P15" s="54"/>
      <c r="Q15" s="54"/>
      <c r="R15" s="54"/>
      <c r="S15" s="54"/>
      <c r="T15" s="60"/>
    </row>
    <row r="16" spans="1:22" s="13" customFormat="1" ht="18.75">
      <c r="A16" s="58" t="s">
        <v>30</v>
      </c>
      <c r="B16" s="67" t="s">
        <v>52</v>
      </c>
      <c r="C16" s="54"/>
      <c r="D16" s="54"/>
      <c r="E16" s="54"/>
      <c r="F16" s="54"/>
      <c r="G16" s="54"/>
      <c r="H16" s="60"/>
      <c r="I16" s="60"/>
      <c r="J16" s="60"/>
      <c r="K16" s="54"/>
      <c r="L16" s="54"/>
      <c r="M16" s="54"/>
      <c r="N16" s="54"/>
      <c r="O16" s="54"/>
      <c r="P16" s="54"/>
      <c r="Q16" s="54"/>
      <c r="R16" s="54"/>
      <c r="S16" s="54"/>
      <c r="T16" s="60"/>
    </row>
    <row r="17" spans="1:20" s="13" customFormat="1" ht="18.75">
      <c r="A17" s="58"/>
      <c r="B17" s="68" t="s">
        <v>68</v>
      </c>
      <c r="C17" s="54"/>
      <c r="D17" s="54"/>
      <c r="E17" s="54"/>
      <c r="F17" s="54"/>
      <c r="G17" s="54"/>
      <c r="H17" s="60"/>
      <c r="I17" s="54"/>
      <c r="J17" s="60"/>
      <c r="K17" s="54"/>
      <c r="L17" s="54"/>
      <c r="M17" s="54"/>
      <c r="N17" s="54"/>
      <c r="O17" s="54"/>
      <c r="P17" s="54"/>
      <c r="Q17" s="54"/>
      <c r="R17" s="54"/>
      <c r="S17" s="54"/>
      <c r="T17" s="60"/>
    </row>
    <row r="18" spans="1:20" s="13" customFormat="1" ht="19.5" customHeight="1">
      <c r="A18" s="58"/>
      <c r="B18" s="68" t="s">
        <v>88</v>
      </c>
      <c r="C18" s="54"/>
      <c r="D18" s="54"/>
      <c r="E18" s="54"/>
      <c r="F18" s="54"/>
      <c r="G18" s="54"/>
      <c r="H18" s="60"/>
      <c r="I18" s="60"/>
      <c r="J18" s="60"/>
      <c r="K18" s="54"/>
      <c r="L18" s="54"/>
      <c r="M18" s="54"/>
      <c r="N18" s="54"/>
      <c r="O18" s="54"/>
      <c r="P18" s="54"/>
      <c r="Q18" s="54"/>
      <c r="R18" s="54"/>
      <c r="S18" s="54"/>
      <c r="T18" s="60"/>
    </row>
    <row r="19" spans="1:20" s="14" customFormat="1" ht="19.5" customHeight="1">
      <c r="A19" s="61"/>
      <c r="B19" s="74" t="s">
        <v>89</v>
      </c>
      <c r="C19" s="62"/>
      <c r="D19" s="62"/>
      <c r="E19" s="62"/>
      <c r="F19" s="62"/>
      <c r="G19" s="62"/>
      <c r="H19" s="63"/>
      <c r="I19" s="63"/>
      <c r="J19" s="63"/>
      <c r="K19" s="62"/>
      <c r="L19" s="62"/>
      <c r="M19" s="62"/>
      <c r="N19" s="62"/>
      <c r="O19" s="62"/>
      <c r="P19" s="62">
        <v>-500</v>
      </c>
      <c r="Q19" s="62"/>
      <c r="R19" s="62">
        <v>500</v>
      </c>
      <c r="S19" s="62">
        <f>SUM(H19:R19)</f>
        <v>0</v>
      </c>
      <c r="T19" s="63"/>
    </row>
    <row r="20" spans="1:20" s="13" customFormat="1" ht="19.5" customHeight="1">
      <c r="A20" s="58" t="s">
        <v>38</v>
      </c>
      <c r="B20" s="68" t="s">
        <v>90</v>
      </c>
      <c r="C20" s="54"/>
      <c r="D20" s="54"/>
      <c r="E20" s="54"/>
      <c r="F20" s="54"/>
      <c r="G20" s="54"/>
      <c r="H20" s="60"/>
      <c r="I20" s="60"/>
      <c r="J20" s="60"/>
      <c r="K20" s="54"/>
      <c r="L20" s="54"/>
      <c r="M20" s="54"/>
      <c r="N20" s="54"/>
      <c r="O20" s="54"/>
      <c r="P20" s="54"/>
      <c r="Q20" s="54"/>
      <c r="R20" s="54"/>
      <c r="S20" s="54"/>
      <c r="T20" s="60"/>
    </row>
    <row r="21" spans="1:20" s="13" customFormat="1" ht="19.5" customHeight="1">
      <c r="A21" s="58"/>
      <c r="B21" s="68" t="s">
        <v>91</v>
      </c>
      <c r="C21" s="54"/>
      <c r="D21" s="54"/>
      <c r="E21" s="54"/>
      <c r="F21" s="54"/>
      <c r="G21" s="54"/>
      <c r="H21" s="60"/>
      <c r="I21" s="60"/>
      <c r="J21" s="60"/>
      <c r="K21" s="54"/>
      <c r="L21" s="54"/>
      <c r="M21" s="54"/>
      <c r="N21" s="54"/>
      <c r="O21" s="54"/>
      <c r="P21" s="54"/>
      <c r="Q21" s="54"/>
      <c r="R21" s="54"/>
      <c r="S21" s="54"/>
      <c r="T21" s="60"/>
    </row>
    <row r="22" spans="1:20" s="14" customFormat="1" ht="19.5" customHeight="1">
      <c r="A22" s="61"/>
      <c r="B22" s="74" t="s">
        <v>92</v>
      </c>
      <c r="C22" s="62"/>
      <c r="D22" s="62"/>
      <c r="E22" s="62"/>
      <c r="F22" s="62"/>
      <c r="G22" s="62"/>
      <c r="H22" s="63"/>
      <c r="I22" s="63"/>
      <c r="J22" s="63"/>
      <c r="K22" s="62"/>
      <c r="L22" s="62"/>
      <c r="M22" s="62"/>
      <c r="N22" s="62"/>
      <c r="O22" s="62"/>
      <c r="P22" s="62">
        <v>2000</v>
      </c>
      <c r="Q22" s="62"/>
      <c r="R22" s="62">
        <v>-2000</v>
      </c>
      <c r="S22" s="62">
        <f>SUM(H22:R22)</f>
        <v>0</v>
      </c>
      <c r="T22" s="63"/>
    </row>
    <row r="23" spans="1:20" s="13" customFormat="1" ht="19.5" customHeight="1">
      <c r="A23" s="58" t="s">
        <v>57</v>
      </c>
      <c r="B23" s="68" t="s">
        <v>94</v>
      </c>
      <c r="C23" s="54"/>
      <c r="D23" s="54"/>
      <c r="E23" s="54"/>
      <c r="F23" s="54"/>
      <c r="G23" s="54"/>
      <c r="H23" s="60"/>
      <c r="I23" s="60"/>
      <c r="J23" s="60"/>
      <c r="K23" s="54"/>
      <c r="L23" s="54"/>
      <c r="M23" s="54"/>
      <c r="N23" s="54"/>
      <c r="O23" s="54"/>
      <c r="P23" s="54"/>
      <c r="Q23" s="54"/>
      <c r="R23" s="54"/>
      <c r="S23" s="54"/>
      <c r="T23" s="60"/>
    </row>
    <row r="24" spans="1:20" s="13" customFormat="1" ht="19.5" customHeight="1">
      <c r="A24" s="58"/>
      <c r="B24" s="68" t="s">
        <v>95</v>
      </c>
      <c r="C24" s="54"/>
      <c r="D24" s="54"/>
      <c r="E24" s="54"/>
      <c r="F24" s="54"/>
      <c r="G24" s="54"/>
      <c r="H24" s="60"/>
      <c r="I24" s="60"/>
      <c r="J24" s="60"/>
      <c r="K24" s="54"/>
      <c r="L24" s="54"/>
      <c r="M24" s="54"/>
      <c r="N24" s="54"/>
      <c r="O24" s="54"/>
      <c r="P24" s="54"/>
      <c r="Q24" s="54"/>
      <c r="R24" s="54"/>
      <c r="S24" s="54"/>
      <c r="T24" s="60"/>
    </row>
    <row r="25" spans="1:20" s="14" customFormat="1" ht="19.5" customHeight="1">
      <c r="A25" s="61"/>
      <c r="B25" s="74" t="s">
        <v>136</v>
      </c>
      <c r="C25" s="62"/>
      <c r="D25" s="62"/>
      <c r="E25" s="62"/>
      <c r="F25" s="62"/>
      <c r="G25" s="62"/>
      <c r="H25" s="63"/>
      <c r="I25" s="63"/>
      <c r="J25" s="63"/>
      <c r="K25" s="62"/>
      <c r="L25" s="62"/>
      <c r="M25" s="62"/>
      <c r="N25" s="62"/>
      <c r="O25" s="62"/>
      <c r="P25" s="62">
        <v>1200</v>
      </c>
      <c r="Q25" s="62"/>
      <c r="R25" s="62">
        <v>-1200</v>
      </c>
      <c r="S25" s="62">
        <f>SUM(H25:R25)</f>
        <v>0</v>
      </c>
      <c r="T25" s="63"/>
    </row>
    <row r="26" spans="1:20" s="13" customFormat="1" ht="19.5" customHeight="1">
      <c r="A26" s="58" t="s">
        <v>71</v>
      </c>
      <c r="B26" s="68" t="s">
        <v>104</v>
      </c>
      <c r="C26" s="54"/>
      <c r="D26" s="54"/>
      <c r="E26" s="54"/>
      <c r="F26" s="54"/>
      <c r="G26" s="54"/>
      <c r="H26" s="60"/>
      <c r="I26" s="60"/>
      <c r="J26" s="60"/>
      <c r="K26" s="54"/>
      <c r="L26" s="54"/>
      <c r="M26" s="54"/>
      <c r="N26" s="54"/>
      <c r="O26" s="54"/>
      <c r="P26" s="54"/>
      <c r="Q26" s="54"/>
      <c r="R26" s="54"/>
      <c r="S26" s="54"/>
      <c r="T26" s="60"/>
    </row>
    <row r="27" spans="1:20" s="13" customFormat="1" ht="19.5" customHeight="1">
      <c r="A27" s="58"/>
      <c r="B27" s="68" t="s">
        <v>226</v>
      </c>
      <c r="C27" s="54"/>
      <c r="D27" s="54"/>
      <c r="E27" s="54"/>
      <c r="F27" s="54"/>
      <c r="G27" s="54"/>
      <c r="H27" s="60"/>
      <c r="I27" s="60"/>
      <c r="J27" s="60"/>
      <c r="K27" s="54"/>
      <c r="L27" s="54"/>
      <c r="M27" s="54"/>
      <c r="N27" s="54"/>
      <c r="O27" s="54"/>
      <c r="P27" s="54"/>
      <c r="Q27" s="54"/>
      <c r="R27" s="54"/>
      <c r="S27" s="54"/>
      <c r="T27" s="60"/>
    </row>
    <row r="28" spans="1:20" s="14" customFormat="1" ht="19.5" customHeight="1">
      <c r="A28" s="61"/>
      <c r="B28" s="74" t="s">
        <v>92</v>
      </c>
      <c r="C28" s="62"/>
      <c r="D28" s="62"/>
      <c r="E28" s="62"/>
      <c r="F28" s="62"/>
      <c r="G28" s="62"/>
      <c r="H28" s="63"/>
      <c r="I28" s="63"/>
      <c r="J28" s="63"/>
      <c r="K28" s="62"/>
      <c r="L28" s="62"/>
      <c r="M28" s="62"/>
      <c r="N28" s="62"/>
      <c r="O28" s="62"/>
      <c r="P28" s="62">
        <v>5650</v>
      </c>
      <c r="Q28" s="62"/>
      <c r="R28" s="62">
        <v>-5650</v>
      </c>
      <c r="S28" s="62">
        <f>SUM(H28:R28)</f>
        <v>0</v>
      </c>
      <c r="T28" s="63"/>
    </row>
    <row r="29" spans="1:20" s="13" customFormat="1" ht="19.5" customHeight="1">
      <c r="A29" s="58" t="s">
        <v>72</v>
      </c>
      <c r="B29" s="68" t="s">
        <v>137</v>
      </c>
      <c r="C29" s="54"/>
      <c r="D29" s="54"/>
      <c r="E29" s="54"/>
      <c r="F29" s="54"/>
      <c r="G29" s="54"/>
      <c r="H29" s="60"/>
      <c r="I29" s="60"/>
      <c r="J29" s="60"/>
      <c r="K29" s="54"/>
      <c r="L29" s="54"/>
      <c r="M29" s="54"/>
      <c r="N29" s="54"/>
      <c r="O29" s="54"/>
      <c r="P29" s="54"/>
      <c r="Q29" s="54"/>
      <c r="R29" s="54"/>
      <c r="S29" s="54"/>
      <c r="T29" s="60"/>
    </row>
    <row r="30" spans="1:20" s="13" customFormat="1" ht="19.5" customHeight="1">
      <c r="A30" s="58"/>
      <c r="B30" s="68" t="s">
        <v>138</v>
      </c>
      <c r="C30" s="54"/>
      <c r="D30" s="54"/>
      <c r="E30" s="54"/>
      <c r="F30" s="54"/>
      <c r="G30" s="54"/>
      <c r="H30" s="60"/>
      <c r="I30" s="60"/>
      <c r="J30" s="60"/>
      <c r="K30" s="54"/>
      <c r="L30" s="54"/>
      <c r="M30" s="54"/>
      <c r="N30" s="54"/>
      <c r="O30" s="54"/>
      <c r="P30" s="54"/>
      <c r="Q30" s="54"/>
      <c r="R30" s="54"/>
      <c r="S30" s="54"/>
      <c r="T30" s="60"/>
    </row>
    <row r="31" spans="1:20" s="13" customFormat="1" ht="19.5" customHeight="1">
      <c r="A31" s="61"/>
      <c r="B31" s="74" t="s">
        <v>139</v>
      </c>
      <c r="C31" s="62"/>
      <c r="D31" s="62"/>
      <c r="E31" s="62"/>
      <c r="F31" s="62"/>
      <c r="G31" s="62"/>
      <c r="H31" s="63"/>
      <c r="I31" s="63"/>
      <c r="J31" s="63"/>
      <c r="K31" s="62"/>
      <c r="L31" s="62"/>
      <c r="M31" s="62"/>
      <c r="N31" s="62"/>
      <c r="O31" s="62"/>
      <c r="P31" s="62">
        <v>1962</v>
      </c>
      <c r="Q31" s="62"/>
      <c r="R31" s="62">
        <v>-1962</v>
      </c>
      <c r="S31" s="62">
        <f>SUM(H31:R31)</f>
        <v>0</v>
      </c>
      <c r="T31" s="63"/>
    </row>
    <row r="32" spans="1:20" s="13" customFormat="1" ht="19.5" customHeight="1">
      <c r="A32" s="58" t="s">
        <v>73</v>
      </c>
      <c r="B32" s="68" t="s">
        <v>183</v>
      </c>
      <c r="C32" s="54"/>
      <c r="D32" s="54"/>
      <c r="E32" s="54"/>
      <c r="F32" s="54"/>
      <c r="G32" s="54"/>
      <c r="H32" s="60"/>
      <c r="I32" s="60"/>
      <c r="J32" s="60"/>
      <c r="K32" s="54"/>
      <c r="L32" s="54"/>
      <c r="M32" s="54"/>
      <c r="N32" s="54"/>
      <c r="O32" s="54"/>
      <c r="P32" s="54"/>
      <c r="Q32" s="54"/>
      <c r="R32" s="54"/>
      <c r="S32" s="54"/>
      <c r="T32" s="60"/>
    </row>
    <row r="33" spans="1:20" s="13" customFormat="1" ht="19.5" customHeight="1">
      <c r="A33" s="58"/>
      <c r="B33" s="68" t="s">
        <v>95</v>
      </c>
      <c r="C33" s="54"/>
      <c r="D33" s="54"/>
      <c r="E33" s="54"/>
      <c r="F33" s="54"/>
      <c r="G33" s="54"/>
      <c r="H33" s="60"/>
      <c r="I33" s="60"/>
      <c r="J33" s="60"/>
      <c r="K33" s="54"/>
      <c r="L33" s="54"/>
      <c r="M33" s="54"/>
      <c r="N33" s="54"/>
      <c r="O33" s="54"/>
      <c r="P33" s="54"/>
      <c r="Q33" s="54"/>
      <c r="R33" s="54"/>
      <c r="S33" s="54"/>
      <c r="T33" s="60"/>
    </row>
    <row r="34" spans="1:20" s="14" customFormat="1" ht="19.5" customHeight="1">
      <c r="A34" s="61"/>
      <c r="B34" s="74" t="s">
        <v>184</v>
      </c>
      <c r="C34" s="62"/>
      <c r="D34" s="62"/>
      <c r="E34" s="62"/>
      <c r="F34" s="62"/>
      <c r="G34" s="62"/>
      <c r="H34" s="63"/>
      <c r="I34" s="62">
        <v>50</v>
      </c>
      <c r="J34" s="63"/>
      <c r="K34" s="62"/>
      <c r="L34" s="62"/>
      <c r="M34" s="62"/>
      <c r="N34" s="62"/>
      <c r="O34" s="62"/>
      <c r="P34" s="62"/>
      <c r="Q34" s="62"/>
      <c r="R34" s="62">
        <v>-50</v>
      </c>
      <c r="S34" s="62">
        <f>SUM(H34:R34)</f>
        <v>0</v>
      </c>
      <c r="T34" s="63"/>
    </row>
    <row r="35" spans="1:20" s="13" customFormat="1" ht="19.5" customHeight="1">
      <c r="A35" s="58" t="s">
        <v>74</v>
      </c>
      <c r="B35" s="67" t="s">
        <v>98</v>
      </c>
      <c r="C35" s="54"/>
      <c r="D35" s="54"/>
      <c r="E35" s="54"/>
      <c r="F35" s="54"/>
      <c r="G35" s="54"/>
      <c r="H35" s="60"/>
      <c r="I35" s="60"/>
      <c r="J35" s="60"/>
      <c r="K35" s="54"/>
      <c r="L35" s="54"/>
      <c r="M35" s="54"/>
      <c r="N35" s="54"/>
      <c r="O35" s="54"/>
      <c r="P35" s="54"/>
      <c r="Q35" s="54"/>
      <c r="R35" s="54"/>
      <c r="S35" s="54"/>
      <c r="T35" s="60"/>
    </row>
    <row r="36" spans="1:20" s="13" customFormat="1" ht="19.5" customHeight="1">
      <c r="A36" s="58"/>
      <c r="B36" s="68" t="s">
        <v>99</v>
      </c>
      <c r="C36" s="54"/>
      <c r="D36" s="54"/>
      <c r="E36" s="54"/>
      <c r="F36" s="54"/>
      <c r="G36" s="54"/>
      <c r="H36" s="60"/>
      <c r="I36" s="60"/>
      <c r="J36" s="60"/>
      <c r="K36" s="54"/>
      <c r="L36" s="54"/>
      <c r="M36" s="54"/>
      <c r="N36" s="54"/>
      <c r="O36" s="54"/>
      <c r="P36" s="54"/>
      <c r="Q36" s="54"/>
      <c r="R36" s="54"/>
      <c r="S36" s="54"/>
      <c r="T36" s="60"/>
    </row>
    <row r="37" spans="1:20" s="13" customFormat="1" ht="19.5" customHeight="1">
      <c r="A37" s="58"/>
      <c r="B37" s="68" t="s">
        <v>236</v>
      </c>
      <c r="C37" s="54"/>
      <c r="D37" s="54"/>
      <c r="E37" s="54"/>
      <c r="F37" s="54"/>
      <c r="G37" s="54"/>
      <c r="H37" s="60"/>
      <c r="I37" s="60"/>
      <c r="J37" s="60"/>
      <c r="K37" s="54"/>
      <c r="L37" s="54"/>
      <c r="M37" s="54"/>
      <c r="N37" s="54"/>
      <c r="O37" s="54"/>
      <c r="P37" s="54"/>
      <c r="Q37" s="54"/>
      <c r="R37" s="54"/>
      <c r="S37" s="54"/>
      <c r="T37" s="60"/>
    </row>
    <row r="38" spans="1:20" s="13" customFormat="1" ht="19.5" customHeight="1">
      <c r="A38" s="58"/>
      <c r="B38" s="68" t="s">
        <v>231</v>
      </c>
      <c r="C38" s="54"/>
      <c r="D38" s="54"/>
      <c r="E38" s="54"/>
      <c r="F38" s="54"/>
      <c r="G38" s="54"/>
      <c r="H38" s="60"/>
      <c r="I38" s="60"/>
      <c r="J38" s="60"/>
      <c r="K38" s="54"/>
      <c r="L38" s="54"/>
      <c r="M38" s="54"/>
      <c r="N38" s="54"/>
      <c r="O38" s="54"/>
      <c r="P38" s="54"/>
      <c r="Q38" s="54"/>
      <c r="R38" s="54"/>
      <c r="S38" s="54"/>
      <c r="T38" s="60"/>
    </row>
    <row r="39" spans="1:20" s="14" customFormat="1" ht="19.5" customHeight="1">
      <c r="A39" s="61"/>
      <c r="B39" s="74" t="s">
        <v>120</v>
      </c>
      <c r="C39" s="62"/>
      <c r="D39" s="62"/>
      <c r="E39" s="62">
        <v>8400</v>
      </c>
      <c r="F39" s="62"/>
      <c r="G39" s="62">
        <f>SUM(E39:F39)</f>
        <v>8400</v>
      </c>
      <c r="H39" s="63">
        <f>G39+D39+C39</f>
        <v>8400</v>
      </c>
      <c r="I39" s="63"/>
      <c r="J39" s="63"/>
      <c r="K39" s="62"/>
      <c r="L39" s="62"/>
      <c r="M39" s="62"/>
      <c r="N39" s="62"/>
      <c r="O39" s="62"/>
      <c r="P39" s="62"/>
      <c r="Q39" s="62"/>
      <c r="R39" s="62">
        <v>-8400</v>
      </c>
      <c r="S39" s="62">
        <f>SUM(H39:R39)</f>
        <v>0</v>
      </c>
      <c r="T39" s="63"/>
    </row>
    <row r="40" spans="1:20" s="13" customFormat="1" ht="18.75">
      <c r="A40" s="58" t="s">
        <v>75</v>
      </c>
      <c r="B40" s="75" t="s">
        <v>178</v>
      </c>
      <c r="C40" s="54"/>
      <c r="D40" s="54"/>
      <c r="E40" s="54"/>
      <c r="F40" s="54"/>
      <c r="G40" s="54"/>
      <c r="H40" s="60"/>
      <c r="I40" s="60"/>
      <c r="J40" s="60"/>
      <c r="K40" s="54"/>
      <c r="L40" s="54"/>
      <c r="M40" s="54"/>
      <c r="N40" s="54"/>
      <c r="O40" s="54"/>
      <c r="P40" s="54"/>
      <c r="Q40" s="54"/>
      <c r="R40" s="54"/>
      <c r="S40" s="54"/>
      <c r="T40" s="54"/>
    </row>
    <row r="41" spans="1:20" s="13" customFormat="1" ht="18.75">
      <c r="A41" s="58"/>
      <c r="B41" s="75" t="s">
        <v>179</v>
      </c>
      <c r="C41" s="54"/>
      <c r="D41" s="54"/>
      <c r="E41" s="54"/>
      <c r="F41" s="54"/>
      <c r="G41" s="54"/>
      <c r="H41" s="60"/>
      <c r="I41" s="60"/>
      <c r="J41" s="60"/>
      <c r="K41" s="54"/>
      <c r="L41" s="54"/>
      <c r="M41" s="54"/>
      <c r="N41" s="54"/>
      <c r="O41" s="54"/>
      <c r="P41" s="54"/>
      <c r="Q41" s="54"/>
      <c r="R41" s="54"/>
      <c r="S41" s="54"/>
      <c r="T41" s="54"/>
    </row>
    <row r="42" spans="1:20" s="14" customFormat="1" ht="18.75">
      <c r="A42" s="61"/>
      <c r="B42" s="69" t="s">
        <v>225</v>
      </c>
      <c r="C42" s="62"/>
      <c r="D42" s="62"/>
      <c r="E42" s="62"/>
      <c r="F42" s="62"/>
      <c r="G42" s="62"/>
      <c r="H42" s="63"/>
      <c r="I42" s="63"/>
      <c r="J42" s="63"/>
      <c r="K42" s="62"/>
      <c r="L42" s="62"/>
      <c r="M42" s="62"/>
      <c r="N42" s="62"/>
      <c r="O42" s="62">
        <v>1300</v>
      </c>
      <c r="P42" s="62"/>
      <c r="Q42" s="62"/>
      <c r="R42" s="62">
        <v>-1300</v>
      </c>
      <c r="S42" s="62">
        <f>SUM(H42:R42)</f>
        <v>0</v>
      </c>
      <c r="T42" s="62"/>
    </row>
    <row r="43" spans="1:20" s="13" customFormat="1" ht="18.75">
      <c r="A43" s="58" t="s">
        <v>76</v>
      </c>
      <c r="B43" s="85" t="s">
        <v>156</v>
      </c>
      <c r="C43" s="54"/>
      <c r="D43" s="54"/>
      <c r="E43" s="54"/>
      <c r="F43" s="54"/>
      <c r="G43" s="54"/>
      <c r="H43" s="60"/>
      <c r="I43" s="60"/>
      <c r="J43" s="60"/>
      <c r="K43" s="54"/>
      <c r="L43" s="54"/>
      <c r="M43" s="54"/>
      <c r="N43" s="54"/>
      <c r="O43" s="54"/>
      <c r="P43" s="54"/>
      <c r="Q43" s="54"/>
      <c r="R43" s="54"/>
      <c r="S43" s="54"/>
      <c r="T43" s="54"/>
    </row>
    <row r="44" spans="1:20" s="13" customFormat="1" ht="18.75">
      <c r="A44" s="58"/>
      <c r="B44" s="75" t="s">
        <v>158</v>
      </c>
      <c r="C44" s="54"/>
      <c r="D44" s="54"/>
      <c r="E44" s="54"/>
      <c r="F44" s="54"/>
      <c r="G44" s="54"/>
      <c r="H44" s="60"/>
      <c r="I44" s="60"/>
      <c r="J44" s="60"/>
      <c r="K44" s="54"/>
      <c r="L44" s="54"/>
      <c r="M44" s="54"/>
      <c r="N44" s="54"/>
      <c r="O44" s="54"/>
      <c r="P44" s="54"/>
      <c r="Q44" s="54"/>
      <c r="R44" s="54"/>
      <c r="S44" s="54"/>
      <c r="T44" s="54"/>
    </row>
    <row r="45" spans="1:20" s="13" customFormat="1" ht="18.75">
      <c r="A45" s="58"/>
      <c r="B45" s="75" t="s">
        <v>213</v>
      </c>
      <c r="C45" s="54"/>
      <c r="D45" s="54"/>
      <c r="E45" s="54"/>
      <c r="F45" s="54"/>
      <c r="G45" s="54"/>
      <c r="H45" s="60"/>
      <c r="I45" s="60"/>
      <c r="J45" s="60"/>
      <c r="K45" s="54"/>
      <c r="L45" s="54"/>
      <c r="M45" s="54"/>
      <c r="N45" s="54"/>
      <c r="O45" s="54"/>
      <c r="P45" s="54"/>
      <c r="Q45" s="54"/>
      <c r="R45" s="54"/>
      <c r="S45" s="54"/>
      <c r="T45" s="54"/>
    </row>
    <row r="46" spans="1:20" s="13" customFormat="1" ht="19.5" thickBot="1">
      <c r="A46" s="58"/>
      <c r="B46" s="75" t="s">
        <v>159</v>
      </c>
      <c r="C46" s="54"/>
      <c r="D46" s="54"/>
      <c r="E46" s="54"/>
      <c r="F46" s="54"/>
      <c r="G46" s="54"/>
      <c r="H46" s="60"/>
      <c r="I46" s="60"/>
      <c r="J46" s="60"/>
      <c r="K46" s="54"/>
      <c r="L46" s="54"/>
      <c r="M46" s="54"/>
      <c r="N46" s="54"/>
      <c r="O46" s="54"/>
      <c r="P46" s="54"/>
      <c r="Q46" s="54">
        <v>6295</v>
      </c>
      <c r="R46" s="54">
        <v>-6295</v>
      </c>
      <c r="S46" s="54">
        <f>SUM(H46:R46)</f>
        <v>0</v>
      </c>
      <c r="T46" s="54"/>
    </row>
    <row r="47" spans="1:20" s="13" customFormat="1" ht="25.5" customHeight="1" thickBot="1">
      <c r="A47" s="70" t="s">
        <v>59</v>
      </c>
      <c r="B47" s="71" t="s">
        <v>238</v>
      </c>
      <c r="C47" s="72">
        <f>SUM(C15:C46)</f>
        <v>0</v>
      </c>
      <c r="D47" s="72">
        <f t="shared" ref="D47:T47" si="0">SUM(D15:D46)</f>
        <v>0</v>
      </c>
      <c r="E47" s="72">
        <f t="shared" si="0"/>
        <v>8400</v>
      </c>
      <c r="F47" s="72">
        <f t="shared" si="0"/>
        <v>0</v>
      </c>
      <c r="G47" s="72">
        <f t="shared" si="0"/>
        <v>8400</v>
      </c>
      <c r="H47" s="72">
        <f t="shared" si="0"/>
        <v>8400</v>
      </c>
      <c r="I47" s="72">
        <f t="shared" si="0"/>
        <v>50</v>
      </c>
      <c r="J47" s="72">
        <f t="shared" si="0"/>
        <v>0</v>
      </c>
      <c r="K47" s="72">
        <f t="shared" si="0"/>
        <v>0</v>
      </c>
      <c r="L47" s="72">
        <f t="shared" si="0"/>
        <v>0</v>
      </c>
      <c r="M47" s="72">
        <f t="shared" si="0"/>
        <v>0</v>
      </c>
      <c r="N47" s="72">
        <f t="shared" si="0"/>
        <v>0</v>
      </c>
      <c r="O47" s="72">
        <f t="shared" si="0"/>
        <v>1300</v>
      </c>
      <c r="P47" s="72">
        <f t="shared" si="0"/>
        <v>10312</v>
      </c>
      <c r="Q47" s="72">
        <f t="shared" si="0"/>
        <v>6295</v>
      </c>
      <c r="R47" s="72">
        <f t="shared" si="0"/>
        <v>-26357</v>
      </c>
      <c r="S47" s="72">
        <f t="shared" si="0"/>
        <v>0</v>
      </c>
      <c r="T47" s="72">
        <f t="shared" si="0"/>
        <v>0</v>
      </c>
    </row>
    <row r="48" spans="1:20" ht="42.75" customHeight="1" thickBot="1">
      <c r="A48" s="121" t="s">
        <v>70</v>
      </c>
      <c r="B48" s="64" t="s">
        <v>60</v>
      </c>
      <c r="C48" s="45">
        <f>'Munka(2) '!C29+'Munka(3) '!C47</f>
        <v>3709</v>
      </c>
      <c r="D48" s="45">
        <f>'Munka(2) '!D29+'Munka(3) '!D47</f>
        <v>87</v>
      </c>
      <c r="E48" s="45">
        <f>'Munka(2) '!E29+'Munka(3) '!E47</f>
        <v>12926</v>
      </c>
      <c r="F48" s="45">
        <f>'Munka(2) '!F29+'Munka(3) '!F47</f>
        <v>0</v>
      </c>
      <c r="G48" s="45">
        <f>'Munka(2) '!G29+'Munka(3) '!G47</f>
        <v>12926</v>
      </c>
      <c r="H48" s="45">
        <f>'Munka(2) '!H29+'Munka(3) '!H47</f>
        <v>16722</v>
      </c>
      <c r="I48" s="45">
        <f>'Munka(2) '!I29+'Munka(3) '!I47</f>
        <v>50</v>
      </c>
      <c r="J48" s="45">
        <f>'Munka(2) '!J29+'Munka(3) '!J47</f>
        <v>0</v>
      </c>
      <c r="K48" s="45">
        <f>'Munka(2) '!K29+'Munka(3) '!K47</f>
        <v>0</v>
      </c>
      <c r="L48" s="45">
        <f>'Munka(2) '!L29+'Munka(3) '!L47</f>
        <v>8833</v>
      </c>
      <c r="M48" s="45">
        <f>'Munka(2) '!M29+'Munka(3) '!M47</f>
        <v>0</v>
      </c>
      <c r="N48" s="45">
        <f>'Munka(2) '!N29+'Munka(3) '!N47</f>
        <v>480</v>
      </c>
      <c r="O48" s="45">
        <f>'Munka(2) '!O29+'Munka(3) '!O47</f>
        <v>1300</v>
      </c>
      <c r="P48" s="45">
        <f>'Munka(2) '!P29+'Munka(3) '!P47</f>
        <v>10312</v>
      </c>
      <c r="Q48" s="45">
        <f>'Munka(2) '!Q29+'Munka(3) '!Q47</f>
        <v>6295</v>
      </c>
      <c r="R48" s="45">
        <f>'Munka(2) '!R29+'Munka(3) '!R47</f>
        <v>-44002</v>
      </c>
      <c r="S48" s="45">
        <f>'Munka(2) '!S29+'Munka(3) '!S47</f>
        <v>-10</v>
      </c>
      <c r="T48" s="45">
        <f>'Munka(2) '!T29+'Munka(3) '!T47</f>
        <v>-10</v>
      </c>
    </row>
  </sheetData>
  <mergeCells count="12">
    <mergeCell ref="I10:I11"/>
    <mergeCell ref="I12:J13"/>
    <mergeCell ref="R2:T2"/>
    <mergeCell ref="C9:C13"/>
    <mergeCell ref="A3:T3"/>
    <mergeCell ref="A4:T4"/>
    <mergeCell ref="A5:T5"/>
    <mergeCell ref="A6:T6"/>
    <mergeCell ref="R8:R13"/>
    <mergeCell ref="C8:H8"/>
    <mergeCell ref="I8:J9"/>
    <mergeCell ref="E9:F9"/>
  </mergeCells>
  <printOptions horizontalCentered="1" verticalCentered="1"/>
  <pageMargins left="0.39370078740157483" right="0.39370078740157483" top="0.59055118110236227" bottom="0.59055118110236227" header="0.59055118110236227" footer="0.59055118110236227"/>
  <pageSetup paperSize="9" scale="3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59"/>
  <sheetViews>
    <sheetView tabSelected="1" view="pageBreakPreview" topLeftCell="A25" zoomScale="80" zoomScaleNormal="75" zoomScaleSheetLayoutView="80" workbookViewId="0">
      <selection activeCell="T28" sqref="T28"/>
    </sheetView>
  </sheetViews>
  <sheetFormatPr defaultRowHeight="23.25"/>
  <cols>
    <col min="1" max="1" width="7.85546875" style="2" customWidth="1"/>
    <col min="2" max="2" width="113.28515625" style="5" customWidth="1"/>
    <col min="3" max="3" width="15.140625" style="4" customWidth="1"/>
    <col min="4" max="4" width="13" style="4" customWidth="1"/>
    <col min="5" max="5" width="16.42578125" style="4" customWidth="1"/>
    <col min="6" max="6" width="18.7109375" style="4" customWidth="1"/>
    <col min="7" max="7" width="13.28515625" style="4" customWidth="1"/>
    <col min="8" max="8" width="15.140625" style="4" customWidth="1"/>
    <col min="9" max="9" width="12.85546875" style="4" customWidth="1"/>
    <col min="10" max="10" width="15.140625" style="4" customWidth="1"/>
    <col min="11" max="12" width="16.42578125" style="4" customWidth="1"/>
    <col min="13" max="14" width="13.42578125" style="4" customWidth="1"/>
    <col min="15" max="15" width="15.42578125" style="4" customWidth="1"/>
    <col min="16" max="16" width="19.42578125" style="4" customWidth="1"/>
    <col min="17" max="17" width="19.5703125" style="4" customWidth="1"/>
    <col min="18" max="18" width="17.42578125" style="4" customWidth="1"/>
    <col min="19" max="19" width="15.85546875" style="4" customWidth="1"/>
    <col min="20" max="20" width="17.5703125" style="1" customWidth="1"/>
    <col min="21" max="21" width="17" style="1" customWidth="1"/>
    <col min="22" max="16384" width="9.140625" style="1"/>
  </cols>
  <sheetData>
    <row r="1" spans="1:257">
      <c r="T1" s="149" t="s">
        <v>122</v>
      </c>
      <c r="U1" s="149"/>
    </row>
    <row r="2" spans="1:257">
      <c r="U2" s="102" t="s">
        <v>63</v>
      </c>
    </row>
    <row r="3" spans="1:257" ht="23.25" customHeight="1">
      <c r="A3" s="125" t="s">
        <v>31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</row>
    <row r="4" spans="1:257" ht="23.25" customHeight="1">
      <c r="A4" s="129" t="s">
        <v>211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</row>
    <row r="5" spans="1:257" s="25" customFormat="1" ht="20.25" customHeight="1">
      <c r="A5" s="142" t="s">
        <v>208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32"/>
      <c r="W5" s="32"/>
      <c r="X5" s="32"/>
      <c r="Y5" s="32"/>
      <c r="Z5" s="32"/>
      <c r="AA5" s="32"/>
      <c r="AB5" s="32"/>
      <c r="AC5" s="32"/>
      <c r="AD5" s="50"/>
      <c r="AE5" s="50"/>
      <c r="AF5" s="50"/>
      <c r="AG5" s="50"/>
      <c r="AH5" s="50"/>
      <c r="AI5" s="149"/>
      <c r="AJ5" s="149"/>
      <c r="AK5" s="149"/>
      <c r="AL5" s="30"/>
      <c r="AM5" s="31"/>
      <c r="AN5" s="32"/>
      <c r="AO5" s="32"/>
      <c r="AP5" s="32"/>
      <c r="AQ5" s="32"/>
      <c r="AR5" s="32"/>
      <c r="AS5" s="32"/>
      <c r="AT5" s="32"/>
      <c r="AU5" s="32"/>
      <c r="AV5" s="50"/>
      <c r="AW5" s="50"/>
      <c r="AX5" s="50"/>
      <c r="AY5" s="50"/>
      <c r="AZ5" s="50"/>
      <c r="BA5" s="149"/>
      <c r="BB5" s="149"/>
      <c r="BC5" s="149"/>
      <c r="BD5" s="30"/>
      <c r="BE5" s="31"/>
      <c r="BF5" s="32"/>
      <c r="BG5" s="32"/>
      <c r="BH5" s="32"/>
      <c r="BI5" s="32"/>
      <c r="BJ5" s="32"/>
      <c r="BK5" s="32"/>
      <c r="BL5" s="32"/>
      <c r="BM5" s="32"/>
      <c r="BN5" s="50"/>
      <c r="BO5" s="50"/>
      <c r="BP5" s="50"/>
      <c r="BQ5" s="50"/>
      <c r="BR5" s="50"/>
      <c r="BS5" s="149"/>
      <c r="BT5" s="149"/>
      <c r="BU5" s="149"/>
      <c r="BV5" s="30"/>
      <c r="BW5" s="31"/>
      <c r="BX5" s="32"/>
      <c r="BY5" s="32"/>
      <c r="BZ5" s="32"/>
      <c r="CA5" s="32"/>
      <c r="CB5" s="32"/>
      <c r="CC5" s="32"/>
      <c r="CD5" s="32"/>
      <c r="CE5" s="32"/>
      <c r="CF5" s="50"/>
      <c r="CG5" s="50"/>
      <c r="CH5" s="50"/>
      <c r="CI5" s="50"/>
      <c r="CJ5" s="50"/>
      <c r="CK5" s="149"/>
      <c r="CL5" s="149"/>
      <c r="CM5" s="149"/>
      <c r="CN5" s="30"/>
      <c r="CO5" s="31"/>
      <c r="CP5" s="32"/>
      <c r="CQ5" s="32"/>
      <c r="CR5" s="32"/>
      <c r="CS5" s="32"/>
      <c r="CT5" s="32"/>
      <c r="CU5" s="32"/>
      <c r="CV5" s="32"/>
      <c r="CW5" s="32"/>
      <c r="CX5" s="50"/>
      <c r="CY5" s="50"/>
      <c r="CZ5" s="50"/>
      <c r="DA5" s="50"/>
      <c r="DB5" s="50"/>
      <c r="DC5" s="149"/>
      <c r="DD5" s="149"/>
      <c r="DE5" s="149"/>
      <c r="DF5" s="30"/>
      <c r="DG5" s="31"/>
      <c r="DH5" s="32"/>
      <c r="DI5" s="32"/>
      <c r="DJ5" s="32"/>
      <c r="DK5" s="32"/>
      <c r="DL5" s="32"/>
      <c r="DM5" s="32"/>
      <c r="DN5" s="32"/>
      <c r="DO5" s="32"/>
      <c r="DP5" s="50"/>
      <c r="DQ5" s="50"/>
      <c r="DR5" s="50"/>
      <c r="DS5" s="50"/>
      <c r="DT5" s="50"/>
      <c r="DU5" s="149"/>
      <c r="DV5" s="149"/>
      <c r="DW5" s="149"/>
      <c r="DX5" s="30"/>
      <c r="DY5" s="31"/>
      <c r="DZ5" s="32"/>
      <c r="EA5" s="32"/>
      <c r="EB5" s="32"/>
      <c r="EC5" s="32"/>
      <c r="ED5" s="32"/>
      <c r="EE5" s="32"/>
      <c r="EF5" s="32"/>
      <c r="EG5" s="32"/>
      <c r="EH5" s="50"/>
      <c r="EI5" s="50"/>
      <c r="EJ5" s="50"/>
      <c r="EK5" s="50"/>
      <c r="EL5" s="50"/>
      <c r="EM5" s="149"/>
      <c r="EN5" s="149"/>
      <c r="EO5" s="149"/>
      <c r="EP5" s="30"/>
      <c r="EQ5" s="31"/>
      <c r="ER5" s="32"/>
      <c r="ES5" s="32"/>
      <c r="ET5" s="32"/>
      <c r="EU5" s="32"/>
      <c r="EV5" s="32"/>
      <c r="EW5" s="32"/>
      <c r="EX5" s="32"/>
      <c r="EY5" s="32"/>
      <c r="EZ5" s="50"/>
      <c r="FA5" s="50"/>
      <c r="FB5" s="50"/>
      <c r="FC5" s="50"/>
      <c r="FD5" s="50"/>
      <c r="FE5" s="149"/>
      <c r="FF5" s="149"/>
      <c r="FG5" s="149"/>
      <c r="FH5" s="30"/>
      <c r="FI5" s="31"/>
      <c r="FJ5" s="32"/>
      <c r="FK5" s="32"/>
      <c r="FL5" s="32"/>
      <c r="FM5" s="32"/>
      <c r="FN5" s="32"/>
      <c r="FO5" s="32"/>
      <c r="FP5" s="32"/>
      <c r="FQ5" s="32"/>
      <c r="FR5" s="50"/>
      <c r="FS5" s="50"/>
      <c r="FT5" s="50"/>
      <c r="FU5" s="50"/>
      <c r="FV5" s="50"/>
      <c r="FW5" s="149"/>
      <c r="FX5" s="149"/>
      <c r="FY5" s="149"/>
      <c r="FZ5" s="30"/>
      <c r="GA5" s="31"/>
      <c r="GB5" s="32"/>
      <c r="GC5" s="32"/>
      <c r="GD5" s="32"/>
      <c r="GE5" s="32"/>
      <c r="GF5" s="32"/>
      <c r="GG5" s="32"/>
      <c r="GH5" s="32"/>
      <c r="GI5" s="32"/>
      <c r="GJ5" s="50"/>
      <c r="GK5" s="50"/>
      <c r="GL5" s="50"/>
      <c r="GM5" s="50"/>
      <c r="GN5" s="50"/>
      <c r="GO5" s="149"/>
      <c r="GP5" s="149"/>
      <c r="GQ5" s="149"/>
      <c r="GR5" s="30"/>
      <c r="GS5" s="31"/>
      <c r="GT5" s="32"/>
      <c r="GU5" s="32"/>
      <c r="GV5" s="32"/>
      <c r="GW5" s="32"/>
      <c r="GX5" s="32"/>
      <c r="GY5" s="32"/>
      <c r="GZ5" s="32"/>
      <c r="HA5" s="32"/>
      <c r="HB5" s="50"/>
      <c r="HC5" s="50"/>
      <c r="HD5" s="50"/>
      <c r="HE5" s="50"/>
      <c r="HF5" s="50"/>
      <c r="HG5" s="149"/>
      <c r="HH5" s="149"/>
      <c r="HI5" s="149"/>
      <c r="HJ5" s="30"/>
      <c r="HK5" s="31"/>
      <c r="HL5" s="32"/>
      <c r="HM5" s="32"/>
      <c r="HN5" s="32"/>
      <c r="HO5" s="32"/>
      <c r="HP5" s="32"/>
      <c r="HQ5" s="32"/>
      <c r="HR5" s="32"/>
      <c r="HS5" s="32"/>
      <c r="HT5" s="50"/>
      <c r="HU5" s="50"/>
      <c r="HV5" s="50"/>
      <c r="HW5" s="50"/>
      <c r="HX5" s="50"/>
      <c r="HY5" s="149"/>
      <c r="HZ5" s="149"/>
      <c r="IA5" s="149"/>
      <c r="IB5" s="30"/>
      <c r="IC5" s="31"/>
      <c r="ID5" s="32"/>
      <c r="IE5" s="32"/>
      <c r="IF5" s="32"/>
      <c r="IG5" s="32"/>
      <c r="IH5" s="32"/>
      <c r="II5" s="32"/>
      <c r="IJ5" s="32"/>
      <c r="IK5" s="32"/>
      <c r="IL5" s="50"/>
      <c r="IM5" s="50"/>
      <c r="IN5" s="50"/>
      <c r="IO5" s="50"/>
      <c r="IP5" s="50"/>
      <c r="IQ5" s="149"/>
      <c r="IR5" s="149"/>
      <c r="IS5" s="149"/>
      <c r="IT5" s="30"/>
      <c r="IU5" s="31"/>
      <c r="IV5" s="32"/>
      <c r="IW5" s="32"/>
    </row>
    <row r="6" spans="1:257" s="25" customFormat="1" ht="21.75" customHeight="1">
      <c r="A6" s="141" t="s">
        <v>62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</row>
    <row r="7" spans="1:257" s="25" customFormat="1" ht="20.25" customHeight="1" thickBot="1">
      <c r="A7" s="30"/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3"/>
      <c r="T7" s="90"/>
      <c r="U7" s="90" t="s">
        <v>55</v>
      </c>
    </row>
    <row r="8" spans="1:257" s="25" customFormat="1" ht="16.5" thickBot="1">
      <c r="A8" s="26"/>
      <c r="B8" s="34"/>
      <c r="C8" s="126" t="s">
        <v>0</v>
      </c>
      <c r="D8" s="128"/>
      <c r="E8" s="128"/>
      <c r="F8" s="128"/>
      <c r="G8" s="128"/>
      <c r="H8" s="127"/>
      <c r="I8" s="131" t="s">
        <v>46</v>
      </c>
      <c r="J8" s="132"/>
      <c r="K8" s="114" t="s">
        <v>40</v>
      </c>
      <c r="L8" s="26"/>
      <c r="M8" s="26"/>
      <c r="N8" s="26"/>
      <c r="O8" s="26"/>
      <c r="P8" s="26"/>
      <c r="Q8" s="26"/>
      <c r="R8" s="26"/>
      <c r="S8" s="26"/>
      <c r="T8" s="26"/>
      <c r="U8" s="36"/>
    </row>
    <row r="9" spans="1:257" s="25" customFormat="1" ht="19.5" customHeight="1" thickBot="1">
      <c r="A9" s="28"/>
      <c r="B9" s="29"/>
      <c r="C9" s="138" t="s">
        <v>210</v>
      </c>
      <c r="D9" s="28" t="s">
        <v>1</v>
      </c>
      <c r="E9" s="126" t="s">
        <v>25</v>
      </c>
      <c r="F9" s="127"/>
      <c r="G9" s="26"/>
      <c r="H9" s="37" t="s">
        <v>14</v>
      </c>
      <c r="I9" s="133"/>
      <c r="J9" s="134"/>
      <c r="K9" s="115" t="s">
        <v>17</v>
      </c>
      <c r="L9" s="28" t="s">
        <v>173</v>
      </c>
      <c r="M9" s="28"/>
      <c r="N9" s="28"/>
      <c r="O9" s="28"/>
      <c r="P9" s="28"/>
      <c r="Q9" s="28"/>
      <c r="R9" s="28"/>
      <c r="S9" s="28"/>
      <c r="T9" s="28"/>
      <c r="U9" s="37"/>
    </row>
    <row r="10" spans="1:257" s="25" customFormat="1" ht="15.75">
      <c r="A10" s="28" t="s">
        <v>16</v>
      </c>
      <c r="B10" s="38" t="s">
        <v>20</v>
      </c>
      <c r="C10" s="139"/>
      <c r="D10" s="28" t="s">
        <v>2</v>
      </c>
      <c r="E10" s="28"/>
      <c r="F10" s="28"/>
      <c r="G10" s="28"/>
      <c r="H10" s="37" t="s">
        <v>9</v>
      </c>
      <c r="I10" s="147" t="s">
        <v>47</v>
      </c>
      <c r="J10" s="39" t="s">
        <v>48</v>
      </c>
      <c r="K10" s="40" t="s">
        <v>18</v>
      </c>
      <c r="L10" s="92" t="s">
        <v>174</v>
      </c>
      <c r="M10" s="28" t="s">
        <v>3</v>
      </c>
      <c r="N10" s="28" t="s">
        <v>32</v>
      </c>
      <c r="O10" s="28" t="s">
        <v>21</v>
      </c>
      <c r="P10" s="28" t="s">
        <v>34</v>
      </c>
      <c r="Q10" s="28" t="s">
        <v>145</v>
      </c>
      <c r="R10" s="28" t="s">
        <v>145</v>
      </c>
      <c r="S10" s="28" t="s">
        <v>33</v>
      </c>
      <c r="T10" s="28" t="s">
        <v>15</v>
      </c>
      <c r="U10" s="37" t="s">
        <v>27</v>
      </c>
    </row>
    <row r="11" spans="1:257" s="25" customFormat="1" ht="15.75">
      <c r="A11" s="28" t="s">
        <v>19</v>
      </c>
      <c r="B11" s="41" t="s">
        <v>23</v>
      </c>
      <c r="C11" s="139"/>
      <c r="D11" s="28" t="s">
        <v>4</v>
      </c>
      <c r="E11" s="28" t="s">
        <v>5</v>
      </c>
      <c r="F11" s="28" t="s">
        <v>6</v>
      </c>
      <c r="G11" s="28" t="s">
        <v>7</v>
      </c>
      <c r="H11" s="37" t="s">
        <v>10</v>
      </c>
      <c r="I11" s="148"/>
      <c r="J11" s="42" t="s">
        <v>49</v>
      </c>
      <c r="K11" s="40" t="s">
        <v>41</v>
      </c>
      <c r="L11" s="92" t="s">
        <v>175</v>
      </c>
      <c r="M11" s="28" t="s">
        <v>8</v>
      </c>
      <c r="N11" s="28" t="s">
        <v>9</v>
      </c>
      <c r="O11" s="28" t="s">
        <v>9</v>
      </c>
      <c r="P11" s="28" t="s">
        <v>35</v>
      </c>
      <c r="Q11" s="28" t="s">
        <v>35</v>
      </c>
      <c r="R11" s="28" t="s">
        <v>172</v>
      </c>
      <c r="S11" s="28"/>
      <c r="T11" s="28" t="s">
        <v>9</v>
      </c>
      <c r="U11" s="37" t="s">
        <v>28</v>
      </c>
    </row>
    <row r="12" spans="1:257" s="25" customFormat="1" ht="15.75">
      <c r="A12" s="28"/>
      <c r="B12" s="29"/>
      <c r="C12" s="139"/>
      <c r="D12" s="28" t="s">
        <v>11</v>
      </c>
      <c r="E12" s="28" t="s">
        <v>9</v>
      </c>
      <c r="F12" s="28" t="s">
        <v>9</v>
      </c>
      <c r="G12" s="28" t="s">
        <v>12</v>
      </c>
      <c r="H12" s="37" t="s">
        <v>13</v>
      </c>
      <c r="I12" s="143" t="s">
        <v>50</v>
      </c>
      <c r="J12" s="144"/>
      <c r="K12" s="40" t="s">
        <v>42</v>
      </c>
      <c r="L12" s="92" t="s">
        <v>176</v>
      </c>
      <c r="M12" s="28" t="s">
        <v>24</v>
      </c>
      <c r="N12" s="28" t="s">
        <v>22</v>
      </c>
      <c r="O12" s="28" t="s">
        <v>22</v>
      </c>
      <c r="P12" s="28" t="s">
        <v>36</v>
      </c>
      <c r="Q12" s="28" t="s">
        <v>36</v>
      </c>
      <c r="R12" s="28" t="s">
        <v>147</v>
      </c>
      <c r="S12" s="28"/>
      <c r="T12" s="28" t="s">
        <v>10</v>
      </c>
      <c r="U12" s="37"/>
    </row>
    <row r="13" spans="1:257" s="25" customFormat="1" ht="16.5" thickBot="1">
      <c r="A13" s="28"/>
      <c r="B13" s="29"/>
      <c r="C13" s="140"/>
      <c r="D13" s="28"/>
      <c r="E13" s="28"/>
      <c r="F13" s="28"/>
      <c r="G13" s="28"/>
      <c r="H13" s="37"/>
      <c r="I13" s="145"/>
      <c r="J13" s="146"/>
      <c r="K13" s="116" t="s">
        <v>43</v>
      </c>
      <c r="L13" s="117"/>
      <c r="M13" s="28"/>
      <c r="N13" s="28"/>
      <c r="O13" s="28"/>
      <c r="P13" s="28" t="s">
        <v>37</v>
      </c>
      <c r="Q13" s="28" t="s">
        <v>37</v>
      </c>
      <c r="R13" s="28" t="s">
        <v>148</v>
      </c>
      <c r="S13" s="28"/>
      <c r="T13" s="28" t="s">
        <v>171</v>
      </c>
      <c r="U13" s="37"/>
    </row>
    <row r="14" spans="1:257" s="11" customFormat="1" ht="16.5" thickBot="1">
      <c r="A14" s="9">
        <v>1</v>
      </c>
      <c r="B14" s="10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12">
        <v>8</v>
      </c>
      <c r="I14" s="12">
        <v>9</v>
      </c>
      <c r="J14" s="12">
        <v>10</v>
      </c>
      <c r="K14" s="11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9">
        <v>21</v>
      </c>
    </row>
    <row r="15" spans="1:257" ht="18.75">
      <c r="A15" s="26"/>
      <c r="B15" s="27" t="s">
        <v>44</v>
      </c>
      <c r="C15" s="1"/>
      <c r="D15" s="16"/>
      <c r="E15" s="1"/>
      <c r="F15" s="16"/>
      <c r="G15" s="1"/>
      <c r="H15" s="16"/>
      <c r="I15" s="1"/>
      <c r="J15" s="16"/>
      <c r="K15" s="1"/>
      <c r="L15" s="120"/>
      <c r="M15" s="16"/>
      <c r="N15" s="1"/>
      <c r="O15" s="16"/>
      <c r="P15" s="1"/>
      <c r="Q15" s="16"/>
      <c r="R15" s="16"/>
      <c r="S15" s="16"/>
      <c r="U15" s="16"/>
    </row>
    <row r="16" spans="1:257" s="7" customFormat="1" ht="39" customHeight="1">
      <c r="A16" s="28" t="s">
        <v>30</v>
      </c>
      <c r="B16" s="103" t="s">
        <v>255</v>
      </c>
      <c r="C16" s="6"/>
      <c r="D16" s="6"/>
      <c r="E16" s="8"/>
      <c r="F16" s="6"/>
      <c r="G16" s="6"/>
      <c r="H16" s="6"/>
      <c r="I16" s="6"/>
      <c r="J16" s="6"/>
      <c r="K16" s="118"/>
      <c r="L16" s="6"/>
      <c r="M16" s="6"/>
      <c r="N16" s="6"/>
      <c r="O16" s="6"/>
      <c r="P16" s="6"/>
      <c r="Q16" s="6"/>
      <c r="R16" s="6"/>
      <c r="S16" s="8"/>
      <c r="T16" s="6"/>
      <c r="U16" s="8"/>
    </row>
    <row r="17" spans="1:21" s="7" customFormat="1" ht="19.5" customHeight="1">
      <c r="A17" s="15"/>
      <c r="B17" s="29" t="s">
        <v>256</v>
      </c>
      <c r="C17" s="6"/>
      <c r="D17" s="6"/>
      <c r="E17" s="8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/>
      <c r="T17" s="6"/>
      <c r="U17" s="8"/>
    </row>
    <row r="18" spans="1:21" s="18" customFormat="1" ht="19.5" customHeight="1">
      <c r="A18" s="91"/>
      <c r="B18" s="84" t="s">
        <v>87</v>
      </c>
      <c r="C18" s="19"/>
      <c r="D18" s="19"/>
      <c r="E18" s="20"/>
      <c r="F18" s="19"/>
      <c r="G18" s="19"/>
      <c r="H18" s="19"/>
      <c r="I18" s="19"/>
      <c r="J18" s="19"/>
      <c r="K18" s="19"/>
      <c r="L18" s="19"/>
      <c r="M18" s="19"/>
      <c r="N18" s="49"/>
      <c r="O18" s="20"/>
      <c r="P18" s="19">
        <v>100</v>
      </c>
      <c r="Q18" s="19"/>
      <c r="R18" s="19"/>
      <c r="S18" s="20">
        <v>-100</v>
      </c>
      <c r="T18" s="47">
        <f>SUM(H18:S18)</f>
        <v>0</v>
      </c>
      <c r="U18" s="20"/>
    </row>
    <row r="19" spans="1:21" s="7" customFormat="1" ht="39" customHeight="1">
      <c r="A19" s="28" t="s">
        <v>38</v>
      </c>
      <c r="B19" s="103" t="s">
        <v>101</v>
      </c>
      <c r="C19" s="6"/>
      <c r="D19" s="6"/>
      <c r="E19" s="8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/>
      <c r="T19" s="6"/>
      <c r="U19" s="8"/>
    </row>
    <row r="20" spans="1:21" s="7" customFormat="1" ht="19.5" customHeight="1">
      <c r="A20" s="15"/>
      <c r="B20" s="29" t="s">
        <v>102</v>
      </c>
      <c r="C20" s="6"/>
      <c r="D20" s="6"/>
      <c r="E20" s="8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/>
      <c r="T20" s="6"/>
      <c r="U20" s="8"/>
    </row>
    <row r="21" spans="1:21" s="18" customFormat="1" ht="19.5" customHeight="1">
      <c r="A21" s="91"/>
      <c r="B21" s="84" t="s">
        <v>218</v>
      </c>
      <c r="C21" s="19"/>
      <c r="D21" s="19"/>
      <c r="E21" s="20">
        <v>1515</v>
      </c>
      <c r="F21" s="19"/>
      <c r="G21" s="19">
        <f>SUM(E21:F21)</f>
        <v>1515</v>
      </c>
      <c r="H21" s="19">
        <f>G21+D21+C21</f>
        <v>1515</v>
      </c>
      <c r="I21" s="19"/>
      <c r="J21" s="19"/>
      <c r="K21" s="19"/>
      <c r="L21" s="19"/>
      <c r="M21" s="19"/>
      <c r="N21" s="49"/>
      <c r="O21" s="20">
        <v>19800</v>
      </c>
      <c r="P21" s="19"/>
      <c r="Q21" s="19"/>
      <c r="R21" s="19"/>
      <c r="S21" s="20">
        <v>-21315</v>
      </c>
      <c r="T21" s="47">
        <f>SUM(H21:S21)</f>
        <v>0</v>
      </c>
      <c r="U21" s="20"/>
    </row>
    <row r="22" spans="1:21" s="7" customFormat="1" ht="40.5" customHeight="1">
      <c r="A22" s="15" t="s">
        <v>57</v>
      </c>
      <c r="B22" s="103" t="s">
        <v>128</v>
      </c>
      <c r="C22" s="6"/>
      <c r="D22" s="6"/>
      <c r="E22" s="8"/>
      <c r="F22" s="6"/>
      <c r="G22" s="6"/>
      <c r="H22" s="6"/>
      <c r="I22" s="6"/>
      <c r="J22" s="6"/>
      <c r="K22" s="6"/>
      <c r="L22" s="6"/>
      <c r="M22" s="6"/>
      <c r="N22" s="86"/>
      <c r="O22" s="8"/>
      <c r="P22" s="6"/>
      <c r="Q22" s="6"/>
      <c r="R22" s="6"/>
      <c r="S22" s="8"/>
      <c r="T22" s="46"/>
      <c r="U22" s="8"/>
    </row>
    <row r="23" spans="1:21" s="7" customFormat="1" ht="34.5" customHeight="1">
      <c r="A23" s="15"/>
      <c r="B23" s="103" t="s">
        <v>129</v>
      </c>
      <c r="C23" s="6"/>
      <c r="D23" s="6"/>
      <c r="E23" s="8"/>
      <c r="F23" s="6"/>
      <c r="G23" s="6"/>
      <c r="H23" s="6"/>
      <c r="I23" s="6"/>
      <c r="J23" s="6"/>
      <c r="K23" s="6"/>
      <c r="L23" s="6"/>
      <c r="M23" s="6"/>
      <c r="N23" s="86"/>
      <c r="O23" s="8"/>
      <c r="P23" s="6"/>
      <c r="Q23" s="6"/>
      <c r="R23" s="6"/>
      <c r="S23" s="8"/>
      <c r="T23" s="46"/>
      <c r="U23" s="8"/>
    </row>
    <row r="24" spans="1:21" s="7" customFormat="1" ht="19.5" customHeight="1">
      <c r="A24" s="91"/>
      <c r="B24" s="84" t="s">
        <v>217</v>
      </c>
      <c r="C24" s="19"/>
      <c r="D24" s="19"/>
      <c r="E24" s="20"/>
      <c r="F24" s="19"/>
      <c r="G24" s="19"/>
      <c r="H24" s="19"/>
      <c r="I24" s="19"/>
      <c r="J24" s="19"/>
      <c r="K24" s="19"/>
      <c r="L24" s="19"/>
      <c r="M24" s="19"/>
      <c r="N24" s="49"/>
      <c r="O24" s="20"/>
      <c r="P24" s="20">
        <f>2500+2490+500</f>
        <v>5490</v>
      </c>
      <c r="Q24" s="20"/>
      <c r="R24" s="20"/>
      <c r="S24" s="20">
        <v>-5490</v>
      </c>
      <c r="T24" s="47">
        <f>SUM(H24:S24)</f>
        <v>0</v>
      </c>
      <c r="U24" s="20"/>
    </row>
    <row r="25" spans="1:21" s="7" customFormat="1" ht="38.25" customHeight="1">
      <c r="A25" s="15" t="s">
        <v>71</v>
      </c>
      <c r="B25" s="104" t="s">
        <v>133</v>
      </c>
      <c r="C25" s="6"/>
      <c r="D25" s="6"/>
      <c r="E25" s="8"/>
      <c r="F25" s="6"/>
      <c r="G25" s="6"/>
      <c r="H25" s="6"/>
      <c r="I25" s="6"/>
      <c r="J25" s="6"/>
      <c r="K25" s="6"/>
      <c r="L25" s="6"/>
      <c r="M25" s="6"/>
      <c r="N25" s="86"/>
      <c r="O25" s="8"/>
      <c r="P25" s="8"/>
      <c r="Q25" s="8"/>
      <c r="R25" s="8"/>
      <c r="S25" s="8"/>
      <c r="T25" s="46"/>
      <c r="U25" s="8"/>
    </row>
    <row r="26" spans="1:21" s="7" customFormat="1" ht="19.5" customHeight="1">
      <c r="A26" s="15"/>
      <c r="B26" s="29" t="s">
        <v>134</v>
      </c>
      <c r="C26" s="6"/>
      <c r="D26" s="6"/>
      <c r="E26" s="8"/>
      <c r="F26" s="6"/>
      <c r="G26" s="6"/>
      <c r="H26" s="6"/>
      <c r="I26" s="6"/>
      <c r="J26" s="6"/>
      <c r="K26" s="6"/>
      <c r="L26" s="6"/>
      <c r="M26" s="6"/>
      <c r="N26" s="86"/>
      <c r="O26" s="8"/>
      <c r="P26" s="8"/>
      <c r="Q26" s="8"/>
      <c r="R26" s="8"/>
      <c r="S26" s="8"/>
      <c r="U26" s="8"/>
    </row>
    <row r="27" spans="1:21" s="18" customFormat="1" ht="19.5" customHeight="1">
      <c r="A27" s="91"/>
      <c r="B27" s="89" t="s">
        <v>135</v>
      </c>
      <c r="C27" s="19"/>
      <c r="D27" s="19"/>
      <c r="E27" s="20"/>
      <c r="F27" s="19"/>
      <c r="G27" s="19"/>
      <c r="H27" s="19"/>
      <c r="I27" s="19"/>
      <c r="J27" s="19"/>
      <c r="K27" s="19"/>
      <c r="L27" s="19"/>
      <c r="M27" s="19"/>
      <c r="N27" s="49"/>
      <c r="O27" s="20"/>
      <c r="P27" s="20">
        <v>4000</v>
      </c>
      <c r="Q27" s="20"/>
      <c r="R27" s="20"/>
      <c r="S27" s="20">
        <v>-4000</v>
      </c>
      <c r="T27" s="46">
        <f>SUM(H27:S27)</f>
        <v>0</v>
      </c>
      <c r="U27" s="20"/>
    </row>
    <row r="28" spans="1:21" s="7" customFormat="1" ht="19.5" customHeight="1">
      <c r="A28" s="15" t="s">
        <v>72</v>
      </c>
      <c r="B28" s="59" t="s">
        <v>140</v>
      </c>
      <c r="C28" s="6"/>
      <c r="D28" s="6"/>
      <c r="E28" s="8"/>
      <c r="F28" s="6"/>
      <c r="G28" s="6"/>
      <c r="H28" s="6"/>
      <c r="I28" s="6"/>
      <c r="J28" s="6"/>
      <c r="K28" s="6"/>
      <c r="L28" s="6"/>
      <c r="M28" s="6"/>
      <c r="N28" s="86"/>
      <c r="O28" s="8"/>
      <c r="P28" s="8"/>
      <c r="Q28" s="8"/>
      <c r="R28" s="8"/>
      <c r="S28" s="8"/>
      <c r="T28" s="46"/>
      <c r="U28" s="8"/>
    </row>
    <row r="29" spans="1:21" s="7" customFormat="1" ht="19.5" customHeight="1">
      <c r="A29" s="15"/>
      <c r="B29" s="59" t="s">
        <v>142</v>
      </c>
      <c r="C29" s="6"/>
      <c r="D29" s="6"/>
      <c r="E29" s="8">
        <v>-349</v>
      </c>
      <c r="F29" s="6"/>
      <c r="G29" s="6">
        <f>SUM(E29:F29)</f>
        <v>-349</v>
      </c>
      <c r="H29" s="6">
        <f>G29+D29+C29</f>
        <v>-349</v>
      </c>
      <c r="I29" s="6"/>
      <c r="J29" s="6"/>
      <c r="K29" s="6"/>
      <c r="L29" s="6"/>
      <c r="M29" s="6"/>
      <c r="N29" s="86"/>
      <c r="O29" s="8"/>
      <c r="P29" s="8"/>
      <c r="Q29" s="8"/>
      <c r="R29" s="8"/>
      <c r="S29" s="8"/>
      <c r="T29" s="46">
        <f>SUM(H29:S29)</f>
        <v>-349</v>
      </c>
      <c r="U29" s="8"/>
    </row>
    <row r="30" spans="1:21" s="7" customFormat="1" ht="19.5" customHeight="1">
      <c r="A30" s="15"/>
      <c r="B30" s="59" t="s">
        <v>141</v>
      </c>
      <c r="C30" s="6"/>
      <c r="D30" s="6"/>
      <c r="E30" s="8">
        <v>-540</v>
      </c>
      <c r="F30" s="6"/>
      <c r="G30" s="6">
        <f>SUM(E30:F30)</f>
        <v>-540</v>
      </c>
      <c r="H30" s="6">
        <f>G30+D30+C30</f>
        <v>-540</v>
      </c>
      <c r="I30" s="6"/>
      <c r="J30" s="6"/>
      <c r="K30" s="6"/>
      <c r="L30" s="6"/>
      <c r="M30" s="6"/>
      <c r="N30" s="86"/>
      <c r="O30" s="8"/>
      <c r="P30" s="8"/>
      <c r="Q30" s="8"/>
      <c r="R30" s="8"/>
      <c r="S30" s="8"/>
      <c r="T30" s="46">
        <f>SUM(H30:S30)</f>
        <v>-540</v>
      </c>
      <c r="U30" s="8"/>
    </row>
    <row r="31" spans="1:21" s="7" customFormat="1" ht="19.5" customHeight="1">
      <c r="A31" s="15"/>
      <c r="B31" s="59" t="s">
        <v>143</v>
      </c>
      <c r="C31" s="6"/>
      <c r="D31" s="6"/>
      <c r="E31" s="8">
        <v>689</v>
      </c>
      <c r="F31" s="6"/>
      <c r="G31" s="6">
        <f>SUM(E31:F31)</f>
        <v>689</v>
      </c>
      <c r="H31" s="6">
        <f>G31+D31+C31</f>
        <v>689</v>
      </c>
      <c r="I31" s="6"/>
      <c r="J31" s="6"/>
      <c r="K31" s="6"/>
      <c r="L31" s="6"/>
      <c r="M31" s="6"/>
      <c r="N31" s="86"/>
      <c r="O31" s="8"/>
      <c r="P31" s="8"/>
      <c r="Q31" s="8"/>
      <c r="R31" s="8"/>
      <c r="S31" s="8"/>
      <c r="T31" s="46">
        <f>SUM(H31:S31)</f>
        <v>689</v>
      </c>
      <c r="U31" s="8"/>
    </row>
    <row r="32" spans="1:21" s="18" customFormat="1" ht="19.5" customHeight="1">
      <c r="A32" s="91"/>
      <c r="B32" s="89" t="s">
        <v>144</v>
      </c>
      <c r="C32" s="19"/>
      <c r="D32" s="19"/>
      <c r="E32" s="20">
        <v>200</v>
      </c>
      <c r="F32" s="19"/>
      <c r="G32" s="19">
        <f>SUM(E32:F32)</f>
        <v>200</v>
      </c>
      <c r="H32" s="19">
        <f>G32+D32+C32</f>
        <v>200</v>
      </c>
      <c r="I32" s="19"/>
      <c r="J32" s="19"/>
      <c r="K32" s="19"/>
      <c r="L32" s="19"/>
      <c r="M32" s="19"/>
      <c r="N32" s="49"/>
      <c r="O32" s="20"/>
      <c r="P32" s="20"/>
      <c r="Q32" s="20"/>
      <c r="R32" s="20"/>
      <c r="S32" s="20"/>
      <c r="T32" s="47">
        <f>SUM(H32:S32)</f>
        <v>200</v>
      </c>
      <c r="U32" s="20"/>
    </row>
    <row r="33" spans="1:21" s="7" customFormat="1" ht="19.5" customHeight="1">
      <c r="A33" s="15" t="s">
        <v>73</v>
      </c>
      <c r="B33" s="59" t="s">
        <v>150</v>
      </c>
      <c r="C33" s="6"/>
      <c r="D33" s="6"/>
      <c r="E33" s="8"/>
      <c r="F33" s="6"/>
      <c r="G33" s="6"/>
      <c r="H33" s="6"/>
      <c r="I33" s="6"/>
      <c r="J33" s="6"/>
      <c r="K33" s="6"/>
      <c r="L33" s="6"/>
      <c r="M33" s="6"/>
      <c r="N33" s="86"/>
      <c r="O33" s="8"/>
      <c r="P33" s="8"/>
      <c r="Q33" s="8"/>
      <c r="R33" s="8"/>
      <c r="S33" s="8"/>
      <c r="T33" s="46"/>
      <c r="U33" s="8"/>
    </row>
    <row r="34" spans="1:21" s="7" customFormat="1" ht="19.5" customHeight="1">
      <c r="A34" s="15"/>
      <c r="B34" s="59" t="s">
        <v>151</v>
      </c>
      <c r="C34" s="6"/>
      <c r="D34" s="6"/>
      <c r="E34" s="8"/>
      <c r="F34" s="6"/>
      <c r="G34" s="6"/>
      <c r="H34" s="6"/>
      <c r="I34" s="6"/>
      <c r="J34" s="6"/>
      <c r="K34" s="6"/>
      <c r="L34" s="6"/>
      <c r="M34" s="6"/>
      <c r="N34" s="86"/>
      <c r="O34" s="8">
        <f>-270217-187</f>
        <v>-270404</v>
      </c>
      <c r="P34" s="8"/>
      <c r="Q34" s="8"/>
      <c r="R34" s="8"/>
      <c r="S34" s="8"/>
      <c r="T34" s="46">
        <f>SUM(H34:S34)</f>
        <v>-270404</v>
      </c>
      <c r="U34" s="8"/>
    </row>
    <row r="35" spans="1:21" s="7" customFormat="1" ht="19.5" customHeight="1">
      <c r="A35" s="15"/>
      <c r="B35" s="59" t="s">
        <v>152</v>
      </c>
      <c r="C35" s="6"/>
      <c r="D35" s="6"/>
      <c r="E35" s="8"/>
      <c r="F35" s="6"/>
      <c r="G35" s="6"/>
      <c r="H35" s="6"/>
      <c r="I35" s="6"/>
      <c r="J35" s="6"/>
      <c r="K35" s="6"/>
      <c r="L35" s="6"/>
      <c r="M35" s="6"/>
      <c r="N35" s="86"/>
      <c r="O35" s="8"/>
      <c r="P35" s="8"/>
      <c r="Q35" s="8"/>
      <c r="R35" s="8"/>
      <c r="S35" s="8"/>
      <c r="T35" s="46"/>
      <c r="U35" s="8"/>
    </row>
    <row r="36" spans="1:21" s="7" customFormat="1" ht="19.5" customHeight="1">
      <c r="A36" s="15"/>
      <c r="B36" s="59" t="s">
        <v>153</v>
      </c>
      <c r="C36" s="6"/>
      <c r="D36" s="6"/>
      <c r="E36" s="8"/>
      <c r="F36" s="6"/>
      <c r="G36" s="6"/>
      <c r="H36" s="6"/>
      <c r="I36" s="6"/>
      <c r="J36" s="6"/>
      <c r="K36" s="6"/>
      <c r="L36" s="6"/>
      <c r="M36" s="6"/>
      <c r="N36" s="86"/>
      <c r="O36" s="8"/>
      <c r="P36" s="8"/>
      <c r="Q36" s="8">
        <v>270217</v>
      </c>
      <c r="R36" s="8"/>
      <c r="S36" s="8"/>
      <c r="T36" s="46">
        <f>SUM(H36:S36)</f>
        <v>270217</v>
      </c>
      <c r="U36" s="8"/>
    </row>
    <row r="37" spans="1:21" s="7" customFormat="1" ht="19.5" customHeight="1">
      <c r="A37" s="15"/>
      <c r="B37" s="59" t="s">
        <v>164</v>
      </c>
      <c r="C37" s="6"/>
      <c r="D37" s="6"/>
      <c r="E37" s="8"/>
      <c r="F37" s="6"/>
      <c r="G37" s="6"/>
      <c r="H37" s="6"/>
      <c r="I37" s="6"/>
      <c r="J37" s="6"/>
      <c r="K37" s="6"/>
      <c r="L37" s="6"/>
      <c r="M37" s="6"/>
      <c r="N37" s="86"/>
      <c r="O37" s="8"/>
      <c r="P37" s="8"/>
      <c r="Q37" s="8"/>
      <c r="R37" s="8"/>
      <c r="S37" s="8"/>
      <c r="T37" s="46"/>
      <c r="U37" s="8"/>
    </row>
    <row r="38" spans="1:21" s="18" customFormat="1" ht="19.5" customHeight="1">
      <c r="A38" s="91"/>
      <c r="B38" s="89" t="s">
        <v>165</v>
      </c>
      <c r="C38" s="19"/>
      <c r="D38" s="19"/>
      <c r="E38" s="20">
        <v>187</v>
      </c>
      <c r="F38" s="19"/>
      <c r="G38" s="19">
        <f>SUM(E38:F38)</f>
        <v>187</v>
      </c>
      <c r="H38" s="19">
        <f>G38+D38+C38</f>
        <v>187</v>
      </c>
      <c r="I38" s="19"/>
      <c r="J38" s="19"/>
      <c r="K38" s="19"/>
      <c r="L38" s="19"/>
      <c r="M38" s="19"/>
      <c r="N38" s="49"/>
      <c r="O38" s="20"/>
      <c r="P38" s="20"/>
      <c r="Q38" s="20"/>
      <c r="R38" s="20"/>
      <c r="S38" s="20"/>
      <c r="T38" s="47">
        <f>SUM(H38:S38)</f>
        <v>187</v>
      </c>
      <c r="U38" s="20"/>
    </row>
    <row r="39" spans="1:21" s="7" customFormat="1" ht="19.5" customHeight="1">
      <c r="A39" s="15" t="s">
        <v>74</v>
      </c>
      <c r="B39" s="59" t="s">
        <v>160</v>
      </c>
      <c r="C39" s="6"/>
      <c r="D39" s="6"/>
      <c r="E39" s="8"/>
      <c r="F39" s="6"/>
      <c r="G39" s="6"/>
      <c r="H39" s="6"/>
      <c r="I39" s="6"/>
      <c r="J39" s="6"/>
      <c r="K39" s="6"/>
      <c r="L39" s="6"/>
      <c r="M39" s="6"/>
      <c r="N39" s="86"/>
      <c r="O39" s="8"/>
      <c r="P39" s="8"/>
      <c r="Q39" s="8"/>
      <c r="R39" s="8"/>
      <c r="S39" s="8"/>
      <c r="T39" s="46"/>
      <c r="U39" s="8"/>
    </row>
    <row r="40" spans="1:21" s="7" customFormat="1" ht="19.5" customHeight="1">
      <c r="A40" s="15"/>
      <c r="B40" s="59" t="s">
        <v>161</v>
      </c>
      <c r="C40" s="6"/>
      <c r="D40" s="6"/>
      <c r="E40" s="8"/>
      <c r="F40" s="6"/>
      <c r="G40" s="6"/>
      <c r="H40" s="6"/>
      <c r="I40" s="6"/>
      <c r="J40" s="6"/>
      <c r="K40" s="6"/>
      <c r="L40" s="6"/>
      <c r="M40" s="6"/>
      <c r="N40" s="86"/>
      <c r="O40" s="8"/>
      <c r="P40" s="8"/>
      <c r="Q40" s="8"/>
      <c r="R40" s="8"/>
      <c r="S40" s="8">
        <v>-1596</v>
      </c>
      <c r="T40" s="46">
        <f>SUM(H40:S40)</f>
        <v>-1596</v>
      </c>
      <c r="U40" s="8"/>
    </row>
    <row r="41" spans="1:21" s="7" customFormat="1" ht="19.5" customHeight="1">
      <c r="A41" s="15"/>
      <c r="B41" s="59" t="s">
        <v>150</v>
      </c>
      <c r="C41" s="6"/>
      <c r="D41" s="6"/>
      <c r="E41" s="8"/>
      <c r="F41" s="6"/>
      <c r="G41" s="6"/>
      <c r="H41" s="6"/>
      <c r="I41" s="6"/>
      <c r="J41" s="6"/>
      <c r="K41" s="6"/>
      <c r="L41" s="6"/>
      <c r="M41" s="6"/>
      <c r="N41" s="86"/>
      <c r="O41" s="8"/>
      <c r="P41" s="8"/>
      <c r="Q41" s="8"/>
      <c r="R41" s="8"/>
      <c r="S41" s="8"/>
      <c r="T41" s="46"/>
      <c r="U41" s="8"/>
    </row>
    <row r="42" spans="1:21" s="7" customFormat="1" ht="19.5" customHeight="1">
      <c r="A42" s="15"/>
      <c r="B42" s="59" t="s">
        <v>180</v>
      </c>
      <c r="C42" s="6"/>
      <c r="D42" s="6"/>
      <c r="E42" s="8"/>
      <c r="F42" s="6"/>
      <c r="G42" s="6"/>
      <c r="H42" s="6"/>
      <c r="I42" s="6"/>
      <c r="J42" s="6"/>
      <c r="K42" s="6"/>
      <c r="L42" s="6"/>
      <c r="M42" s="6"/>
      <c r="N42" s="86"/>
      <c r="O42" s="8"/>
      <c r="P42" s="8"/>
      <c r="Q42" s="8"/>
      <c r="R42" s="8"/>
      <c r="S42" s="8"/>
      <c r="T42" s="46"/>
      <c r="U42" s="8"/>
    </row>
    <row r="43" spans="1:21" s="7" customFormat="1" ht="19.5" customHeight="1">
      <c r="A43" s="15"/>
      <c r="B43" s="59" t="s">
        <v>166</v>
      </c>
      <c r="C43" s="6"/>
      <c r="D43" s="6"/>
      <c r="E43" s="8"/>
      <c r="F43" s="6"/>
      <c r="G43" s="6"/>
      <c r="H43" s="6"/>
      <c r="I43" s="6"/>
      <c r="J43" s="6"/>
      <c r="K43" s="6"/>
      <c r="L43" s="6"/>
      <c r="M43" s="6"/>
      <c r="N43" s="86"/>
      <c r="O43" s="8">
        <v>766</v>
      </c>
      <c r="P43" s="8"/>
      <c r="Q43" s="8"/>
      <c r="R43" s="8"/>
      <c r="S43" s="8"/>
      <c r="T43" s="46">
        <f>SUM(H43:S43)</f>
        <v>766</v>
      </c>
      <c r="U43" s="8"/>
    </row>
    <row r="44" spans="1:21" s="18" customFormat="1" ht="19.5" customHeight="1">
      <c r="A44" s="91"/>
      <c r="B44" s="89" t="s">
        <v>167</v>
      </c>
      <c r="C44" s="19"/>
      <c r="D44" s="19"/>
      <c r="E44" s="20"/>
      <c r="F44" s="19"/>
      <c r="G44" s="19"/>
      <c r="H44" s="19"/>
      <c r="I44" s="19"/>
      <c r="J44" s="19"/>
      <c r="K44" s="19"/>
      <c r="L44" s="19"/>
      <c r="M44" s="19"/>
      <c r="N44" s="49"/>
      <c r="O44" s="20">
        <v>830</v>
      </c>
      <c r="P44" s="20"/>
      <c r="Q44" s="20"/>
      <c r="R44" s="20"/>
      <c r="S44" s="20"/>
      <c r="T44" s="47">
        <f>SUM(H44:S44)</f>
        <v>830</v>
      </c>
      <c r="U44" s="20"/>
    </row>
    <row r="45" spans="1:21" s="7" customFormat="1" ht="19.5" customHeight="1">
      <c r="A45" s="15" t="s">
        <v>75</v>
      </c>
      <c r="B45" s="59" t="s">
        <v>160</v>
      </c>
      <c r="C45" s="6"/>
      <c r="D45" s="6"/>
      <c r="E45" s="8"/>
      <c r="F45" s="6"/>
      <c r="G45" s="6"/>
      <c r="H45" s="6"/>
      <c r="I45" s="6"/>
      <c r="J45" s="6"/>
      <c r="K45" s="6"/>
      <c r="L45" s="6"/>
      <c r="M45" s="6"/>
      <c r="N45" s="86"/>
      <c r="O45" s="8"/>
      <c r="P45" s="8"/>
      <c r="Q45" s="8"/>
      <c r="R45" s="8"/>
      <c r="S45" s="8"/>
      <c r="T45" s="46"/>
      <c r="U45" s="8"/>
    </row>
    <row r="46" spans="1:21" s="7" customFormat="1" ht="19.5" customHeight="1">
      <c r="A46" s="15"/>
      <c r="B46" s="59" t="s">
        <v>162</v>
      </c>
      <c r="C46" s="6"/>
      <c r="D46" s="6"/>
      <c r="E46" s="8"/>
      <c r="F46" s="6"/>
      <c r="G46" s="6"/>
      <c r="H46" s="6"/>
      <c r="I46" s="6"/>
      <c r="J46" s="6"/>
      <c r="K46" s="6"/>
      <c r="L46" s="6"/>
      <c r="M46" s="6"/>
      <c r="N46" s="86"/>
      <c r="O46" s="8"/>
      <c r="P46" s="8"/>
      <c r="Q46" s="8"/>
      <c r="R46" s="8"/>
      <c r="S46" s="8">
        <v>-37465</v>
      </c>
      <c r="T46" s="46">
        <f>SUM(H46:S46)</f>
        <v>-37465</v>
      </c>
      <c r="U46" s="8"/>
    </row>
    <row r="47" spans="1:21" s="7" customFormat="1" ht="19.5" customHeight="1">
      <c r="A47" s="15"/>
      <c r="B47" s="59" t="s">
        <v>181</v>
      </c>
      <c r="C47" s="6"/>
      <c r="D47" s="6"/>
      <c r="E47" s="8"/>
      <c r="F47" s="6"/>
      <c r="G47" s="6"/>
      <c r="H47" s="6"/>
      <c r="I47" s="6"/>
      <c r="J47" s="6"/>
      <c r="K47" s="6"/>
      <c r="L47" s="6"/>
      <c r="M47" s="6"/>
      <c r="N47" s="86"/>
      <c r="O47" s="8"/>
      <c r="P47" s="8"/>
      <c r="Q47" s="8"/>
      <c r="R47" s="8"/>
      <c r="S47" s="8"/>
      <c r="T47" s="46"/>
      <c r="U47" s="8"/>
    </row>
    <row r="48" spans="1:21" s="7" customFormat="1" ht="19.5" customHeight="1">
      <c r="A48" s="15"/>
      <c r="B48" s="59" t="s">
        <v>170</v>
      </c>
      <c r="C48" s="6"/>
      <c r="D48" s="6"/>
      <c r="E48" s="8"/>
      <c r="F48" s="6"/>
      <c r="G48" s="6"/>
      <c r="H48" s="6"/>
      <c r="I48" s="6"/>
      <c r="J48" s="6"/>
      <c r="K48" s="6"/>
      <c r="L48" s="6"/>
      <c r="M48" s="6"/>
      <c r="N48" s="86"/>
      <c r="O48" s="8"/>
      <c r="P48" s="8"/>
      <c r="Q48" s="8">
        <v>-21301</v>
      </c>
      <c r="R48" s="8"/>
      <c r="S48" s="8"/>
      <c r="T48" s="46">
        <f t="shared" ref="T48:T58" si="0">SUM(H48:S48)</f>
        <v>-21301</v>
      </c>
      <c r="U48" s="8"/>
    </row>
    <row r="49" spans="1:21" s="7" customFormat="1" ht="19.5" customHeight="1">
      <c r="A49" s="15"/>
      <c r="B49" s="59" t="s">
        <v>239</v>
      </c>
      <c r="C49" s="6"/>
      <c r="D49" s="6"/>
      <c r="E49" s="8"/>
      <c r="F49" s="6"/>
      <c r="G49" s="6"/>
      <c r="H49" s="6"/>
      <c r="I49" s="6"/>
      <c r="J49" s="6"/>
      <c r="K49" s="6"/>
      <c r="L49" s="6"/>
      <c r="M49" s="6"/>
      <c r="N49" s="86"/>
      <c r="O49" s="8"/>
      <c r="P49" s="8"/>
      <c r="Q49" s="8">
        <v>685</v>
      </c>
      <c r="R49" s="8"/>
      <c r="S49" s="8"/>
      <c r="T49" s="46">
        <f t="shared" si="0"/>
        <v>685</v>
      </c>
      <c r="U49" s="8"/>
    </row>
    <row r="50" spans="1:21" s="7" customFormat="1" ht="19.5" customHeight="1">
      <c r="A50" s="15"/>
      <c r="B50" s="59" t="s">
        <v>240</v>
      </c>
      <c r="C50" s="6"/>
      <c r="D50" s="6"/>
      <c r="E50" s="8"/>
      <c r="F50" s="6"/>
      <c r="G50" s="6"/>
      <c r="H50" s="6"/>
      <c r="I50" s="6"/>
      <c r="J50" s="6"/>
      <c r="K50" s="6"/>
      <c r="L50" s="6"/>
      <c r="M50" s="6"/>
      <c r="N50" s="86"/>
      <c r="O50" s="8"/>
      <c r="P50" s="8"/>
      <c r="Q50" s="8">
        <v>2208</v>
      </c>
      <c r="R50" s="8"/>
      <c r="S50" s="8"/>
      <c r="T50" s="46">
        <f t="shared" si="0"/>
        <v>2208</v>
      </c>
      <c r="U50" s="8"/>
    </row>
    <row r="51" spans="1:21" s="7" customFormat="1" ht="19.5" customHeight="1">
      <c r="A51" s="15"/>
      <c r="B51" s="59" t="s">
        <v>241</v>
      </c>
      <c r="C51" s="6"/>
      <c r="D51" s="6"/>
      <c r="E51" s="8"/>
      <c r="F51" s="6"/>
      <c r="G51" s="6"/>
      <c r="H51" s="6"/>
      <c r="I51" s="6"/>
      <c r="J51" s="6"/>
      <c r="K51" s="6"/>
      <c r="L51" s="6"/>
      <c r="M51" s="6"/>
      <c r="N51" s="86"/>
      <c r="O51" s="8"/>
      <c r="P51" s="8"/>
      <c r="Q51" s="8">
        <v>2515</v>
      </c>
      <c r="R51" s="8"/>
      <c r="S51" s="8"/>
      <c r="T51" s="46">
        <f t="shared" si="0"/>
        <v>2515</v>
      </c>
      <c r="U51" s="8"/>
    </row>
    <row r="52" spans="1:21" s="7" customFormat="1" ht="19.5" customHeight="1">
      <c r="A52" s="15"/>
      <c r="B52" s="59" t="s">
        <v>242</v>
      </c>
      <c r="C52" s="6"/>
      <c r="D52" s="6"/>
      <c r="E52" s="8"/>
      <c r="F52" s="6"/>
      <c r="G52" s="6"/>
      <c r="H52" s="6"/>
      <c r="I52" s="6"/>
      <c r="J52" s="6"/>
      <c r="K52" s="6"/>
      <c r="L52" s="6"/>
      <c r="M52" s="6"/>
      <c r="N52" s="86"/>
      <c r="O52" s="8"/>
      <c r="P52" s="8"/>
      <c r="Q52" s="8">
        <v>15418</v>
      </c>
      <c r="R52" s="8"/>
      <c r="S52" s="8"/>
      <c r="T52" s="46">
        <f t="shared" si="0"/>
        <v>15418</v>
      </c>
      <c r="U52" s="8"/>
    </row>
    <row r="53" spans="1:21" s="7" customFormat="1" ht="19.5" customHeight="1">
      <c r="A53" s="15"/>
      <c r="B53" s="59" t="s">
        <v>243</v>
      </c>
      <c r="C53" s="6"/>
      <c r="D53" s="6"/>
      <c r="E53" s="8"/>
      <c r="F53" s="6"/>
      <c r="G53" s="6"/>
      <c r="H53" s="6"/>
      <c r="I53" s="6"/>
      <c r="J53" s="6"/>
      <c r="K53" s="6"/>
      <c r="L53" s="6"/>
      <c r="M53" s="6"/>
      <c r="N53" s="86"/>
      <c r="O53" s="8"/>
      <c r="P53" s="8"/>
      <c r="Q53" s="8">
        <v>1531</v>
      </c>
      <c r="R53" s="8"/>
      <c r="S53" s="8"/>
      <c r="T53" s="46">
        <f t="shared" si="0"/>
        <v>1531</v>
      </c>
      <c r="U53" s="8"/>
    </row>
    <row r="54" spans="1:21" s="7" customFormat="1" ht="19.5" customHeight="1">
      <c r="A54" s="15"/>
      <c r="B54" s="59" t="s">
        <v>244</v>
      </c>
      <c r="C54" s="6"/>
      <c r="D54" s="6"/>
      <c r="E54" s="8"/>
      <c r="F54" s="6"/>
      <c r="G54" s="6"/>
      <c r="H54" s="6"/>
      <c r="I54" s="6"/>
      <c r="J54" s="6"/>
      <c r="K54" s="6"/>
      <c r="L54" s="6"/>
      <c r="M54" s="6"/>
      <c r="N54" s="86"/>
      <c r="O54" s="8"/>
      <c r="P54" s="8"/>
      <c r="Q54" s="8"/>
      <c r="R54" s="8">
        <v>3661</v>
      </c>
      <c r="S54" s="8"/>
      <c r="T54" s="46">
        <f t="shared" si="0"/>
        <v>3661</v>
      </c>
      <c r="U54" s="8"/>
    </row>
    <row r="55" spans="1:21" s="18" customFormat="1" ht="19.5" customHeight="1">
      <c r="A55" s="91"/>
      <c r="B55" s="89" t="s">
        <v>163</v>
      </c>
      <c r="C55" s="19"/>
      <c r="D55" s="19"/>
      <c r="E55" s="20"/>
      <c r="F55" s="19"/>
      <c r="G55" s="19"/>
      <c r="H55" s="19"/>
      <c r="I55" s="19"/>
      <c r="J55" s="19"/>
      <c r="K55" s="19"/>
      <c r="L55" s="19"/>
      <c r="M55" s="19"/>
      <c r="N55" s="49">
        <v>32748</v>
      </c>
      <c r="O55" s="20"/>
      <c r="P55" s="20"/>
      <c r="Q55" s="20"/>
      <c r="R55" s="20"/>
      <c r="S55" s="20"/>
      <c r="T55" s="47">
        <f t="shared" si="0"/>
        <v>32748</v>
      </c>
      <c r="U55" s="20"/>
    </row>
    <row r="56" spans="1:21" s="7" customFormat="1" ht="19.5" customHeight="1">
      <c r="A56" s="15" t="s">
        <v>76</v>
      </c>
      <c r="B56" s="59" t="s">
        <v>221</v>
      </c>
      <c r="C56" s="6"/>
      <c r="D56" s="6"/>
      <c r="E56" s="8"/>
      <c r="F56" s="6"/>
      <c r="G56" s="6"/>
      <c r="H56" s="6"/>
      <c r="I56" s="6"/>
      <c r="J56" s="6"/>
      <c r="K56" s="8">
        <v>-39</v>
      </c>
      <c r="L56" s="8"/>
      <c r="M56" s="6"/>
      <c r="N56" s="86"/>
      <c r="O56" s="8"/>
      <c r="P56" s="8"/>
      <c r="Q56" s="8"/>
      <c r="R56" s="8"/>
      <c r="S56" s="8"/>
      <c r="T56" s="46">
        <f t="shared" si="0"/>
        <v>-39</v>
      </c>
      <c r="U56" s="8"/>
    </row>
    <row r="57" spans="1:21" s="7" customFormat="1" ht="19.5" customHeight="1">
      <c r="A57" s="15"/>
      <c r="B57" s="59" t="s">
        <v>168</v>
      </c>
      <c r="C57" s="6"/>
      <c r="D57" s="6"/>
      <c r="E57" s="8"/>
      <c r="F57" s="6"/>
      <c r="G57" s="6"/>
      <c r="H57" s="6"/>
      <c r="I57" s="6"/>
      <c r="J57" s="6"/>
      <c r="K57" s="8">
        <v>-28</v>
      </c>
      <c r="L57" s="8"/>
      <c r="M57" s="6"/>
      <c r="N57" s="86"/>
      <c r="O57" s="8"/>
      <c r="P57" s="8"/>
      <c r="Q57" s="8"/>
      <c r="R57" s="8"/>
      <c r="S57" s="8"/>
      <c r="T57" s="46">
        <f t="shared" si="0"/>
        <v>-28</v>
      </c>
      <c r="U57" s="8"/>
    </row>
    <row r="58" spans="1:21" s="18" customFormat="1" ht="19.5" customHeight="1" thickBot="1">
      <c r="A58" s="91"/>
      <c r="B58" s="89" t="s">
        <v>169</v>
      </c>
      <c r="C58" s="19"/>
      <c r="D58" s="19"/>
      <c r="E58" s="20"/>
      <c r="F58" s="20">
        <v>67</v>
      </c>
      <c r="G58" s="19">
        <f>SUM(E58:F58)</f>
        <v>67</v>
      </c>
      <c r="H58" s="19">
        <f>G58+D58+C58</f>
        <v>67</v>
      </c>
      <c r="I58" s="19"/>
      <c r="J58" s="19"/>
      <c r="K58" s="19"/>
      <c r="L58" s="19"/>
      <c r="M58" s="19"/>
      <c r="N58" s="49"/>
      <c r="O58" s="20"/>
      <c r="P58" s="20"/>
      <c r="Q58" s="20"/>
      <c r="R58" s="20"/>
      <c r="S58" s="20"/>
      <c r="T58" s="47">
        <f t="shared" si="0"/>
        <v>67</v>
      </c>
      <c r="U58" s="20"/>
    </row>
    <row r="59" spans="1:21" ht="51.75" customHeight="1" thickBot="1">
      <c r="A59" s="83" t="s">
        <v>125</v>
      </c>
      <c r="B59" s="44" t="s">
        <v>45</v>
      </c>
      <c r="C59" s="45">
        <f>SUM(C15:C58)</f>
        <v>0</v>
      </c>
      <c r="D59" s="45">
        <f t="shared" ref="D59:U59" si="1">SUM(D15:D58)</f>
        <v>0</v>
      </c>
      <c r="E59" s="45">
        <f t="shared" si="1"/>
        <v>1702</v>
      </c>
      <c r="F59" s="45">
        <f t="shared" si="1"/>
        <v>67</v>
      </c>
      <c r="G59" s="45">
        <f t="shared" si="1"/>
        <v>1769</v>
      </c>
      <c r="H59" s="45">
        <f t="shared" si="1"/>
        <v>1769</v>
      </c>
      <c r="I59" s="45">
        <f t="shared" si="1"/>
        <v>0</v>
      </c>
      <c r="J59" s="45">
        <f t="shared" si="1"/>
        <v>0</v>
      </c>
      <c r="K59" s="45">
        <f t="shared" si="1"/>
        <v>-67</v>
      </c>
      <c r="L59" s="45">
        <f t="shared" si="1"/>
        <v>0</v>
      </c>
      <c r="M59" s="45">
        <f t="shared" si="1"/>
        <v>0</v>
      </c>
      <c r="N59" s="45">
        <f t="shared" si="1"/>
        <v>32748</v>
      </c>
      <c r="O59" s="45">
        <f t="shared" si="1"/>
        <v>-249008</v>
      </c>
      <c r="P59" s="45">
        <f t="shared" si="1"/>
        <v>9590</v>
      </c>
      <c r="Q59" s="45">
        <f t="shared" si="1"/>
        <v>271273</v>
      </c>
      <c r="R59" s="45">
        <f t="shared" si="1"/>
        <v>3661</v>
      </c>
      <c r="S59" s="45">
        <f t="shared" si="1"/>
        <v>-69966</v>
      </c>
      <c r="T59" s="45">
        <f t="shared" si="1"/>
        <v>0</v>
      </c>
      <c r="U59" s="45">
        <f t="shared" si="1"/>
        <v>0</v>
      </c>
    </row>
  </sheetData>
  <mergeCells count="24">
    <mergeCell ref="A3:U3"/>
    <mergeCell ref="T1:U1"/>
    <mergeCell ref="A4:U4"/>
    <mergeCell ref="A5:U5"/>
    <mergeCell ref="A6:U6"/>
    <mergeCell ref="IQ5:IS5"/>
    <mergeCell ref="EM5:EO5"/>
    <mergeCell ref="FE5:FG5"/>
    <mergeCell ref="FW5:FY5"/>
    <mergeCell ref="GO5:GQ5"/>
    <mergeCell ref="HG5:HI5"/>
    <mergeCell ref="HY5:IA5"/>
    <mergeCell ref="DU5:DW5"/>
    <mergeCell ref="I12:J13"/>
    <mergeCell ref="I10:I11"/>
    <mergeCell ref="E9:F9"/>
    <mergeCell ref="C8:H8"/>
    <mergeCell ref="I8:J9"/>
    <mergeCell ref="C9:C13"/>
    <mergeCell ref="AI5:AK5"/>
    <mergeCell ref="BA5:BC5"/>
    <mergeCell ref="BS5:BU5"/>
    <mergeCell ref="CK5:CM5"/>
    <mergeCell ref="DC5:DE5"/>
  </mergeCells>
  <phoneticPr fontId="7" type="noConversion"/>
  <printOptions horizontalCentered="1" verticalCentered="1"/>
  <pageMargins left="0.39370078740157483" right="0.39370078740157483" top="0.59055118110236227" bottom="0.59055118110236227" header="0.59055118110236227" footer="0.59055118110236227"/>
  <pageSetup paperSize="9" scale="3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56"/>
  <sheetViews>
    <sheetView view="pageBreakPreview" zoomScale="80" zoomScaleNormal="75" zoomScaleSheetLayoutView="80" workbookViewId="0">
      <pane xSplit="2" ySplit="14" topLeftCell="M49" activePane="bottomRight" state="frozen"/>
      <selection pane="topRight" activeCell="C1" sqref="C1"/>
      <selection pane="bottomLeft" activeCell="A15" sqref="A15"/>
      <selection pane="bottomRight" activeCell="J56" sqref="J56"/>
    </sheetView>
  </sheetViews>
  <sheetFormatPr defaultRowHeight="23.25"/>
  <cols>
    <col min="1" max="1" width="7.85546875" style="2" customWidth="1"/>
    <col min="2" max="2" width="98" style="5" customWidth="1"/>
    <col min="3" max="3" width="15.140625" style="4" customWidth="1"/>
    <col min="4" max="4" width="13" style="4" customWidth="1"/>
    <col min="5" max="5" width="16.42578125" style="4" customWidth="1"/>
    <col min="6" max="6" width="16.5703125" style="4" customWidth="1"/>
    <col min="7" max="7" width="13.28515625" style="4" customWidth="1"/>
    <col min="8" max="8" width="15.140625" style="4" customWidth="1"/>
    <col min="9" max="9" width="12.85546875" style="4" customWidth="1"/>
    <col min="10" max="10" width="15.140625" style="4" customWidth="1"/>
    <col min="11" max="11" width="16.42578125" style="4" customWidth="1"/>
    <col min="12" max="13" width="13.42578125" style="4" customWidth="1"/>
    <col min="14" max="14" width="14.140625" style="4" customWidth="1"/>
    <col min="15" max="15" width="16" style="4" customWidth="1"/>
    <col min="16" max="16" width="19.5703125" style="4" customWidth="1"/>
    <col min="17" max="18" width="17.42578125" style="4" customWidth="1"/>
    <col min="19" max="19" width="14.7109375" style="1" customWidth="1"/>
    <col min="20" max="20" width="17" style="1" customWidth="1"/>
    <col min="21" max="21" width="16.7109375" style="1" customWidth="1"/>
    <col min="22" max="16384" width="9.140625" style="1"/>
  </cols>
  <sheetData>
    <row r="1" spans="1:256">
      <c r="T1" s="149" t="s">
        <v>214</v>
      </c>
      <c r="U1" s="149"/>
    </row>
    <row r="2" spans="1:256">
      <c r="U2" s="102" t="s">
        <v>63</v>
      </c>
    </row>
    <row r="3" spans="1:256" ht="23.25" customHeight="1">
      <c r="A3" s="150" t="s">
        <v>31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</row>
    <row r="4" spans="1:256" ht="23.25" customHeight="1">
      <c r="A4" s="150" t="s">
        <v>211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</row>
    <row r="5" spans="1:256" s="25" customFormat="1" ht="18.75">
      <c r="A5" s="150" t="s">
        <v>216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32"/>
      <c r="W5" s="32"/>
      <c r="X5" s="32"/>
      <c r="Y5" s="32"/>
      <c r="Z5" s="32"/>
      <c r="AA5" s="32"/>
      <c r="AB5" s="32"/>
      <c r="AC5" s="50"/>
      <c r="AD5" s="50"/>
      <c r="AE5" s="50"/>
      <c r="AF5" s="50"/>
      <c r="AG5" s="50"/>
      <c r="AH5" s="149"/>
      <c r="AI5" s="149"/>
      <c r="AJ5" s="149"/>
      <c r="AK5" s="30"/>
      <c r="AL5" s="31"/>
      <c r="AM5" s="32"/>
      <c r="AN5" s="32"/>
      <c r="AO5" s="32"/>
      <c r="AP5" s="32"/>
      <c r="AQ5" s="32"/>
      <c r="AR5" s="32"/>
      <c r="AS5" s="32"/>
      <c r="AT5" s="32"/>
      <c r="AU5" s="50"/>
      <c r="AV5" s="50"/>
      <c r="AW5" s="50"/>
      <c r="AX5" s="50"/>
      <c r="AY5" s="50"/>
      <c r="AZ5" s="149"/>
      <c r="BA5" s="149"/>
      <c r="BB5" s="149"/>
      <c r="BC5" s="30"/>
      <c r="BD5" s="31"/>
      <c r="BE5" s="32"/>
      <c r="BF5" s="32"/>
      <c r="BG5" s="32"/>
      <c r="BH5" s="32"/>
      <c r="BI5" s="32"/>
      <c r="BJ5" s="32"/>
      <c r="BK5" s="32"/>
      <c r="BL5" s="32"/>
      <c r="BM5" s="50"/>
      <c r="BN5" s="50"/>
      <c r="BO5" s="50"/>
      <c r="BP5" s="50"/>
      <c r="BQ5" s="50"/>
      <c r="BR5" s="149"/>
      <c r="BS5" s="149"/>
      <c r="BT5" s="149"/>
      <c r="BU5" s="30"/>
      <c r="BV5" s="31"/>
      <c r="BW5" s="32"/>
      <c r="BX5" s="32"/>
      <c r="BY5" s="32"/>
      <c r="BZ5" s="32"/>
      <c r="CA5" s="32"/>
      <c r="CB5" s="32"/>
      <c r="CC5" s="32"/>
      <c r="CD5" s="32"/>
      <c r="CE5" s="50"/>
      <c r="CF5" s="50"/>
      <c r="CG5" s="50"/>
      <c r="CH5" s="50"/>
      <c r="CI5" s="50"/>
      <c r="CJ5" s="149"/>
      <c r="CK5" s="149"/>
      <c r="CL5" s="149"/>
      <c r="CM5" s="30"/>
      <c r="CN5" s="31"/>
      <c r="CO5" s="32"/>
      <c r="CP5" s="32"/>
      <c r="CQ5" s="32"/>
      <c r="CR5" s="32"/>
      <c r="CS5" s="32"/>
      <c r="CT5" s="32"/>
      <c r="CU5" s="32"/>
      <c r="CV5" s="32"/>
      <c r="CW5" s="50"/>
      <c r="CX5" s="50"/>
      <c r="CY5" s="50"/>
      <c r="CZ5" s="50"/>
      <c r="DA5" s="50"/>
      <c r="DB5" s="149"/>
      <c r="DC5" s="149"/>
      <c r="DD5" s="149"/>
      <c r="DE5" s="30"/>
      <c r="DF5" s="31"/>
      <c r="DG5" s="32"/>
      <c r="DH5" s="32"/>
      <c r="DI5" s="32"/>
      <c r="DJ5" s="32"/>
      <c r="DK5" s="32"/>
      <c r="DL5" s="32"/>
      <c r="DM5" s="32"/>
      <c r="DN5" s="32"/>
      <c r="DO5" s="50"/>
      <c r="DP5" s="50"/>
      <c r="DQ5" s="50"/>
      <c r="DR5" s="50"/>
      <c r="DS5" s="50"/>
      <c r="DT5" s="149"/>
      <c r="DU5" s="149"/>
      <c r="DV5" s="149"/>
      <c r="DW5" s="30"/>
      <c r="DX5" s="31"/>
      <c r="DY5" s="32"/>
      <c r="DZ5" s="32"/>
      <c r="EA5" s="32"/>
      <c r="EB5" s="32"/>
      <c r="EC5" s="32"/>
      <c r="ED5" s="32"/>
      <c r="EE5" s="32"/>
      <c r="EF5" s="32"/>
      <c r="EG5" s="50"/>
      <c r="EH5" s="50"/>
      <c r="EI5" s="50"/>
      <c r="EJ5" s="50"/>
      <c r="EK5" s="50"/>
      <c r="EL5" s="149"/>
      <c r="EM5" s="149"/>
      <c r="EN5" s="149"/>
      <c r="EO5" s="30"/>
      <c r="EP5" s="31"/>
      <c r="EQ5" s="32"/>
      <c r="ER5" s="32"/>
      <c r="ES5" s="32"/>
      <c r="ET5" s="32"/>
      <c r="EU5" s="32"/>
      <c r="EV5" s="32"/>
      <c r="EW5" s="32"/>
      <c r="EX5" s="32"/>
      <c r="EY5" s="50"/>
      <c r="EZ5" s="50"/>
      <c r="FA5" s="50"/>
      <c r="FB5" s="50"/>
      <c r="FC5" s="50"/>
      <c r="FD5" s="149"/>
      <c r="FE5" s="149"/>
      <c r="FF5" s="149"/>
      <c r="FG5" s="30"/>
      <c r="FH5" s="31"/>
      <c r="FI5" s="32"/>
      <c r="FJ5" s="32"/>
      <c r="FK5" s="32"/>
      <c r="FL5" s="32"/>
      <c r="FM5" s="32"/>
      <c r="FN5" s="32"/>
      <c r="FO5" s="32"/>
      <c r="FP5" s="32"/>
      <c r="FQ5" s="50"/>
      <c r="FR5" s="50"/>
      <c r="FS5" s="50"/>
      <c r="FT5" s="50"/>
      <c r="FU5" s="50"/>
      <c r="FV5" s="149"/>
      <c r="FW5" s="149"/>
      <c r="FX5" s="149"/>
      <c r="FY5" s="30"/>
      <c r="FZ5" s="31"/>
      <c r="GA5" s="32"/>
      <c r="GB5" s="32"/>
      <c r="GC5" s="32"/>
      <c r="GD5" s="32"/>
      <c r="GE5" s="32"/>
      <c r="GF5" s="32"/>
      <c r="GG5" s="32"/>
      <c r="GH5" s="32"/>
      <c r="GI5" s="50"/>
      <c r="GJ5" s="50"/>
      <c r="GK5" s="50"/>
      <c r="GL5" s="50"/>
      <c r="GM5" s="50"/>
      <c r="GN5" s="149"/>
      <c r="GO5" s="149"/>
      <c r="GP5" s="149"/>
      <c r="GQ5" s="30"/>
      <c r="GR5" s="31"/>
      <c r="GS5" s="32"/>
      <c r="GT5" s="32"/>
      <c r="GU5" s="32"/>
      <c r="GV5" s="32"/>
      <c r="GW5" s="32"/>
      <c r="GX5" s="32"/>
      <c r="GY5" s="32"/>
      <c r="GZ5" s="32"/>
      <c r="HA5" s="50"/>
      <c r="HB5" s="50"/>
      <c r="HC5" s="50"/>
      <c r="HD5" s="50"/>
      <c r="HE5" s="50"/>
      <c r="HF5" s="149"/>
      <c r="HG5" s="149"/>
      <c r="HH5" s="149"/>
      <c r="HI5" s="30"/>
      <c r="HJ5" s="31"/>
      <c r="HK5" s="32"/>
      <c r="HL5" s="32"/>
      <c r="HM5" s="32"/>
      <c r="HN5" s="32"/>
      <c r="HO5" s="32"/>
      <c r="HP5" s="32"/>
      <c r="HQ5" s="32"/>
      <c r="HR5" s="32"/>
      <c r="HS5" s="50"/>
      <c r="HT5" s="50"/>
      <c r="HU5" s="50"/>
      <c r="HV5" s="50"/>
      <c r="HW5" s="50"/>
      <c r="HX5" s="149"/>
      <c r="HY5" s="149"/>
      <c r="HZ5" s="149"/>
      <c r="IA5" s="30"/>
      <c r="IB5" s="31"/>
      <c r="IC5" s="32"/>
      <c r="ID5" s="32"/>
      <c r="IE5" s="32"/>
      <c r="IF5" s="32"/>
      <c r="IG5" s="32"/>
      <c r="IH5" s="32"/>
      <c r="II5" s="32"/>
      <c r="IJ5" s="32"/>
      <c r="IK5" s="50"/>
      <c r="IL5" s="50"/>
      <c r="IM5" s="50"/>
      <c r="IN5" s="50"/>
      <c r="IO5" s="50"/>
      <c r="IP5" s="149"/>
      <c r="IQ5" s="149"/>
      <c r="IR5" s="149"/>
      <c r="IS5" s="30"/>
      <c r="IT5" s="31"/>
      <c r="IU5" s="32"/>
      <c r="IV5" s="32"/>
    </row>
    <row r="6" spans="1:256" s="25" customFormat="1" ht="18.75">
      <c r="A6" s="150" t="s">
        <v>62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</row>
    <row r="7" spans="1:256" s="25" customFormat="1" ht="20.25" customHeight="1" thickBot="1">
      <c r="A7" s="30"/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3"/>
      <c r="S7" s="90"/>
      <c r="U7" s="90" t="s">
        <v>55</v>
      </c>
    </row>
    <row r="8" spans="1:256" s="25" customFormat="1" ht="16.5" thickBot="1">
      <c r="A8" s="26"/>
      <c r="B8" s="34"/>
      <c r="C8" s="126" t="s">
        <v>0</v>
      </c>
      <c r="D8" s="128"/>
      <c r="E8" s="128"/>
      <c r="F8" s="128"/>
      <c r="G8" s="128"/>
      <c r="H8" s="127"/>
      <c r="I8" s="131" t="s">
        <v>46</v>
      </c>
      <c r="J8" s="132"/>
      <c r="K8" s="35" t="s">
        <v>40</v>
      </c>
      <c r="L8" s="35"/>
      <c r="M8" s="26"/>
      <c r="N8" s="26"/>
      <c r="O8" s="26"/>
      <c r="P8" s="26"/>
      <c r="Q8" s="26"/>
      <c r="R8" s="26"/>
      <c r="S8" s="135" t="s">
        <v>33</v>
      </c>
      <c r="T8" s="26"/>
      <c r="U8" s="36"/>
    </row>
    <row r="9" spans="1:256" s="25" customFormat="1" ht="19.5" customHeight="1" thickBot="1">
      <c r="A9" s="28"/>
      <c r="B9" s="29"/>
      <c r="C9" s="138" t="s">
        <v>210</v>
      </c>
      <c r="D9" s="28" t="s">
        <v>1</v>
      </c>
      <c r="E9" s="126" t="s">
        <v>25</v>
      </c>
      <c r="F9" s="127"/>
      <c r="G9" s="26"/>
      <c r="H9" s="37" t="s">
        <v>14</v>
      </c>
      <c r="I9" s="133"/>
      <c r="J9" s="134"/>
      <c r="K9" s="28" t="s">
        <v>17</v>
      </c>
      <c r="L9" s="28" t="s">
        <v>173</v>
      </c>
      <c r="M9" s="28"/>
      <c r="N9" s="28"/>
      <c r="O9" s="28"/>
      <c r="P9" s="28"/>
      <c r="Q9" s="28"/>
      <c r="R9" s="28"/>
      <c r="S9" s="136"/>
      <c r="T9" s="28"/>
      <c r="U9" s="37"/>
    </row>
    <row r="10" spans="1:256" s="25" customFormat="1" ht="15.75">
      <c r="A10" s="28" t="s">
        <v>16</v>
      </c>
      <c r="B10" s="38" t="s">
        <v>20</v>
      </c>
      <c r="C10" s="139"/>
      <c r="D10" s="28" t="s">
        <v>2</v>
      </c>
      <c r="E10" s="28"/>
      <c r="F10" s="28"/>
      <c r="G10" s="28"/>
      <c r="H10" s="37" t="s">
        <v>9</v>
      </c>
      <c r="I10" s="147" t="s">
        <v>47</v>
      </c>
      <c r="J10" s="39" t="s">
        <v>48</v>
      </c>
      <c r="K10" s="92" t="s">
        <v>18</v>
      </c>
      <c r="L10" s="40" t="s">
        <v>174</v>
      </c>
      <c r="M10" s="28" t="s">
        <v>3</v>
      </c>
      <c r="N10" s="28" t="s">
        <v>32</v>
      </c>
      <c r="O10" s="28" t="s">
        <v>21</v>
      </c>
      <c r="P10" s="28" t="s">
        <v>34</v>
      </c>
      <c r="Q10" s="28" t="s">
        <v>145</v>
      </c>
      <c r="R10" s="28" t="s">
        <v>145</v>
      </c>
      <c r="S10" s="136"/>
      <c r="T10" s="28" t="s">
        <v>15</v>
      </c>
      <c r="U10" s="37" t="s">
        <v>27</v>
      </c>
    </row>
    <row r="11" spans="1:256" s="25" customFormat="1" ht="15.75">
      <c r="A11" s="28" t="s">
        <v>19</v>
      </c>
      <c r="B11" s="41" t="s">
        <v>23</v>
      </c>
      <c r="C11" s="139"/>
      <c r="D11" s="28" t="s">
        <v>4</v>
      </c>
      <c r="E11" s="28" t="s">
        <v>5</v>
      </c>
      <c r="F11" s="28" t="s">
        <v>6</v>
      </c>
      <c r="G11" s="28" t="s">
        <v>7</v>
      </c>
      <c r="H11" s="37" t="s">
        <v>10</v>
      </c>
      <c r="I11" s="148"/>
      <c r="J11" s="42" t="s">
        <v>49</v>
      </c>
      <c r="K11" s="92" t="s">
        <v>41</v>
      </c>
      <c r="L11" s="40" t="s">
        <v>175</v>
      </c>
      <c r="M11" s="28" t="s">
        <v>8</v>
      </c>
      <c r="N11" s="28" t="s">
        <v>9</v>
      </c>
      <c r="O11" s="28" t="s">
        <v>9</v>
      </c>
      <c r="P11" s="28" t="s">
        <v>35</v>
      </c>
      <c r="Q11" s="28" t="s">
        <v>35</v>
      </c>
      <c r="R11" s="28" t="s">
        <v>172</v>
      </c>
      <c r="S11" s="136"/>
      <c r="T11" s="28" t="s">
        <v>9</v>
      </c>
      <c r="U11" s="37" t="s">
        <v>28</v>
      </c>
    </row>
    <row r="12" spans="1:256" s="25" customFormat="1" ht="15.75">
      <c r="A12" s="28"/>
      <c r="B12" s="29"/>
      <c r="C12" s="139"/>
      <c r="D12" s="28" t="s">
        <v>11</v>
      </c>
      <c r="E12" s="28" t="s">
        <v>9</v>
      </c>
      <c r="F12" s="28" t="s">
        <v>9</v>
      </c>
      <c r="G12" s="28" t="s">
        <v>12</v>
      </c>
      <c r="H12" s="37" t="s">
        <v>13</v>
      </c>
      <c r="I12" s="143" t="s">
        <v>50</v>
      </c>
      <c r="J12" s="144"/>
      <c r="K12" s="92" t="s">
        <v>42</v>
      </c>
      <c r="L12" s="40" t="s">
        <v>176</v>
      </c>
      <c r="M12" s="28" t="s">
        <v>24</v>
      </c>
      <c r="N12" s="28" t="s">
        <v>22</v>
      </c>
      <c r="O12" s="28" t="s">
        <v>22</v>
      </c>
      <c r="P12" s="28" t="s">
        <v>36</v>
      </c>
      <c r="Q12" s="28" t="s">
        <v>36</v>
      </c>
      <c r="R12" s="28" t="s">
        <v>147</v>
      </c>
      <c r="S12" s="136"/>
      <c r="T12" s="28" t="s">
        <v>10</v>
      </c>
      <c r="U12" s="37"/>
    </row>
    <row r="13" spans="1:256" s="25" customFormat="1" ht="16.5" thickBot="1">
      <c r="A13" s="28"/>
      <c r="B13" s="29"/>
      <c r="C13" s="140"/>
      <c r="D13" s="28"/>
      <c r="E13" s="28"/>
      <c r="F13" s="28"/>
      <c r="G13" s="28"/>
      <c r="H13" s="37"/>
      <c r="I13" s="145"/>
      <c r="J13" s="146"/>
      <c r="K13" s="43" t="s">
        <v>43</v>
      </c>
      <c r="L13" s="43"/>
      <c r="M13" s="28"/>
      <c r="N13" s="28"/>
      <c r="O13" s="28"/>
      <c r="P13" s="28" t="s">
        <v>37</v>
      </c>
      <c r="Q13" s="28" t="s">
        <v>37</v>
      </c>
      <c r="R13" s="28" t="s">
        <v>148</v>
      </c>
      <c r="S13" s="137"/>
      <c r="T13" s="28" t="s">
        <v>177</v>
      </c>
      <c r="U13" s="37"/>
    </row>
    <row r="14" spans="1:256" s="11" customFormat="1" ht="16.5" thickBot="1">
      <c r="A14" s="9">
        <v>1</v>
      </c>
      <c r="B14" s="10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12">
        <v>8</v>
      </c>
      <c r="I14" s="12">
        <v>9</v>
      </c>
      <c r="J14" s="12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9">
        <v>18</v>
      </c>
      <c r="S14" s="9">
        <v>19</v>
      </c>
      <c r="T14" s="9">
        <v>20</v>
      </c>
      <c r="U14" s="12">
        <v>21</v>
      </c>
    </row>
    <row r="15" spans="1:256" ht="18.75">
      <c r="A15" s="26"/>
      <c r="B15" s="27" t="s">
        <v>44</v>
      </c>
      <c r="C15" s="25"/>
      <c r="D15" s="93"/>
      <c r="E15" s="25"/>
      <c r="F15" s="93"/>
      <c r="G15" s="25"/>
      <c r="H15" s="93"/>
      <c r="I15" s="25"/>
      <c r="J15" s="93"/>
      <c r="K15" s="93"/>
      <c r="L15" s="25"/>
      <c r="M15" s="93"/>
      <c r="N15" s="25"/>
      <c r="O15" s="93"/>
      <c r="P15" s="25"/>
      <c r="Q15" s="93"/>
      <c r="R15" s="93"/>
      <c r="S15" s="93"/>
      <c r="T15" s="25"/>
      <c r="U15" s="93"/>
    </row>
    <row r="16" spans="1:256" s="7" customFormat="1" ht="19.5" customHeight="1">
      <c r="A16" s="15" t="s">
        <v>77</v>
      </c>
      <c r="B16" s="29" t="s">
        <v>220</v>
      </c>
      <c r="C16" s="94"/>
      <c r="D16" s="94"/>
      <c r="E16" s="95"/>
      <c r="F16" s="94"/>
      <c r="G16" s="94"/>
      <c r="H16" s="94"/>
      <c r="I16" s="94"/>
      <c r="J16" s="94"/>
      <c r="K16" s="94"/>
      <c r="L16" s="94"/>
      <c r="M16" s="94"/>
      <c r="N16" s="95"/>
      <c r="O16" s="95"/>
      <c r="P16" s="94"/>
      <c r="Q16" s="94"/>
      <c r="R16" s="94"/>
      <c r="S16" s="95"/>
      <c r="T16" s="95"/>
      <c r="U16" s="95"/>
    </row>
    <row r="17" spans="1:21" s="7" customFormat="1" ht="19.5" customHeight="1">
      <c r="A17" s="15"/>
      <c r="B17" s="29" t="s">
        <v>219</v>
      </c>
      <c r="C17" s="94"/>
      <c r="D17" s="94"/>
      <c r="E17" s="95"/>
      <c r="F17" s="94"/>
      <c r="G17" s="94"/>
      <c r="H17" s="94"/>
      <c r="I17" s="94"/>
      <c r="J17" s="94"/>
      <c r="K17" s="94"/>
      <c r="L17" s="94"/>
      <c r="M17" s="94"/>
      <c r="N17" s="95"/>
      <c r="O17" s="95"/>
      <c r="P17" s="94"/>
      <c r="Q17" s="94"/>
      <c r="R17" s="94"/>
      <c r="S17" s="95">
        <v>-661</v>
      </c>
      <c r="T17" s="95">
        <f>SUM(H17:S17)</f>
        <v>-661</v>
      </c>
      <c r="U17" s="95"/>
    </row>
    <row r="18" spans="1:21" s="18" customFormat="1" ht="19.5" customHeight="1">
      <c r="A18" s="91"/>
      <c r="B18" s="84" t="s">
        <v>182</v>
      </c>
      <c r="C18" s="96"/>
      <c r="D18" s="96"/>
      <c r="E18" s="97"/>
      <c r="F18" s="96"/>
      <c r="G18" s="96"/>
      <c r="H18" s="96"/>
      <c r="I18" s="96"/>
      <c r="J18" s="96"/>
      <c r="K18" s="96"/>
      <c r="L18" s="96">
        <v>661</v>
      </c>
      <c r="M18" s="96"/>
      <c r="N18" s="97"/>
      <c r="O18" s="97"/>
      <c r="P18" s="96"/>
      <c r="Q18" s="96"/>
      <c r="R18" s="96"/>
      <c r="S18" s="97"/>
      <c r="T18" s="97">
        <f>SUM(H18:S18)</f>
        <v>661</v>
      </c>
      <c r="U18" s="97"/>
    </row>
    <row r="19" spans="1:21" s="7" customFormat="1" ht="19.5" customHeight="1">
      <c r="A19" s="28" t="s">
        <v>78</v>
      </c>
      <c r="B19" s="29" t="s">
        <v>185</v>
      </c>
      <c r="C19" s="94"/>
      <c r="D19" s="94"/>
      <c r="E19" s="95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5"/>
      <c r="T19" s="94"/>
      <c r="U19" s="95"/>
    </row>
    <row r="20" spans="1:21" s="7" customFormat="1" ht="19.5" customHeight="1">
      <c r="A20" s="15"/>
      <c r="B20" s="29" t="s">
        <v>245</v>
      </c>
      <c r="C20" s="94"/>
      <c r="D20" s="94"/>
      <c r="E20" s="95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5">
        <v>-3500</v>
      </c>
      <c r="S20" s="95"/>
      <c r="T20" s="94">
        <f>SUM(H20:S20)</f>
        <v>-3500</v>
      </c>
      <c r="U20" s="95"/>
    </row>
    <row r="21" spans="1:21" s="18" customFormat="1" ht="19.5" customHeight="1">
      <c r="A21" s="91"/>
      <c r="B21" s="84" t="s">
        <v>246</v>
      </c>
      <c r="C21" s="96"/>
      <c r="D21" s="96"/>
      <c r="E21" s="97"/>
      <c r="F21" s="96"/>
      <c r="G21" s="96">
        <f>SUM(E21:F21)</f>
        <v>0</v>
      </c>
      <c r="H21" s="96">
        <f>G21+D21+C21</f>
        <v>0</v>
      </c>
      <c r="I21" s="96"/>
      <c r="J21" s="96"/>
      <c r="K21" s="96"/>
      <c r="L21" s="96"/>
      <c r="M21" s="96"/>
      <c r="N21" s="97"/>
      <c r="O21" s="97"/>
      <c r="P21" s="96"/>
      <c r="Q21" s="97">
        <v>3500</v>
      </c>
      <c r="R21" s="96"/>
      <c r="S21" s="97"/>
      <c r="T21" s="96">
        <f>SUM(H21:S21)</f>
        <v>3500</v>
      </c>
      <c r="U21" s="97"/>
    </row>
    <row r="22" spans="1:21" s="7" customFormat="1" ht="19.5" customHeight="1">
      <c r="A22" s="15" t="s">
        <v>79</v>
      </c>
      <c r="B22" s="29" t="s">
        <v>186</v>
      </c>
      <c r="C22" s="94"/>
      <c r="D22" s="94"/>
      <c r="E22" s="95"/>
      <c r="F22" s="94"/>
      <c r="G22" s="94"/>
      <c r="H22" s="94"/>
      <c r="I22" s="94"/>
      <c r="J22" s="94"/>
      <c r="K22" s="94"/>
      <c r="L22" s="94"/>
      <c r="M22" s="94"/>
      <c r="N22" s="95"/>
      <c r="O22" s="95"/>
      <c r="P22" s="94"/>
      <c r="Q22" s="94"/>
      <c r="R22" s="94"/>
      <c r="S22" s="95"/>
      <c r="T22" s="94"/>
      <c r="U22" s="95"/>
    </row>
    <row r="23" spans="1:21" s="7" customFormat="1" ht="19.5" customHeight="1">
      <c r="A23" s="15"/>
      <c r="B23" s="29" t="s">
        <v>187</v>
      </c>
      <c r="C23" s="94"/>
      <c r="D23" s="94"/>
      <c r="E23" s="95">
        <v>-33612</v>
      </c>
      <c r="F23" s="94"/>
      <c r="G23" s="94">
        <f t="shared" ref="G23:G29" si="0">SUM(E23:F23)</f>
        <v>-33612</v>
      </c>
      <c r="H23" s="94">
        <f>G23+D23+C23</f>
        <v>-33612</v>
      </c>
      <c r="I23" s="94"/>
      <c r="J23" s="94"/>
      <c r="K23" s="94"/>
      <c r="L23" s="94"/>
      <c r="M23" s="94"/>
      <c r="N23" s="95"/>
      <c r="O23" s="95"/>
      <c r="P23" s="94"/>
      <c r="Q23" s="94"/>
      <c r="R23" s="94"/>
      <c r="S23" s="95"/>
      <c r="T23" s="95">
        <f t="shared" ref="T23:T41" si="1">SUM(H23:S23)</f>
        <v>-33612</v>
      </c>
      <c r="U23" s="95"/>
    </row>
    <row r="24" spans="1:21" s="7" customFormat="1" ht="19.5" customHeight="1">
      <c r="A24" s="15"/>
      <c r="B24" s="29" t="s">
        <v>188</v>
      </c>
      <c r="C24" s="94"/>
      <c r="D24" s="94"/>
      <c r="E24" s="95"/>
      <c r="F24" s="94"/>
      <c r="G24" s="94"/>
      <c r="H24" s="94"/>
      <c r="I24" s="94"/>
      <c r="J24" s="94"/>
      <c r="K24" s="94"/>
      <c r="L24" s="94"/>
      <c r="M24" s="94"/>
      <c r="N24" s="95"/>
      <c r="O24" s="95"/>
      <c r="P24" s="94"/>
      <c r="Q24" s="94"/>
      <c r="R24" s="94"/>
      <c r="S24" s="95"/>
      <c r="T24" s="95"/>
      <c r="U24" s="95"/>
    </row>
    <row r="25" spans="1:21" s="7" customFormat="1" ht="19.5" customHeight="1">
      <c r="A25" s="15"/>
      <c r="B25" s="29" t="s">
        <v>189</v>
      </c>
      <c r="C25" s="94"/>
      <c r="D25" s="94"/>
      <c r="E25" s="95">
        <v>-5492</v>
      </c>
      <c r="F25" s="94"/>
      <c r="G25" s="94">
        <f t="shared" si="0"/>
        <v>-5492</v>
      </c>
      <c r="H25" s="94">
        <f>G25+D25+C25</f>
        <v>-5492</v>
      </c>
      <c r="I25" s="94"/>
      <c r="J25" s="94"/>
      <c r="K25" s="94"/>
      <c r="L25" s="94"/>
      <c r="M25" s="94"/>
      <c r="N25" s="95"/>
      <c r="O25" s="95"/>
      <c r="P25" s="94"/>
      <c r="Q25" s="94"/>
      <c r="R25" s="94"/>
      <c r="S25" s="95"/>
      <c r="T25" s="95">
        <f t="shared" si="1"/>
        <v>-5492</v>
      </c>
      <c r="U25" s="95"/>
    </row>
    <row r="26" spans="1:21" s="7" customFormat="1" ht="19.5" customHeight="1">
      <c r="A26" s="15"/>
      <c r="B26" s="29" t="s">
        <v>190</v>
      </c>
      <c r="C26" s="94"/>
      <c r="D26" s="94"/>
      <c r="E26" s="95">
        <v>-13977</v>
      </c>
      <c r="F26" s="94"/>
      <c r="G26" s="94">
        <f t="shared" si="0"/>
        <v>-13977</v>
      </c>
      <c r="H26" s="94">
        <f>G26+D26+C26</f>
        <v>-13977</v>
      </c>
      <c r="I26" s="94"/>
      <c r="J26" s="94"/>
      <c r="K26" s="94"/>
      <c r="L26" s="94"/>
      <c r="M26" s="94"/>
      <c r="N26" s="95"/>
      <c r="O26" s="95"/>
      <c r="P26" s="94"/>
      <c r="Q26" s="94"/>
      <c r="R26" s="94"/>
      <c r="S26" s="95"/>
      <c r="T26" s="95">
        <f t="shared" si="1"/>
        <v>-13977</v>
      </c>
      <c r="U26" s="95"/>
    </row>
    <row r="27" spans="1:21" s="7" customFormat="1" ht="19.5" customHeight="1">
      <c r="A27" s="15"/>
      <c r="B27" s="29" t="s">
        <v>191</v>
      </c>
      <c r="C27" s="94"/>
      <c r="D27" s="94"/>
      <c r="E27" s="95">
        <v>-1019</v>
      </c>
      <c r="F27" s="94"/>
      <c r="G27" s="94">
        <f t="shared" si="0"/>
        <v>-1019</v>
      </c>
      <c r="H27" s="94">
        <f>G27+D27+C27</f>
        <v>-1019</v>
      </c>
      <c r="I27" s="94"/>
      <c r="J27" s="94"/>
      <c r="K27" s="94"/>
      <c r="L27" s="94"/>
      <c r="M27" s="94"/>
      <c r="N27" s="95"/>
      <c r="O27" s="95"/>
      <c r="P27" s="94"/>
      <c r="Q27" s="94"/>
      <c r="R27" s="94"/>
      <c r="S27" s="95"/>
      <c r="T27" s="95">
        <f t="shared" si="1"/>
        <v>-1019</v>
      </c>
      <c r="U27" s="95"/>
    </row>
    <row r="28" spans="1:21" s="7" customFormat="1" ht="19.5" customHeight="1">
      <c r="A28" s="15"/>
      <c r="B28" s="29" t="s">
        <v>192</v>
      </c>
      <c r="C28" s="94"/>
      <c r="D28" s="94"/>
      <c r="E28" s="95">
        <v>-1400</v>
      </c>
      <c r="F28" s="94"/>
      <c r="G28" s="94">
        <f t="shared" si="0"/>
        <v>-1400</v>
      </c>
      <c r="H28" s="94">
        <f>G28+D28+C28</f>
        <v>-1400</v>
      </c>
      <c r="I28" s="94"/>
      <c r="J28" s="94"/>
      <c r="K28" s="94"/>
      <c r="L28" s="94"/>
      <c r="M28" s="94"/>
      <c r="N28" s="95"/>
      <c r="O28" s="95"/>
      <c r="P28" s="94"/>
      <c r="Q28" s="94"/>
      <c r="R28" s="94"/>
      <c r="S28" s="95"/>
      <c r="T28" s="95">
        <f t="shared" si="1"/>
        <v>-1400</v>
      </c>
      <c r="U28" s="95"/>
    </row>
    <row r="29" spans="1:21" s="7" customFormat="1" ht="19.5" customHeight="1">
      <c r="A29" s="15"/>
      <c r="B29" s="29" t="s">
        <v>193</v>
      </c>
      <c r="C29" s="94"/>
      <c r="D29" s="94"/>
      <c r="E29" s="95">
        <v>-13852</v>
      </c>
      <c r="F29" s="94"/>
      <c r="G29" s="94">
        <f t="shared" si="0"/>
        <v>-13852</v>
      </c>
      <c r="H29" s="94">
        <f>G29+D29+C29</f>
        <v>-13852</v>
      </c>
      <c r="I29" s="94"/>
      <c r="J29" s="94"/>
      <c r="K29" s="94"/>
      <c r="L29" s="94"/>
      <c r="M29" s="94"/>
      <c r="N29" s="95"/>
      <c r="O29" s="95"/>
      <c r="P29" s="94"/>
      <c r="Q29" s="94"/>
      <c r="R29" s="94"/>
      <c r="S29" s="95"/>
      <c r="T29" s="95">
        <f t="shared" si="1"/>
        <v>-13852</v>
      </c>
      <c r="U29" s="95"/>
    </row>
    <row r="30" spans="1:21" s="7" customFormat="1" ht="19.5" customHeight="1">
      <c r="A30" s="15"/>
      <c r="B30" s="29" t="s">
        <v>194</v>
      </c>
      <c r="C30" s="94"/>
      <c r="D30" s="94"/>
      <c r="E30" s="95"/>
      <c r="F30" s="94"/>
      <c r="G30" s="94"/>
      <c r="H30" s="94"/>
      <c r="I30" s="94"/>
      <c r="J30" s="94"/>
      <c r="K30" s="94"/>
      <c r="L30" s="94"/>
      <c r="M30" s="94"/>
      <c r="N30" s="95"/>
      <c r="O30" s="95"/>
      <c r="P30" s="94"/>
      <c r="Q30" s="94"/>
      <c r="R30" s="94"/>
      <c r="S30" s="95"/>
      <c r="T30" s="95"/>
      <c r="U30" s="95"/>
    </row>
    <row r="31" spans="1:21" s="7" customFormat="1" ht="19.5" customHeight="1">
      <c r="A31" s="15"/>
      <c r="B31" s="29" t="s">
        <v>195</v>
      </c>
      <c r="C31" s="94"/>
      <c r="D31" s="94"/>
      <c r="E31" s="95"/>
      <c r="F31" s="94"/>
      <c r="G31" s="94"/>
      <c r="H31" s="94"/>
      <c r="I31" s="94"/>
      <c r="J31" s="94"/>
      <c r="K31" s="95">
        <v>-4202</v>
      </c>
      <c r="L31" s="94"/>
      <c r="M31" s="94"/>
      <c r="N31" s="95"/>
      <c r="O31" s="95"/>
      <c r="P31" s="94"/>
      <c r="Q31" s="94"/>
      <c r="R31" s="94"/>
      <c r="S31" s="95"/>
      <c r="T31" s="95">
        <f t="shared" si="1"/>
        <v>-4202</v>
      </c>
      <c r="U31" s="95"/>
    </row>
    <row r="32" spans="1:21" s="7" customFormat="1" ht="19.5" customHeight="1">
      <c r="A32" s="15"/>
      <c r="B32" s="29" t="s">
        <v>196</v>
      </c>
      <c r="C32" s="94"/>
      <c r="D32" s="94"/>
      <c r="E32" s="95"/>
      <c r="F32" s="94"/>
      <c r="G32" s="94"/>
      <c r="H32" s="94"/>
      <c r="I32" s="94"/>
      <c r="J32" s="94"/>
      <c r="K32" s="95">
        <v>-4020</v>
      </c>
      <c r="L32" s="94"/>
      <c r="M32" s="94"/>
      <c r="N32" s="95"/>
      <c r="O32" s="95"/>
      <c r="P32" s="94"/>
      <c r="Q32" s="94"/>
      <c r="R32" s="94"/>
      <c r="S32" s="95"/>
      <c r="T32" s="95">
        <f t="shared" si="1"/>
        <v>-4020</v>
      </c>
      <c r="U32" s="95"/>
    </row>
    <row r="33" spans="1:21" s="7" customFormat="1" ht="19.5" customHeight="1">
      <c r="A33" s="15"/>
      <c r="B33" s="29" t="s">
        <v>197</v>
      </c>
      <c r="C33" s="94"/>
      <c r="D33" s="94"/>
      <c r="E33" s="95"/>
      <c r="F33" s="94"/>
      <c r="G33" s="94"/>
      <c r="H33" s="94"/>
      <c r="I33" s="94"/>
      <c r="J33" s="94"/>
      <c r="K33" s="95">
        <v>-11873</v>
      </c>
      <c r="L33" s="94"/>
      <c r="M33" s="94"/>
      <c r="N33" s="95"/>
      <c r="O33" s="95"/>
      <c r="P33" s="94"/>
      <c r="Q33" s="94"/>
      <c r="R33" s="94"/>
      <c r="S33" s="95"/>
      <c r="T33" s="95">
        <f t="shared" si="1"/>
        <v>-11873</v>
      </c>
      <c r="U33" s="95"/>
    </row>
    <row r="34" spans="1:21" s="7" customFormat="1" ht="19.5" customHeight="1">
      <c r="A34" s="15"/>
      <c r="B34" s="29" t="s">
        <v>198</v>
      </c>
      <c r="C34" s="94"/>
      <c r="D34" s="94"/>
      <c r="E34" s="95"/>
      <c r="F34" s="94"/>
      <c r="G34" s="94"/>
      <c r="H34" s="94"/>
      <c r="I34" s="94"/>
      <c r="J34" s="94"/>
      <c r="K34" s="95">
        <v>-21429</v>
      </c>
      <c r="L34" s="94"/>
      <c r="M34" s="94"/>
      <c r="N34" s="95"/>
      <c r="O34" s="95"/>
      <c r="P34" s="94"/>
      <c r="Q34" s="94"/>
      <c r="R34" s="94"/>
      <c r="S34" s="95"/>
      <c r="T34" s="95">
        <f t="shared" si="1"/>
        <v>-21429</v>
      </c>
      <c r="U34" s="95"/>
    </row>
    <row r="35" spans="1:21" s="7" customFormat="1" ht="19.5" customHeight="1">
      <c r="A35" s="15"/>
      <c r="B35" s="29" t="s">
        <v>199</v>
      </c>
      <c r="C35" s="94"/>
      <c r="D35" s="94"/>
      <c r="E35" s="95"/>
      <c r="F35" s="94"/>
      <c r="G35" s="94"/>
      <c r="H35" s="94"/>
      <c r="I35" s="94"/>
      <c r="J35" s="94"/>
      <c r="K35" s="95">
        <v>-7584</v>
      </c>
      <c r="L35" s="94"/>
      <c r="M35" s="94"/>
      <c r="N35" s="95"/>
      <c r="O35" s="95"/>
      <c r="P35" s="94"/>
      <c r="Q35" s="94"/>
      <c r="R35" s="94"/>
      <c r="S35" s="95"/>
      <c r="T35" s="95">
        <f t="shared" si="1"/>
        <v>-7584</v>
      </c>
      <c r="U35" s="95"/>
    </row>
    <row r="36" spans="1:21" s="7" customFormat="1" ht="19.5" customHeight="1">
      <c r="A36" s="15"/>
      <c r="B36" s="29" t="s">
        <v>204</v>
      </c>
      <c r="C36" s="94"/>
      <c r="D36" s="94"/>
      <c r="E36" s="95"/>
      <c r="F36" s="94"/>
      <c r="G36" s="94"/>
      <c r="H36" s="94"/>
      <c r="I36" s="94"/>
      <c r="J36" s="94"/>
      <c r="K36" s="95"/>
      <c r="L36" s="94"/>
      <c r="M36" s="94"/>
      <c r="N36" s="95"/>
      <c r="O36" s="95"/>
      <c r="P36" s="94"/>
      <c r="Q36" s="94"/>
      <c r="R36" s="94"/>
      <c r="S36" s="95"/>
      <c r="T36" s="95"/>
      <c r="U36" s="95"/>
    </row>
    <row r="37" spans="1:21" s="7" customFormat="1" ht="19.5" customHeight="1">
      <c r="A37" s="15"/>
      <c r="B37" s="29" t="s">
        <v>205</v>
      </c>
      <c r="C37" s="94"/>
      <c r="D37" s="94"/>
      <c r="E37" s="95"/>
      <c r="F37" s="94"/>
      <c r="G37" s="94"/>
      <c r="H37" s="94"/>
      <c r="I37" s="94"/>
      <c r="J37" s="94"/>
      <c r="K37" s="95">
        <v>-2071</v>
      </c>
      <c r="L37" s="94"/>
      <c r="M37" s="94"/>
      <c r="N37" s="95"/>
      <c r="O37" s="95"/>
      <c r="P37" s="94"/>
      <c r="Q37" s="94"/>
      <c r="R37" s="94"/>
      <c r="S37" s="95"/>
      <c r="T37" s="95">
        <f t="shared" si="1"/>
        <v>-2071</v>
      </c>
      <c r="U37" s="95"/>
    </row>
    <row r="38" spans="1:21" s="7" customFormat="1" ht="19.5" customHeight="1">
      <c r="A38" s="100"/>
      <c r="B38" s="99" t="s">
        <v>206</v>
      </c>
      <c r="C38" s="94"/>
      <c r="D38" s="94"/>
      <c r="E38" s="95"/>
      <c r="F38" s="94"/>
      <c r="G38" s="94"/>
      <c r="H38" s="94"/>
      <c r="I38" s="94"/>
      <c r="J38" s="94"/>
      <c r="K38" s="95">
        <v>-6522</v>
      </c>
      <c r="L38" s="94"/>
      <c r="M38" s="94"/>
      <c r="N38" s="95"/>
      <c r="O38" s="95"/>
      <c r="P38" s="94"/>
      <c r="Q38" s="94"/>
      <c r="R38" s="94"/>
      <c r="S38" s="95"/>
      <c r="T38" s="95">
        <f t="shared" si="1"/>
        <v>-6522</v>
      </c>
      <c r="U38" s="95"/>
    </row>
    <row r="39" spans="1:21" s="7" customFormat="1" ht="19.5" customHeight="1">
      <c r="A39" s="15"/>
      <c r="B39" s="99" t="s">
        <v>203</v>
      </c>
      <c r="C39" s="94"/>
      <c r="D39" s="94"/>
      <c r="E39" s="95"/>
      <c r="F39" s="94"/>
      <c r="G39" s="94"/>
      <c r="H39" s="94"/>
      <c r="I39" s="94"/>
      <c r="J39" s="94"/>
      <c r="K39" s="95"/>
      <c r="L39" s="94"/>
      <c r="M39" s="94"/>
      <c r="N39" s="95"/>
      <c r="O39" s="95"/>
      <c r="P39" s="94"/>
      <c r="Q39" s="94"/>
      <c r="R39" s="94"/>
      <c r="S39" s="95"/>
      <c r="T39" s="95"/>
      <c r="U39" s="95"/>
    </row>
    <row r="40" spans="1:21" s="7" customFormat="1" ht="19.5" customHeight="1">
      <c r="A40" s="15"/>
      <c r="B40" s="29" t="s">
        <v>200</v>
      </c>
      <c r="C40" s="94"/>
      <c r="D40" s="94"/>
      <c r="E40" s="95"/>
      <c r="F40" s="94"/>
      <c r="G40" s="94"/>
      <c r="H40" s="94"/>
      <c r="I40" s="94"/>
      <c r="J40" s="94"/>
      <c r="K40" s="95">
        <v>-5766</v>
      </c>
      <c r="L40" s="94"/>
      <c r="M40" s="94"/>
      <c r="N40" s="95"/>
      <c r="O40" s="95"/>
      <c r="P40" s="94"/>
      <c r="Q40" s="94"/>
      <c r="R40" s="94"/>
      <c r="S40" s="95"/>
      <c r="T40" s="95">
        <f t="shared" si="1"/>
        <v>-5766</v>
      </c>
      <c r="U40" s="95"/>
    </row>
    <row r="41" spans="1:21" s="7" customFormat="1" ht="19.5" customHeight="1">
      <c r="A41" s="15"/>
      <c r="B41" s="99" t="s">
        <v>207</v>
      </c>
      <c r="C41" s="94"/>
      <c r="D41" s="94"/>
      <c r="E41" s="95"/>
      <c r="F41" s="94"/>
      <c r="G41" s="94"/>
      <c r="H41" s="94"/>
      <c r="I41" s="94"/>
      <c r="J41" s="94"/>
      <c r="K41" s="95">
        <v>-1465</v>
      </c>
      <c r="L41" s="94"/>
      <c r="M41" s="94"/>
      <c r="N41" s="95"/>
      <c r="O41" s="95"/>
      <c r="P41" s="94"/>
      <c r="Q41" s="94"/>
      <c r="R41" s="94"/>
      <c r="S41" s="95"/>
      <c r="T41" s="95">
        <f t="shared" si="1"/>
        <v>-1465</v>
      </c>
      <c r="U41" s="95"/>
    </row>
    <row r="42" spans="1:21" s="7" customFormat="1" ht="19.5" customHeight="1">
      <c r="A42" s="15"/>
      <c r="B42" s="29" t="s">
        <v>201</v>
      </c>
      <c r="C42" s="94"/>
      <c r="D42" s="94"/>
      <c r="E42" s="95"/>
      <c r="F42" s="94"/>
      <c r="G42" s="94"/>
      <c r="H42" s="94"/>
      <c r="I42" s="94"/>
      <c r="J42" s="94"/>
      <c r="K42" s="95"/>
      <c r="L42" s="94"/>
      <c r="M42" s="94"/>
      <c r="N42" s="95"/>
      <c r="O42" s="95"/>
      <c r="P42" s="94"/>
      <c r="Q42" s="94"/>
      <c r="R42" s="94"/>
      <c r="S42" s="95"/>
      <c r="T42" s="95"/>
      <c r="U42" s="95"/>
    </row>
    <row r="43" spans="1:21" s="7" customFormat="1" ht="19.5" customHeight="1">
      <c r="A43" s="91"/>
      <c r="B43" s="84" t="s">
        <v>202</v>
      </c>
      <c r="C43" s="96"/>
      <c r="D43" s="96"/>
      <c r="E43" s="97"/>
      <c r="F43" s="96"/>
      <c r="G43" s="96"/>
      <c r="H43" s="96"/>
      <c r="I43" s="96"/>
      <c r="J43" s="96"/>
      <c r="K43" s="96"/>
      <c r="L43" s="96"/>
      <c r="M43" s="96"/>
      <c r="N43" s="97"/>
      <c r="O43" s="97"/>
      <c r="P43" s="97">
        <v>134284</v>
      </c>
      <c r="Q43" s="97"/>
      <c r="R43" s="97"/>
      <c r="S43" s="97"/>
      <c r="T43" s="49">
        <f>SUM(H43:S43)</f>
        <v>134284</v>
      </c>
      <c r="U43" s="97"/>
    </row>
    <row r="44" spans="1:21" s="7" customFormat="1" ht="19.5" customHeight="1">
      <c r="A44" s="15"/>
      <c r="B44" s="29" t="s">
        <v>229</v>
      </c>
      <c r="C44" s="94"/>
      <c r="D44" s="94"/>
      <c r="E44" s="95"/>
      <c r="F44" s="94"/>
      <c r="G44" s="94"/>
      <c r="H44" s="94"/>
      <c r="I44" s="94"/>
      <c r="J44" s="94"/>
      <c r="K44" s="94"/>
      <c r="L44" s="94"/>
      <c r="M44" s="94"/>
      <c r="N44" s="95">
        <v>-150000</v>
      </c>
      <c r="O44" s="95"/>
      <c r="P44" s="95"/>
      <c r="Q44" s="95"/>
      <c r="R44" s="95"/>
      <c r="S44" s="95"/>
      <c r="T44" s="86">
        <f>SUM(H44:S44)</f>
        <v>-150000</v>
      </c>
      <c r="U44" s="95"/>
    </row>
    <row r="45" spans="1:21" s="7" customFormat="1" ht="19.5" customHeight="1">
      <c r="A45" s="15" t="s">
        <v>80</v>
      </c>
      <c r="B45" s="29" t="s">
        <v>247</v>
      </c>
      <c r="C45" s="94"/>
      <c r="D45" s="94"/>
      <c r="E45" s="95"/>
      <c r="F45" s="94"/>
      <c r="G45" s="94"/>
      <c r="H45" s="94"/>
      <c r="I45" s="94"/>
      <c r="J45" s="94"/>
      <c r="K45" s="94"/>
      <c r="L45" s="94"/>
      <c r="M45" s="94"/>
      <c r="N45" s="95"/>
      <c r="O45" s="95"/>
      <c r="P45" s="95"/>
      <c r="Q45" s="95"/>
      <c r="R45" s="95"/>
      <c r="S45" s="95"/>
      <c r="T45" s="86"/>
      <c r="U45" s="95"/>
    </row>
    <row r="46" spans="1:21" s="7" customFormat="1" ht="19.5" customHeight="1">
      <c r="A46" s="15"/>
      <c r="B46" s="29" t="s">
        <v>227</v>
      </c>
      <c r="C46" s="94"/>
      <c r="D46" s="94"/>
      <c r="E46" s="95"/>
      <c r="F46" s="94"/>
      <c r="G46" s="94"/>
      <c r="H46" s="94"/>
      <c r="I46" s="94"/>
      <c r="J46" s="94"/>
      <c r="K46" s="94"/>
      <c r="L46" s="94"/>
      <c r="M46" s="94"/>
      <c r="N46" s="95"/>
      <c r="O46" s="95"/>
      <c r="P46" s="95"/>
      <c r="Q46" s="95"/>
      <c r="R46" s="95"/>
      <c r="S46" s="95"/>
      <c r="T46" s="86"/>
      <c r="U46" s="95"/>
    </row>
    <row r="47" spans="1:21" s="7" customFormat="1" ht="19.5" customHeight="1">
      <c r="A47" s="15"/>
      <c r="B47" s="29" t="s">
        <v>230</v>
      </c>
      <c r="C47" s="94"/>
      <c r="D47" s="94"/>
      <c r="E47" s="95"/>
      <c r="F47" s="94"/>
      <c r="G47" s="94"/>
      <c r="H47" s="94"/>
      <c r="I47" s="94"/>
      <c r="J47" s="94"/>
      <c r="K47" s="94"/>
      <c r="L47" s="94"/>
      <c r="M47" s="94"/>
      <c r="N47" s="95"/>
      <c r="O47" s="95">
        <v>-30000</v>
      </c>
      <c r="P47" s="95"/>
      <c r="Q47" s="95"/>
      <c r="R47" s="95"/>
      <c r="S47" s="95"/>
      <c r="T47" s="86">
        <f>SUM(H47:S47)</f>
        <v>-30000</v>
      </c>
      <c r="U47" s="95"/>
    </row>
    <row r="48" spans="1:21" s="7" customFormat="1" ht="19.5" customHeight="1">
      <c r="A48" s="15"/>
      <c r="B48" s="29" t="s">
        <v>248</v>
      </c>
      <c r="C48" s="94"/>
      <c r="D48" s="94"/>
      <c r="E48" s="95"/>
      <c r="F48" s="94"/>
      <c r="G48" s="94"/>
      <c r="H48" s="94"/>
      <c r="I48" s="94"/>
      <c r="J48" s="94"/>
      <c r="K48" s="94"/>
      <c r="L48" s="94"/>
      <c r="M48" s="94"/>
      <c r="N48" s="95"/>
      <c r="O48" s="95">
        <v>-216</v>
      </c>
      <c r="P48" s="95"/>
      <c r="Q48" s="95"/>
      <c r="R48" s="95"/>
      <c r="S48" s="95"/>
      <c r="T48" s="86"/>
      <c r="U48" s="95"/>
    </row>
    <row r="49" spans="1:21" s="7" customFormat="1" ht="19.5" customHeight="1">
      <c r="A49" s="15"/>
      <c r="B49" s="29" t="s">
        <v>249</v>
      </c>
      <c r="C49" s="94"/>
      <c r="D49" s="94"/>
      <c r="E49" s="95"/>
      <c r="F49" s="94"/>
      <c r="G49" s="94"/>
      <c r="H49" s="94"/>
      <c r="I49" s="94"/>
      <c r="J49" s="94"/>
      <c r="K49" s="94"/>
      <c r="L49" s="94"/>
      <c r="M49" s="94"/>
      <c r="N49" s="95"/>
      <c r="O49" s="95">
        <v>38257</v>
      </c>
      <c r="P49" s="95"/>
      <c r="Q49" s="95"/>
      <c r="R49" s="95"/>
      <c r="S49" s="95"/>
      <c r="T49" s="86"/>
      <c r="U49" s="95"/>
    </row>
    <row r="50" spans="1:21" s="7" customFormat="1" ht="19.5" customHeight="1">
      <c r="A50" s="91"/>
      <c r="B50" s="84" t="s">
        <v>228</v>
      </c>
      <c r="C50" s="96"/>
      <c r="D50" s="96"/>
      <c r="E50" s="97"/>
      <c r="F50" s="96"/>
      <c r="G50" s="96"/>
      <c r="H50" s="96"/>
      <c r="I50" s="96"/>
      <c r="J50" s="96"/>
      <c r="K50" s="96"/>
      <c r="L50" s="96"/>
      <c r="M50" s="96"/>
      <c r="N50" s="97"/>
      <c r="O50" s="97">
        <v>141959</v>
      </c>
      <c r="P50" s="97"/>
      <c r="Q50" s="97"/>
      <c r="R50" s="97"/>
      <c r="S50" s="97"/>
      <c r="T50" s="49">
        <f>SUM(H50:S50)</f>
        <v>141959</v>
      </c>
      <c r="U50" s="97"/>
    </row>
    <row r="51" spans="1:21" s="7" customFormat="1" ht="19.5" customHeight="1">
      <c r="A51" s="15" t="s">
        <v>81</v>
      </c>
      <c r="B51" s="29" t="s">
        <v>250</v>
      </c>
      <c r="C51" s="94"/>
      <c r="D51" s="94"/>
      <c r="E51" s="95"/>
      <c r="F51" s="94"/>
      <c r="G51" s="94"/>
      <c r="H51" s="94"/>
      <c r="I51" s="94"/>
      <c r="J51" s="94"/>
      <c r="K51" s="94"/>
      <c r="L51" s="94"/>
      <c r="M51" s="94"/>
      <c r="N51" s="95"/>
      <c r="O51" s="95"/>
      <c r="P51" s="95"/>
      <c r="Q51" s="95"/>
      <c r="R51" s="95"/>
      <c r="S51" s="95"/>
      <c r="T51" s="86"/>
      <c r="U51" s="95"/>
    </row>
    <row r="52" spans="1:21" s="7" customFormat="1" ht="19.5" customHeight="1">
      <c r="A52" s="15"/>
      <c r="B52" s="29" t="s">
        <v>251</v>
      </c>
      <c r="C52" s="94"/>
      <c r="D52" s="94"/>
      <c r="E52" s="95"/>
      <c r="F52" s="94"/>
      <c r="G52" s="94"/>
      <c r="H52" s="94"/>
      <c r="I52" s="94"/>
      <c r="J52" s="94"/>
      <c r="K52" s="94"/>
      <c r="L52" s="94"/>
      <c r="M52" s="94"/>
      <c r="N52" s="95"/>
      <c r="O52" s="95"/>
      <c r="P52" s="95"/>
      <c r="Q52" s="95"/>
      <c r="R52" s="95"/>
      <c r="S52" s="95">
        <v>-3000</v>
      </c>
      <c r="T52" s="86"/>
      <c r="U52" s="95"/>
    </row>
    <row r="53" spans="1:21" s="7" customFormat="1" ht="19.5" customHeight="1">
      <c r="A53" s="15"/>
      <c r="B53" s="29" t="s">
        <v>252</v>
      </c>
      <c r="C53" s="94"/>
      <c r="D53" s="94"/>
      <c r="E53" s="95"/>
      <c r="F53" s="94"/>
      <c r="G53" s="94"/>
      <c r="H53" s="94"/>
      <c r="I53" s="94"/>
      <c r="J53" s="94"/>
      <c r="K53" s="94"/>
      <c r="L53" s="94"/>
      <c r="M53" s="94"/>
      <c r="N53" s="95"/>
      <c r="O53" s="95"/>
      <c r="P53" s="95"/>
      <c r="Q53" s="95"/>
      <c r="R53" s="95"/>
      <c r="S53" s="95"/>
      <c r="T53" s="86"/>
      <c r="U53" s="95"/>
    </row>
    <row r="54" spans="1:21" s="7" customFormat="1" ht="19.5" customHeight="1" thickBot="1">
      <c r="A54" s="15"/>
      <c r="B54" s="29" t="s">
        <v>253</v>
      </c>
      <c r="C54" s="94"/>
      <c r="D54" s="94"/>
      <c r="E54" s="95"/>
      <c r="F54" s="94"/>
      <c r="G54" s="94"/>
      <c r="H54" s="94"/>
      <c r="I54" s="86">
        <v>3000</v>
      </c>
      <c r="J54" s="94"/>
      <c r="K54" s="94"/>
      <c r="L54" s="94"/>
      <c r="M54" s="94"/>
      <c r="N54" s="95"/>
      <c r="O54" s="95"/>
      <c r="P54" s="95"/>
      <c r="Q54" s="95"/>
      <c r="R54" s="95"/>
      <c r="S54" s="95"/>
      <c r="T54" s="86"/>
      <c r="U54" s="95"/>
    </row>
    <row r="55" spans="1:21" ht="51.75" customHeight="1" thickBot="1">
      <c r="A55" s="83" t="s">
        <v>126</v>
      </c>
      <c r="B55" s="44" t="s">
        <v>45</v>
      </c>
      <c r="C55" s="98">
        <f>SUM(C15:C54)</f>
        <v>0</v>
      </c>
      <c r="D55" s="98">
        <f t="shared" ref="D55:U55" si="2">SUM(D15:D54)</f>
        <v>0</v>
      </c>
      <c r="E55" s="98">
        <f t="shared" si="2"/>
        <v>-69352</v>
      </c>
      <c r="F55" s="98">
        <f t="shared" si="2"/>
        <v>0</v>
      </c>
      <c r="G55" s="98">
        <f t="shared" si="2"/>
        <v>-69352</v>
      </c>
      <c r="H55" s="98">
        <f t="shared" si="2"/>
        <v>-69352</v>
      </c>
      <c r="I55" s="98">
        <f t="shared" si="2"/>
        <v>3000</v>
      </c>
      <c r="J55" s="98">
        <f t="shared" si="2"/>
        <v>0</v>
      </c>
      <c r="K55" s="98">
        <f t="shared" si="2"/>
        <v>-64932</v>
      </c>
      <c r="L55" s="98">
        <f t="shared" si="2"/>
        <v>661</v>
      </c>
      <c r="M55" s="98">
        <f t="shared" si="2"/>
        <v>0</v>
      </c>
      <c r="N55" s="98">
        <f t="shared" si="2"/>
        <v>-150000</v>
      </c>
      <c r="O55" s="98">
        <f t="shared" si="2"/>
        <v>150000</v>
      </c>
      <c r="P55" s="98">
        <f t="shared" si="2"/>
        <v>134284</v>
      </c>
      <c r="Q55" s="98">
        <f t="shared" si="2"/>
        <v>3500</v>
      </c>
      <c r="R55" s="98">
        <f t="shared" si="2"/>
        <v>-3500</v>
      </c>
      <c r="S55" s="98">
        <f t="shared" si="2"/>
        <v>-3661</v>
      </c>
      <c r="T55" s="98">
        <f t="shared" si="2"/>
        <v>-38041</v>
      </c>
      <c r="U55" s="98">
        <f t="shared" si="2"/>
        <v>0</v>
      </c>
    </row>
    <row r="56" spans="1:21" ht="42.75" customHeight="1" thickBot="1">
      <c r="A56" s="123" t="s">
        <v>234</v>
      </c>
      <c r="B56" s="44" t="s">
        <v>235</v>
      </c>
      <c r="C56" s="122">
        <f>'Munka1 (4)'!C59+'Munka1 (5)'!C55</f>
        <v>0</v>
      </c>
      <c r="D56" s="122">
        <f>'Munka1 (4)'!D59+'Munka1 (5)'!D55</f>
        <v>0</v>
      </c>
      <c r="E56" s="122">
        <f>'Munka1 (4)'!E59+'Munka1 (5)'!E55</f>
        <v>-67650</v>
      </c>
      <c r="F56" s="122">
        <f>'Munka1 (4)'!F59+'Munka1 (5)'!F55</f>
        <v>67</v>
      </c>
      <c r="G56" s="122">
        <f>'Munka1 (4)'!G59+'Munka1 (5)'!G55</f>
        <v>-67583</v>
      </c>
      <c r="H56" s="122">
        <f>'Munka1 (4)'!H59+'Munka1 (5)'!H55</f>
        <v>-67583</v>
      </c>
      <c r="I56" s="122">
        <f>'Munka1 (4)'!I59+'Munka1 (5)'!I55</f>
        <v>3000</v>
      </c>
      <c r="J56" s="122">
        <f>'Munka1 (4)'!J59+'Munka1 (5)'!J55</f>
        <v>0</v>
      </c>
      <c r="K56" s="122">
        <f>'Munka1 (4)'!K59+'Munka1 (5)'!K55</f>
        <v>-64999</v>
      </c>
      <c r="L56" s="122">
        <f>'Munka1 (4)'!L59+'Munka1 (5)'!L55</f>
        <v>661</v>
      </c>
      <c r="M56" s="122">
        <f>'Munka1 (4)'!M59+'Munka1 (5)'!M55</f>
        <v>0</v>
      </c>
      <c r="N56" s="122">
        <f>'Munka1 (4)'!N59+'Munka1 (5)'!N55</f>
        <v>-117252</v>
      </c>
      <c r="O56" s="122">
        <f>'Munka1 (4)'!O59+'Munka1 (5)'!O55</f>
        <v>-99008</v>
      </c>
      <c r="P56" s="122">
        <f>'Munka1 (4)'!P59+'Munka1 (5)'!P55</f>
        <v>143874</v>
      </c>
      <c r="Q56" s="122">
        <f>'Munka1 (4)'!Q59+'Munka1 (5)'!Q55</f>
        <v>274773</v>
      </c>
      <c r="R56" s="122">
        <f>'Munka1 (4)'!R59+'Munka1 (5)'!R55</f>
        <v>161</v>
      </c>
      <c r="S56" s="122">
        <f>'Munka1 (4)'!S59+'Munka1 (5)'!S55</f>
        <v>-73627</v>
      </c>
      <c r="T56" s="122">
        <f>'Munka1 (4)'!T59+'Munka1 (5)'!T55</f>
        <v>-38041</v>
      </c>
      <c r="U56" s="122">
        <f>'Munka1 (4)'!U59+'Munka1 (5)'!U55</f>
        <v>0</v>
      </c>
    </row>
  </sheetData>
  <mergeCells count="25">
    <mergeCell ref="C9:C13"/>
    <mergeCell ref="T1:U1"/>
    <mergeCell ref="A3:U3"/>
    <mergeCell ref="A4:U4"/>
    <mergeCell ref="A5:U5"/>
    <mergeCell ref="A6:U6"/>
    <mergeCell ref="S8:S13"/>
    <mergeCell ref="I10:I11"/>
    <mergeCell ref="I12:J13"/>
    <mergeCell ref="HX5:HZ5"/>
    <mergeCell ref="IP5:IR5"/>
    <mergeCell ref="C8:H8"/>
    <mergeCell ref="I8:J9"/>
    <mergeCell ref="E9:F9"/>
    <mergeCell ref="DT5:DV5"/>
    <mergeCell ref="EL5:EN5"/>
    <mergeCell ref="FD5:FF5"/>
    <mergeCell ref="FV5:FX5"/>
    <mergeCell ref="GN5:GP5"/>
    <mergeCell ref="HF5:HH5"/>
    <mergeCell ref="AH5:AJ5"/>
    <mergeCell ref="AZ5:BB5"/>
    <mergeCell ref="BR5:BT5"/>
    <mergeCell ref="CJ5:CL5"/>
    <mergeCell ref="DB5:DD5"/>
  </mergeCells>
  <printOptions horizontalCentered="1" verticalCentered="1"/>
  <pageMargins left="0.39370078740157483" right="0.39370078740157483" top="0.59055118110236227" bottom="0.59055118110236227" header="0.59055118110236227" footer="0.59055118110236227"/>
  <pageSetup paperSize="9" scale="3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6"/>
  <sheetViews>
    <sheetView view="pageBreakPreview" topLeftCell="A14" zoomScale="80" zoomScaleNormal="75" zoomScaleSheetLayoutView="80" workbookViewId="0">
      <selection activeCell="B18" sqref="B18"/>
    </sheetView>
  </sheetViews>
  <sheetFormatPr defaultRowHeight="23.25"/>
  <cols>
    <col min="1" max="1" width="7.85546875" style="2" customWidth="1"/>
    <col min="2" max="2" width="125" style="5" customWidth="1"/>
    <col min="3" max="3" width="12.42578125" style="4" customWidth="1"/>
    <col min="4" max="4" width="13" style="4" customWidth="1"/>
    <col min="5" max="5" width="16.42578125" style="4" customWidth="1"/>
    <col min="6" max="6" width="18.7109375" style="4" customWidth="1"/>
    <col min="7" max="7" width="13.28515625" style="4" customWidth="1"/>
    <col min="8" max="10" width="15.140625" style="4" customWidth="1"/>
    <col min="11" max="11" width="16.42578125" style="4" customWidth="1"/>
    <col min="12" max="13" width="13.42578125" style="4" customWidth="1"/>
    <col min="14" max="14" width="15.42578125" style="4" customWidth="1"/>
    <col min="15" max="15" width="19.42578125" style="4" customWidth="1"/>
    <col min="16" max="16" width="15.42578125" style="4" customWidth="1"/>
    <col min="17" max="17" width="17.42578125" style="4" customWidth="1"/>
    <col min="18" max="18" width="15.85546875" style="4" customWidth="1"/>
    <col min="19" max="19" width="8.42578125" style="1" customWidth="1"/>
    <col min="20" max="16384" width="9.140625" style="1"/>
  </cols>
  <sheetData>
    <row r="1" spans="1:21">
      <c r="K1" s="149" t="s">
        <v>215</v>
      </c>
      <c r="L1" s="149"/>
      <c r="M1" s="149"/>
      <c r="N1" s="149"/>
      <c r="O1" s="149"/>
      <c r="P1" s="149"/>
      <c r="Q1" s="149"/>
      <c r="R1" s="149"/>
    </row>
    <row r="2" spans="1:21" ht="20.25" customHeight="1">
      <c r="K2" s="50"/>
      <c r="L2" s="50"/>
      <c r="M2" s="50"/>
      <c r="N2" s="50"/>
      <c r="O2" s="50"/>
      <c r="P2" s="149" t="s">
        <v>63</v>
      </c>
      <c r="Q2" s="149"/>
      <c r="R2" s="149"/>
    </row>
    <row r="3" spans="1:21" ht="20.25" customHeight="1">
      <c r="A3" s="150" t="s">
        <v>31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05"/>
      <c r="T3" s="105"/>
      <c r="U3" s="105"/>
    </row>
    <row r="4" spans="1:21" ht="18.75">
      <c r="A4" s="150" t="s">
        <v>211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06"/>
      <c r="T4" s="106"/>
      <c r="U4" s="106"/>
    </row>
    <row r="5" spans="1:21" ht="18.75">
      <c r="A5" s="150" t="s">
        <v>216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06"/>
      <c r="T5" s="106"/>
      <c r="U5" s="106"/>
    </row>
    <row r="6" spans="1:21" ht="18.75">
      <c r="A6" s="150" t="s">
        <v>62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06"/>
      <c r="T6" s="106"/>
      <c r="U6" s="106"/>
    </row>
    <row r="7" spans="1:21" ht="25.5" customHeight="1" thickBot="1">
      <c r="R7" s="3" t="s">
        <v>55</v>
      </c>
    </row>
    <row r="8" spans="1:21" ht="19.5" thickBot="1">
      <c r="A8" s="26"/>
      <c r="B8" s="34"/>
      <c r="C8" s="126" t="s">
        <v>0</v>
      </c>
      <c r="D8" s="128"/>
      <c r="E8" s="128"/>
      <c r="F8" s="128"/>
      <c r="G8" s="128"/>
      <c r="H8" s="127"/>
      <c r="I8" s="131" t="s">
        <v>46</v>
      </c>
      <c r="J8" s="132"/>
      <c r="K8" s="35" t="s">
        <v>40</v>
      </c>
      <c r="L8" s="26"/>
      <c r="M8" s="26"/>
      <c r="N8" s="26"/>
      <c r="O8" s="26"/>
      <c r="P8" s="26"/>
      <c r="Q8" s="26"/>
      <c r="R8" s="36"/>
    </row>
    <row r="9" spans="1:21" ht="19.5" customHeight="1" thickBot="1">
      <c r="A9" s="28"/>
      <c r="B9" s="29"/>
      <c r="C9" s="138" t="s">
        <v>210</v>
      </c>
      <c r="D9" s="28" t="s">
        <v>1</v>
      </c>
      <c r="E9" s="126" t="s">
        <v>25</v>
      </c>
      <c r="F9" s="127"/>
      <c r="G9" s="26"/>
      <c r="H9" s="37" t="s">
        <v>14</v>
      </c>
      <c r="I9" s="133"/>
      <c r="J9" s="134"/>
      <c r="K9" s="28" t="s">
        <v>17</v>
      </c>
      <c r="L9" s="28"/>
      <c r="M9" s="28"/>
      <c r="N9" s="28"/>
      <c r="O9" s="28"/>
      <c r="P9" s="28"/>
      <c r="Q9" s="28"/>
      <c r="R9" s="37"/>
    </row>
    <row r="10" spans="1:21" ht="18.75">
      <c r="A10" s="28" t="s">
        <v>16</v>
      </c>
      <c r="B10" s="38" t="s">
        <v>54</v>
      </c>
      <c r="C10" s="139"/>
      <c r="D10" s="28" t="s">
        <v>2</v>
      </c>
      <c r="E10" s="28"/>
      <c r="F10" s="28"/>
      <c r="G10" s="28"/>
      <c r="H10" s="37" t="s">
        <v>9</v>
      </c>
      <c r="I10" s="147" t="s">
        <v>47</v>
      </c>
      <c r="J10" s="39" t="s">
        <v>48</v>
      </c>
      <c r="K10" s="40" t="s">
        <v>18</v>
      </c>
      <c r="L10" s="28" t="s">
        <v>3</v>
      </c>
      <c r="M10" s="28" t="s">
        <v>32</v>
      </c>
      <c r="N10" s="28" t="s">
        <v>21</v>
      </c>
      <c r="O10" s="28" t="s">
        <v>34</v>
      </c>
      <c r="P10" s="28" t="s">
        <v>33</v>
      </c>
      <c r="Q10" s="28" t="s">
        <v>15</v>
      </c>
      <c r="R10" s="37" t="s">
        <v>27</v>
      </c>
    </row>
    <row r="11" spans="1:21" ht="18.75">
      <c r="A11" s="28" t="s">
        <v>19</v>
      </c>
      <c r="B11" s="41" t="s">
        <v>23</v>
      </c>
      <c r="C11" s="139"/>
      <c r="D11" s="28" t="s">
        <v>4</v>
      </c>
      <c r="E11" s="28" t="s">
        <v>5</v>
      </c>
      <c r="F11" s="28" t="s">
        <v>6</v>
      </c>
      <c r="G11" s="28" t="s">
        <v>7</v>
      </c>
      <c r="H11" s="37" t="s">
        <v>10</v>
      </c>
      <c r="I11" s="148"/>
      <c r="J11" s="42" t="s">
        <v>49</v>
      </c>
      <c r="K11" s="40" t="s">
        <v>41</v>
      </c>
      <c r="L11" s="28" t="s">
        <v>8</v>
      </c>
      <c r="M11" s="28" t="s">
        <v>9</v>
      </c>
      <c r="N11" s="28" t="s">
        <v>9</v>
      </c>
      <c r="O11" s="28" t="s">
        <v>35</v>
      </c>
      <c r="P11" s="28"/>
      <c r="Q11" s="28" t="s">
        <v>9</v>
      </c>
      <c r="R11" s="37" t="s">
        <v>28</v>
      </c>
    </row>
    <row r="12" spans="1:21" ht="18.75">
      <c r="A12" s="28"/>
      <c r="B12" s="29"/>
      <c r="C12" s="139"/>
      <c r="D12" s="28" t="s">
        <v>11</v>
      </c>
      <c r="E12" s="28" t="s">
        <v>9</v>
      </c>
      <c r="F12" s="28" t="s">
        <v>9</v>
      </c>
      <c r="G12" s="28" t="s">
        <v>12</v>
      </c>
      <c r="H12" s="37" t="s">
        <v>13</v>
      </c>
      <c r="I12" s="143" t="s">
        <v>50</v>
      </c>
      <c r="J12" s="144"/>
      <c r="K12" s="40" t="s">
        <v>42</v>
      </c>
      <c r="L12" s="28" t="s">
        <v>24</v>
      </c>
      <c r="M12" s="28" t="s">
        <v>22</v>
      </c>
      <c r="N12" s="28" t="s">
        <v>22</v>
      </c>
      <c r="O12" s="28" t="s">
        <v>36</v>
      </c>
      <c r="P12" s="28"/>
      <c r="Q12" s="28" t="s">
        <v>10</v>
      </c>
      <c r="R12" s="37"/>
      <c r="T12" s="1" t="s">
        <v>26</v>
      </c>
    </row>
    <row r="13" spans="1:21" ht="19.5" thickBot="1">
      <c r="A13" s="28"/>
      <c r="B13" s="29"/>
      <c r="C13" s="140"/>
      <c r="D13" s="28"/>
      <c r="E13" s="28"/>
      <c r="F13" s="28"/>
      <c r="G13" s="28"/>
      <c r="H13" s="37"/>
      <c r="I13" s="145"/>
      <c r="J13" s="146"/>
      <c r="K13" s="43" t="s">
        <v>43</v>
      </c>
      <c r="L13" s="28"/>
      <c r="M13" s="28"/>
      <c r="N13" s="28"/>
      <c r="O13" s="28" t="s">
        <v>37</v>
      </c>
      <c r="P13" s="28"/>
      <c r="Q13" s="28" t="s">
        <v>51</v>
      </c>
      <c r="R13" s="37"/>
    </row>
    <row r="14" spans="1:21" s="80" customFormat="1" ht="19.5" thickBot="1">
      <c r="A14" s="78" t="s">
        <v>30</v>
      </c>
      <c r="B14" s="81" t="s">
        <v>38</v>
      </c>
      <c r="C14" s="78" t="s">
        <v>57</v>
      </c>
      <c r="D14" s="78" t="s">
        <v>71</v>
      </c>
      <c r="E14" s="78" t="s">
        <v>72</v>
      </c>
      <c r="F14" s="78" t="s">
        <v>73</v>
      </c>
      <c r="G14" s="78" t="s">
        <v>74</v>
      </c>
      <c r="H14" s="9" t="s">
        <v>75</v>
      </c>
      <c r="I14" s="79" t="s">
        <v>76</v>
      </c>
      <c r="J14" s="111" t="s">
        <v>77</v>
      </c>
      <c r="K14" s="77" t="s">
        <v>78</v>
      </c>
      <c r="L14" s="78" t="s">
        <v>79</v>
      </c>
      <c r="M14" s="78" t="s">
        <v>80</v>
      </c>
      <c r="N14" s="78" t="s">
        <v>81</v>
      </c>
      <c r="O14" s="78" t="s">
        <v>82</v>
      </c>
      <c r="P14" s="78" t="s">
        <v>83</v>
      </c>
      <c r="Q14" s="78" t="s">
        <v>84</v>
      </c>
      <c r="R14" s="9" t="s">
        <v>85</v>
      </c>
    </row>
    <row r="15" spans="1:21" ht="18.75">
      <c r="A15" s="53"/>
      <c r="B15" s="73" t="s">
        <v>65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</row>
    <row r="16" spans="1:21" s="7" customFormat="1" ht="19.5" customHeight="1">
      <c r="A16" s="53"/>
      <c r="B16" s="48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</row>
    <row r="17" spans="1:18" s="17" customFormat="1" ht="18.75">
      <c r="A17" s="82" t="s">
        <v>30</v>
      </c>
      <c r="B17" s="55" t="s">
        <v>254</v>
      </c>
      <c r="C17" s="56"/>
      <c r="D17" s="56"/>
      <c r="E17" s="56"/>
      <c r="F17" s="56"/>
      <c r="G17" s="56"/>
      <c r="H17" s="57"/>
      <c r="I17" s="57"/>
      <c r="J17" s="57"/>
      <c r="K17" s="56"/>
      <c r="L17" s="56"/>
      <c r="M17" s="56"/>
      <c r="N17" s="56"/>
      <c r="O17" s="56"/>
      <c r="P17" s="56"/>
      <c r="Q17" s="56"/>
      <c r="R17" s="56"/>
    </row>
    <row r="18" spans="1:18" s="13" customFormat="1" ht="18.75">
      <c r="A18" s="53"/>
      <c r="B18" s="59" t="s">
        <v>39</v>
      </c>
      <c r="C18" s="54"/>
      <c r="D18" s="54"/>
      <c r="E18" s="54"/>
      <c r="F18" s="54"/>
      <c r="G18" s="54"/>
      <c r="H18" s="60"/>
      <c r="I18" s="60"/>
      <c r="J18" s="60"/>
      <c r="K18" s="54"/>
      <c r="L18" s="54"/>
      <c r="M18" s="54"/>
      <c r="N18" s="54"/>
      <c r="O18" s="54"/>
      <c r="P18" s="54"/>
      <c r="Q18" s="54"/>
      <c r="R18" s="54"/>
    </row>
    <row r="19" spans="1:18" s="13" customFormat="1" ht="18.75">
      <c r="A19" s="53"/>
      <c r="B19" s="59"/>
      <c r="C19" s="54"/>
      <c r="D19" s="54"/>
      <c r="E19" s="54"/>
      <c r="F19" s="54"/>
      <c r="G19" s="54"/>
      <c r="H19" s="60"/>
      <c r="I19" s="60"/>
      <c r="J19" s="60"/>
      <c r="K19" s="54"/>
      <c r="L19" s="54"/>
      <c r="M19" s="54"/>
      <c r="N19" s="54"/>
      <c r="O19" s="54"/>
      <c r="P19" s="54"/>
      <c r="Q19" s="54"/>
      <c r="R19" s="54"/>
    </row>
    <row r="20" spans="1:18" s="13" customFormat="1" ht="17.25" customHeight="1">
      <c r="A20" s="53"/>
      <c r="B20" s="59" t="s">
        <v>105</v>
      </c>
      <c r="C20" s="54"/>
      <c r="D20" s="54"/>
      <c r="E20" s="54"/>
      <c r="F20" s="54"/>
      <c r="G20" s="54">
        <f>SUM(E20:F20)</f>
        <v>0</v>
      </c>
      <c r="H20" s="60">
        <f>C20+D20+G20</f>
        <v>0</v>
      </c>
      <c r="I20" s="60"/>
      <c r="J20" s="60"/>
      <c r="K20" s="54"/>
      <c r="L20" s="54"/>
      <c r="M20" s="54"/>
      <c r="N20" s="54"/>
      <c r="O20" s="54">
        <v>245</v>
      </c>
      <c r="P20" s="54">
        <v>-245</v>
      </c>
      <c r="Q20" s="54">
        <f>SUM(H20:P20)</f>
        <v>0</v>
      </c>
      <c r="R20" s="54"/>
    </row>
    <row r="21" spans="1:18" s="13" customFormat="1" ht="18.75">
      <c r="A21" s="53"/>
      <c r="B21" s="59"/>
      <c r="C21" s="54"/>
      <c r="D21" s="54"/>
      <c r="E21" s="54"/>
      <c r="F21" s="54"/>
      <c r="G21" s="54"/>
      <c r="H21" s="60"/>
      <c r="I21" s="60"/>
      <c r="J21" s="60"/>
      <c r="K21" s="54"/>
      <c r="L21" s="54"/>
      <c r="M21" s="54"/>
      <c r="N21" s="54"/>
      <c r="O21" s="54"/>
      <c r="P21" s="54"/>
      <c r="Q21" s="54"/>
      <c r="R21" s="54"/>
    </row>
    <row r="22" spans="1:18" s="17" customFormat="1" ht="18.75">
      <c r="A22" s="82" t="s">
        <v>38</v>
      </c>
      <c r="B22" s="55" t="s">
        <v>66</v>
      </c>
      <c r="C22" s="56"/>
      <c r="D22" s="56"/>
      <c r="E22" s="56"/>
      <c r="F22" s="56"/>
      <c r="G22" s="56"/>
      <c r="H22" s="57"/>
      <c r="I22" s="57"/>
      <c r="J22" s="57"/>
      <c r="K22" s="56"/>
      <c r="L22" s="56"/>
      <c r="M22" s="56"/>
      <c r="N22" s="56"/>
      <c r="O22" s="56"/>
      <c r="P22" s="56"/>
      <c r="Q22" s="56"/>
      <c r="R22" s="56"/>
    </row>
    <row r="23" spans="1:18" s="13" customFormat="1" ht="18.75">
      <c r="A23" s="53"/>
      <c r="B23" s="59" t="s">
        <v>39</v>
      </c>
      <c r="C23" s="54"/>
      <c r="D23" s="54"/>
      <c r="E23" s="54"/>
      <c r="F23" s="54"/>
      <c r="G23" s="54"/>
      <c r="H23" s="60"/>
      <c r="I23" s="60"/>
      <c r="J23" s="60"/>
      <c r="K23" s="54"/>
      <c r="L23" s="54"/>
      <c r="M23" s="54"/>
      <c r="N23" s="54"/>
      <c r="O23" s="54"/>
      <c r="P23" s="54"/>
      <c r="Q23" s="54"/>
      <c r="R23" s="54"/>
    </row>
    <row r="24" spans="1:18" s="13" customFormat="1" ht="18.75">
      <c r="A24" s="53"/>
      <c r="B24" s="59"/>
      <c r="C24" s="54"/>
      <c r="D24" s="54"/>
      <c r="E24" s="54"/>
      <c r="F24" s="54"/>
      <c r="G24" s="54"/>
      <c r="H24" s="60"/>
      <c r="I24" s="60"/>
      <c r="J24" s="60"/>
      <c r="K24" s="54"/>
      <c r="L24" s="54"/>
      <c r="M24" s="54"/>
      <c r="N24" s="54"/>
      <c r="O24" s="54"/>
      <c r="P24" s="54"/>
      <c r="Q24" s="54"/>
      <c r="R24" s="54"/>
    </row>
    <row r="25" spans="1:18" s="13" customFormat="1" ht="18.75">
      <c r="A25" s="53"/>
      <c r="B25" s="59" t="s">
        <v>106</v>
      </c>
      <c r="C25" s="54"/>
      <c r="D25" s="54"/>
      <c r="E25" s="54">
        <v>89</v>
      </c>
      <c r="F25" s="54"/>
      <c r="G25" s="54">
        <f t="shared" ref="G25:G34" si="0">SUM(E25:F25)</f>
        <v>89</v>
      </c>
      <c r="H25" s="60">
        <f t="shared" ref="H25:H34" si="1">C25+D25+G25</f>
        <v>89</v>
      </c>
      <c r="I25" s="60"/>
      <c r="J25" s="60"/>
      <c r="K25" s="54"/>
      <c r="L25" s="54"/>
      <c r="M25" s="54"/>
      <c r="N25" s="54"/>
      <c r="O25" s="54"/>
      <c r="P25" s="54">
        <v>-89</v>
      </c>
      <c r="Q25" s="54">
        <f t="shared" ref="Q25:Q34" si="2">SUM(H25:P25)</f>
        <v>0</v>
      </c>
      <c r="R25" s="54"/>
    </row>
    <row r="26" spans="1:18" s="13" customFormat="1" ht="18.75">
      <c r="A26" s="53"/>
      <c r="B26" s="59" t="s">
        <v>56</v>
      </c>
      <c r="C26" s="54"/>
      <c r="D26" s="54"/>
      <c r="E26" s="54">
        <v>28</v>
      </c>
      <c r="F26" s="54"/>
      <c r="G26" s="54">
        <f t="shared" si="0"/>
        <v>28</v>
      </c>
      <c r="H26" s="60">
        <f t="shared" si="1"/>
        <v>28</v>
      </c>
      <c r="I26" s="60"/>
      <c r="J26" s="60"/>
      <c r="K26" s="54"/>
      <c r="L26" s="54"/>
      <c r="M26" s="54"/>
      <c r="N26" s="54"/>
      <c r="O26" s="54"/>
      <c r="P26" s="54">
        <v>-28</v>
      </c>
      <c r="Q26" s="54">
        <f t="shared" si="2"/>
        <v>0</v>
      </c>
      <c r="R26" s="54"/>
    </row>
    <row r="27" spans="1:18" s="13" customFormat="1" ht="18.75">
      <c r="A27" s="53"/>
      <c r="B27" s="59" t="s">
        <v>100</v>
      </c>
      <c r="C27" s="54"/>
      <c r="D27" s="54"/>
      <c r="E27" s="54">
        <v>108</v>
      </c>
      <c r="F27" s="54"/>
      <c r="G27" s="54">
        <f t="shared" si="0"/>
        <v>108</v>
      </c>
      <c r="H27" s="60">
        <f t="shared" si="1"/>
        <v>108</v>
      </c>
      <c r="I27" s="60"/>
      <c r="J27" s="60"/>
      <c r="K27" s="54"/>
      <c r="L27" s="54"/>
      <c r="M27" s="54"/>
      <c r="N27" s="54"/>
      <c r="O27" s="54"/>
      <c r="P27" s="54">
        <v>-108</v>
      </c>
      <c r="Q27" s="54">
        <f t="shared" si="2"/>
        <v>0</v>
      </c>
      <c r="R27" s="54"/>
    </row>
    <row r="28" spans="1:18" s="13" customFormat="1" ht="18.75">
      <c r="A28" s="53"/>
      <c r="B28" s="59" t="s">
        <v>103</v>
      </c>
      <c r="C28" s="54"/>
      <c r="D28" s="54"/>
      <c r="E28" s="54">
        <v>86</v>
      </c>
      <c r="F28" s="54"/>
      <c r="G28" s="54">
        <f t="shared" si="0"/>
        <v>86</v>
      </c>
      <c r="H28" s="60">
        <f t="shared" si="1"/>
        <v>86</v>
      </c>
      <c r="I28" s="60"/>
      <c r="J28" s="60"/>
      <c r="K28" s="54"/>
      <c r="L28" s="54"/>
      <c r="M28" s="54"/>
      <c r="N28" s="54"/>
      <c r="O28" s="54"/>
      <c r="P28" s="54">
        <v>-86</v>
      </c>
      <c r="Q28" s="54">
        <f t="shared" si="2"/>
        <v>0</v>
      </c>
      <c r="R28" s="54"/>
    </row>
    <row r="29" spans="1:18" s="13" customFormat="1" ht="18.75">
      <c r="A29" s="53"/>
      <c r="B29" s="59" t="s">
        <v>64</v>
      </c>
      <c r="C29" s="54"/>
      <c r="D29" s="54"/>
      <c r="E29" s="54">
        <v>28</v>
      </c>
      <c r="F29" s="54"/>
      <c r="G29" s="54">
        <f t="shared" si="0"/>
        <v>28</v>
      </c>
      <c r="H29" s="60">
        <f t="shared" si="1"/>
        <v>28</v>
      </c>
      <c r="I29" s="60"/>
      <c r="J29" s="60"/>
      <c r="K29" s="54"/>
      <c r="L29" s="54"/>
      <c r="M29" s="54"/>
      <c r="N29" s="54"/>
      <c r="O29" s="54"/>
      <c r="P29" s="54">
        <v>-28</v>
      </c>
      <c r="Q29" s="54">
        <f t="shared" si="2"/>
        <v>0</v>
      </c>
      <c r="R29" s="54"/>
    </row>
    <row r="30" spans="1:18" s="14" customFormat="1" ht="18.75">
      <c r="A30" s="101"/>
      <c r="B30" s="89" t="s">
        <v>93</v>
      </c>
      <c r="C30" s="62"/>
      <c r="D30" s="62"/>
      <c r="E30" s="62">
        <v>156</v>
      </c>
      <c r="F30" s="62"/>
      <c r="G30" s="62">
        <f t="shared" si="0"/>
        <v>156</v>
      </c>
      <c r="H30" s="63">
        <f t="shared" si="1"/>
        <v>156</v>
      </c>
      <c r="I30" s="63"/>
      <c r="J30" s="63"/>
      <c r="K30" s="62"/>
      <c r="L30" s="62"/>
      <c r="M30" s="62"/>
      <c r="N30" s="62"/>
      <c r="O30" s="62"/>
      <c r="P30" s="62">
        <v>-156</v>
      </c>
      <c r="Q30" s="62">
        <f t="shared" si="2"/>
        <v>0</v>
      </c>
      <c r="R30" s="62"/>
    </row>
    <row r="31" spans="1:18" s="13" customFormat="1" ht="18.75">
      <c r="A31" s="53"/>
      <c r="B31" s="59"/>
      <c r="C31" s="54"/>
      <c r="D31" s="54"/>
      <c r="E31" s="54"/>
      <c r="F31" s="54"/>
      <c r="G31" s="54">
        <f t="shared" si="0"/>
        <v>0</v>
      </c>
      <c r="H31" s="60">
        <f t="shared" si="1"/>
        <v>0</v>
      </c>
      <c r="I31" s="60"/>
      <c r="J31" s="60"/>
      <c r="K31" s="54"/>
      <c r="L31" s="54"/>
      <c r="M31" s="54"/>
      <c r="N31" s="54"/>
      <c r="O31" s="54"/>
      <c r="P31" s="54"/>
      <c r="Q31" s="54">
        <f t="shared" si="2"/>
        <v>0</v>
      </c>
      <c r="R31" s="54"/>
    </row>
    <row r="32" spans="1:18" s="13" customFormat="1" ht="18.75">
      <c r="A32" s="53" t="s">
        <v>57</v>
      </c>
      <c r="B32" s="59" t="s">
        <v>130</v>
      </c>
      <c r="C32" s="54"/>
      <c r="D32" s="54"/>
      <c r="E32" s="54"/>
      <c r="F32" s="54"/>
      <c r="G32" s="54">
        <f t="shared" si="0"/>
        <v>0</v>
      </c>
      <c r="H32" s="60">
        <f t="shared" si="1"/>
        <v>0</v>
      </c>
      <c r="I32" s="60"/>
      <c r="J32" s="60"/>
      <c r="K32" s="54"/>
      <c r="L32" s="54"/>
      <c r="M32" s="54"/>
      <c r="N32" s="54"/>
      <c r="O32" s="54"/>
      <c r="P32" s="54"/>
      <c r="Q32" s="54">
        <f t="shared" si="2"/>
        <v>0</v>
      </c>
      <c r="R32" s="54"/>
    </row>
    <row r="33" spans="1:18" s="13" customFormat="1" ht="18.75">
      <c r="A33" s="53"/>
      <c r="B33" s="59" t="s">
        <v>131</v>
      </c>
      <c r="C33" s="54">
        <f>311+30+111</f>
        <v>452</v>
      </c>
      <c r="D33" s="54">
        <f>6+1+6</f>
        <v>13</v>
      </c>
      <c r="E33" s="54">
        <v>-566</v>
      </c>
      <c r="F33" s="54">
        <v>101</v>
      </c>
      <c r="G33" s="54">
        <f t="shared" si="0"/>
        <v>-465</v>
      </c>
      <c r="H33" s="60">
        <f t="shared" si="1"/>
        <v>0</v>
      </c>
      <c r="I33" s="60"/>
      <c r="J33" s="60"/>
      <c r="K33" s="54"/>
      <c r="L33" s="54"/>
      <c r="M33" s="54"/>
      <c r="N33" s="54"/>
      <c r="O33" s="54"/>
      <c r="P33" s="54"/>
      <c r="Q33" s="54">
        <f t="shared" si="2"/>
        <v>0</v>
      </c>
      <c r="R33" s="54"/>
    </row>
    <row r="34" spans="1:18" s="13" customFormat="1" ht="18.75">
      <c r="A34" s="53"/>
      <c r="B34" s="59" t="s">
        <v>232</v>
      </c>
      <c r="C34" s="54">
        <v>37</v>
      </c>
      <c r="D34" s="54">
        <v>22</v>
      </c>
      <c r="E34" s="54">
        <v>-113</v>
      </c>
      <c r="F34" s="54">
        <v>59</v>
      </c>
      <c r="G34" s="54">
        <f t="shared" si="0"/>
        <v>-54</v>
      </c>
      <c r="H34" s="60">
        <f t="shared" si="1"/>
        <v>5</v>
      </c>
      <c r="I34" s="60"/>
      <c r="J34" s="60"/>
      <c r="K34" s="54"/>
      <c r="L34" s="54"/>
      <c r="M34" s="54"/>
      <c r="N34" s="54"/>
      <c r="O34" s="54"/>
      <c r="P34" s="54">
        <v>-5</v>
      </c>
      <c r="Q34" s="54">
        <f t="shared" si="2"/>
        <v>0</v>
      </c>
      <c r="R34" s="54"/>
    </row>
    <row r="35" spans="1:18" s="13" customFormat="1" ht="19.5" thickBot="1">
      <c r="A35" s="53"/>
      <c r="B35" s="59"/>
      <c r="C35" s="54"/>
      <c r="D35" s="54"/>
      <c r="E35" s="54"/>
      <c r="F35" s="54"/>
      <c r="G35" s="54"/>
      <c r="H35" s="60"/>
      <c r="I35" s="60"/>
      <c r="J35" s="60"/>
      <c r="K35" s="54"/>
      <c r="L35" s="54"/>
      <c r="M35" s="54"/>
      <c r="N35" s="54"/>
      <c r="O35" s="54"/>
      <c r="P35" s="54"/>
      <c r="Q35" s="54"/>
      <c r="R35" s="54"/>
    </row>
    <row r="36" spans="1:18" ht="51.75" customHeight="1" thickBot="1">
      <c r="A36" s="121" t="s">
        <v>233</v>
      </c>
      <c r="B36" s="64" t="s">
        <v>67</v>
      </c>
      <c r="C36" s="45">
        <f>SUM(C15:C35)</f>
        <v>489</v>
      </c>
      <c r="D36" s="45">
        <f t="shared" ref="D36:R36" si="3">SUM(D15:D35)</f>
        <v>35</v>
      </c>
      <c r="E36" s="45">
        <f t="shared" si="3"/>
        <v>-184</v>
      </c>
      <c r="F36" s="45">
        <f t="shared" si="3"/>
        <v>160</v>
      </c>
      <c r="G36" s="45">
        <f t="shared" si="3"/>
        <v>-24</v>
      </c>
      <c r="H36" s="45">
        <f t="shared" si="3"/>
        <v>500</v>
      </c>
      <c r="I36" s="45">
        <f t="shared" si="3"/>
        <v>0</v>
      </c>
      <c r="J36" s="45">
        <f t="shared" si="3"/>
        <v>0</v>
      </c>
      <c r="K36" s="45">
        <f t="shared" si="3"/>
        <v>0</v>
      </c>
      <c r="L36" s="45">
        <f t="shared" si="3"/>
        <v>0</v>
      </c>
      <c r="M36" s="45">
        <f t="shared" si="3"/>
        <v>0</v>
      </c>
      <c r="N36" s="45">
        <f t="shared" si="3"/>
        <v>0</v>
      </c>
      <c r="O36" s="45">
        <f t="shared" si="3"/>
        <v>245</v>
      </c>
      <c r="P36" s="45">
        <f t="shared" si="3"/>
        <v>-745</v>
      </c>
      <c r="Q36" s="45">
        <f t="shared" si="3"/>
        <v>0</v>
      </c>
      <c r="R36" s="45">
        <f t="shared" si="3"/>
        <v>0</v>
      </c>
    </row>
  </sheetData>
  <mergeCells count="12">
    <mergeCell ref="K1:R1"/>
    <mergeCell ref="A4:R4"/>
    <mergeCell ref="E9:F9"/>
    <mergeCell ref="C8:H8"/>
    <mergeCell ref="P2:R2"/>
    <mergeCell ref="I8:J9"/>
    <mergeCell ref="C9:C13"/>
    <mergeCell ref="A5:R5"/>
    <mergeCell ref="A6:R6"/>
    <mergeCell ref="A3:R3"/>
    <mergeCell ref="I12:J13"/>
    <mergeCell ref="I10:I11"/>
  </mergeCells>
  <phoneticPr fontId="7" type="noConversion"/>
  <printOptions horizontalCentered="1" verticalCentered="1"/>
  <pageMargins left="0.39370078740157483" right="0.39370078740157483" top="0.59055118110236227" bottom="0.59055118110236227" header="0.59055118110236227" footer="0.59055118110236227"/>
  <pageSetup paperSize="9" scale="3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6</vt:i4>
      </vt:variant>
    </vt:vector>
  </HeadingPairs>
  <TitlesOfParts>
    <vt:vector size="12" baseType="lpstr">
      <vt:lpstr>Munka1</vt:lpstr>
      <vt:lpstr>Munka(2) </vt:lpstr>
      <vt:lpstr>Munka(3) </vt:lpstr>
      <vt:lpstr>Munka1 (4)</vt:lpstr>
      <vt:lpstr>Munka1 (5)</vt:lpstr>
      <vt:lpstr>Munka1 (6)</vt:lpstr>
      <vt:lpstr>'Munka(2) '!Nyomtatási_terület</vt:lpstr>
      <vt:lpstr>'Munka(3) '!Nyomtatási_terület</vt:lpstr>
      <vt:lpstr>Munka1!Nyomtatási_terület</vt:lpstr>
      <vt:lpstr>'Munka1 (4)'!Nyomtatási_terület</vt:lpstr>
      <vt:lpstr>'Munka1 (5)'!Nyomtatási_terület</vt:lpstr>
      <vt:lpstr>'Munka1 (6)'!Nyomtatási_terület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NagyT</cp:lastModifiedBy>
  <cp:lastPrinted>2010-02-18T09:15:06Z</cp:lastPrinted>
  <dcterms:created xsi:type="dcterms:W3CDTF">1997-01-17T14:02:09Z</dcterms:created>
  <dcterms:modified xsi:type="dcterms:W3CDTF">2010-02-23T13:58:08Z</dcterms:modified>
</cp:coreProperties>
</file>