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4895" windowHeight="7875"/>
  </bookViews>
  <sheets>
    <sheet name="mérleg" sheetId="4" r:id="rId1"/>
    <sheet name="bevétel" sheetId="2" r:id="rId2"/>
    <sheet name="kiadás" sheetId="3" r:id="rId3"/>
  </sheets>
  <definedNames>
    <definedName name="_xlnm.Print_Area" localSheetId="1">bevétel!$A$1:$G$70</definedName>
    <definedName name="_xlnm.Print_Area" localSheetId="2">kiadás!$A$1:$G$53</definedName>
    <definedName name="_xlnm.Print_Area" localSheetId="0">mérleg!$A$1:$M$49</definedName>
  </definedNames>
  <calcPr calcId="125725"/>
</workbook>
</file>

<file path=xl/calcChain.xml><?xml version="1.0" encoding="utf-8"?>
<calcChain xmlns="http://schemas.openxmlformats.org/spreadsheetml/2006/main">
  <c r="F14" i="3"/>
  <c r="L11" i="4"/>
  <c r="J25"/>
  <c r="C49" l="1"/>
  <c r="D47"/>
  <c r="E47"/>
  <c r="F47"/>
  <c r="C47"/>
  <c r="C41"/>
  <c r="C23"/>
  <c r="L46"/>
  <c r="L40"/>
  <c r="F41" s="1"/>
  <c r="L22"/>
  <c r="L42" s="1"/>
  <c r="L48" s="1"/>
  <c r="F49" s="1"/>
  <c r="K46"/>
  <c r="K40"/>
  <c r="E41" s="1"/>
  <c r="K22"/>
  <c r="K42" s="1"/>
  <c r="K48" s="1"/>
  <c r="E49" s="1"/>
  <c r="I33"/>
  <c r="I36"/>
  <c r="I24"/>
  <c r="I25"/>
  <c r="I28"/>
  <c r="I9"/>
  <c r="I10"/>
  <c r="I11"/>
  <c r="I17"/>
  <c r="I19"/>
  <c r="F46"/>
  <c r="F38"/>
  <c r="F40" s="1"/>
  <c r="F20"/>
  <c r="F22" s="1"/>
  <c r="F42" s="1"/>
  <c r="F48" s="1"/>
  <c r="E46"/>
  <c r="E38"/>
  <c r="E40" s="1"/>
  <c r="E20"/>
  <c r="E22" s="1"/>
  <c r="E42" s="1"/>
  <c r="E48" s="1"/>
  <c r="C39"/>
  <c r="C21"/>
  <c r="C18"/>
  <c r="J46"/>
  <c r="I46"/>
  <c r="D46"/>
  <c r="C46"/>
  <c r="I40"/>
  <c r="D38"/>
  <c r="D40" s="1"/>
  <c r="C38"/>
  <c r="C40" s="1"/>
  <c r="J40"/>
  <c r="D41" s="1"/>
  <c r="I22"/>
  <c r="I42" s="1"/>
  <c r="I48" s="1"/>
  <c r="D20"/>
  <c r="D22" s="1"/>
  <c r="C20"/>
  <c r="J22"/>
  <c r="J42" s="1"/>
  <c r="J48" s="1"/>
  <c r="E23" l="1"/>
  <c r="D23"/>
  <c r="F23"/>
  <c r="C22"/>
  <c r="C42" s="1"/>
  <c r="C48" s="1"/>
  <c r="D42"/>
  <c r="F51" i="3"/>
  <c r="F46"/>
  <c r="F44"/>
  <c r="F40"/>
  <c r="F36"/>
  <c r="F33"/>
  <c r="F18"/>
  <c r="F22" s="1"/>
  <c r="F15"/>
  <c r="F41" s="1"/>
  <c r="F45" s="1"/>
  <c r="F47" s="1"/>
  <c r="F52" s="1"/>
  <c r="E51"/>
  <c r="E46"/>
  <c r="E44"/>
  <c r="E40"/>
  <c r="E36"/>
  <c r="E33"/>
  <c r="E18"/>
  <c r="E22" s="1"/>
  <c r="E15"/>
  <c r="E41" s="1"/>
  <c r="E45" s="1"/>
  <c r="E47" s="1"/>
  <c r="E52" s="1"/>
  <c r="D51"/>
  <c r="D44"/>
  <c r="D40"/>
  <c r="D36"/>
  <c r="D33"/>
  <c r="D46"/>
  <c r="D18"/>
  <c r="D22" s="1"/>
  <c r="D15"/>
  <c r="D41" s="1"/>
  <c r="D45" s="1"/>
  <c r="D47" s="1"/>
  <c r="D52" s="1"/>
  <c r="D48" i="4" l="1"/>
  <c r="D49" s="1"/>
  <c r="F68" i="2"/>
  <c r="F64"/>
  <c r="F53"/>
  <c r="F45"/>
  <c r="F39"/>
  <c r="F42" s="1"/>
  <c r="F34"/>
  <c r="F24"/>
  <c r="F20"/>
  <c r="E68"/>
  <c r="E64"/>
  <c r="E53"/>
  <c r="E45"/>
  <c r="E39"/>
  <c r="E42" s="1"/>
  <c r="E34"/>
  <c r="E24"/>
  <c r="E20"/>
  <c r="D68"/>
  <c r="D64"/>
  <c r="D53"/>
  <c r="D45"/>
  <c r="D39"/>
  <c r="D42" s="1"/>
  <c r="D34"/>
  <c r="D24"/>
  <c r="D20"/>
  <c r="C51" i="3"/>
  <c r="C43"/>
  <c r="C44" s="1"/>
  <c r="C40"/>
  <c r="C36"/>
  <c r="C33"/>
  <c r="C46"/>
  <c r="C18"/>
  <c r="C22" s="1"/>
  <c r="C12"/>
  <c r="C14" s="1"/>
  <c r="C11"/>
  <c r="C10"/>
  <c r="C15" s="1"/>
  <c r="C68" i="2"/>
  <c r="C63"/>
  <c r="C62"/>
  <c r="C64" s="1"/>
  <c r="C53"/>
  <c r="C49"/>
  <c r="C45"/>
  <c r="C39"/>
  <c r="C42" s="1"/>
  <c r="C34"/>
  <c r="A26"/>
  <c r="A27" s="1"/>
  <c r="A28" s="1"/>
  <c r="A29" s="1"/>
  <c r="A30" s="1"/>
  <c r="A31" s="1"/>
  <c r="A32" s="1"/>
  <c r="A33" s="1"/>
  <c r="C24"/>
  <c r="C20"/>
  <c r="C14"/>
  <c r="F35" l="1"/>
  <c r="E35"/>
  <c r="E57"/>
  <c r="E59" s="1"/>
  <c r="E61" s="1"/>
  <c r="E69" s="1"/>
  <c r="F57"/>
  <c r="F59" s="1"/>
  <c r="F61" s="1"/>
  <c r="F69" s="1"/>
  <c r="D35"/>
  <c r="D57"/>
  <c r="D59"/>
  <c r="D61" s="1"/>
  <c r="D69" s="1"/>
  <c r="C35"/>
  <c r="C41" i="3"/>
  <c r="C57" i="2"/>
  <c r="C59"/>
  <c r="C45" i="3" l="1"/>
  <c r="C61" i="2"/>
  <c r="C47" i="3" l="1"/>
  <c r="C69" i="2"/>
  <c r="C52" i="3" l="1"/>
</calcChain>
</file>

<file path=xl/sharedStrings.xml><?xml version="1.0" encoding="utf-8"?>
<sst xmlns="http://schemas.openxmlformats.org/spreadsheetml/2006/main" count="247" uniqueCount="204">
  <si>
    <t>Budapest Főváros VII. Kerület Erzsébetváros Önkormányzata</t>
  </si>
  <si>
    <t>ezer Ft</t>
  </si>
  <si>
    <t>Sor-szám</t>
  </si>
  <si>
    <t>Bevételi előirányzatok megnevezése</t>
  </si>
  <si>
    <t>Közhatalmi bevételek</t>
  </si>
  <si>
    <t>Egyéb saját működési bevétel</t>
  </si>
  <si>
    <t>Működési célú ÁFA-bevételek, -visszatérülések</t>
  </si>
  <si>
    <t>Működési célú hozam- és kamatbevételek</t>
  </si>
  <si>
    <t>I.</t>
  </si>
  <si>
    <t>Intézményi működési bevételek összesen (2+...+4)</t>
  </si>
  <si>
    <t>Működési célú pénzeszközátvétel államháztartáson kívülről</t>
  </si>
  <si>
    <t>Építményadó</t>
  </si>
  <si>
    <t xml:space="preserve">Telekadó </t>
  </si>
  <si>
    <t>Idegenforgalmi adó</t>
  </si>
  <si>
    <t>Iparűzési adó *</t>
  </si>
  <si>
    <t>a</t>
  </si>
  <si>
    <t>Helyi adók (6+…+9)</t>
  </si>
  <si>
    <t>Pótlékok, bírságok</t>
  </si>
  <si>
    <t>Személyi jövedelemadó helyben maradó része *</t>
  </si>
  <si>
    <t>Gépjármű adó</t>
  </si>
  <si>
    <t>b</t>
  </si>
  <si>
    <t>Átengedett központi adók (11+12)</t>
  </si>
  <si>
    <t>Önkormányzati bérlakások bevétele</t>
  </si>
  <si>
    <t>Helyiség bérleti díj</t>
  </si>
  <si>
    <t>Üres telek használati díj</t>
  </si>
  <si>
    <t>Garay téri Piac bevétele</t>
  </si>
  <si>
    <t>Egyéb bérleti díjak</t>
  </si>
  <si>
    <t>Közterület használati díj</t>
  </si>
  <si>
    <t xml:space="preserve">Parkolóhely megváltási díj </t>
  </si>
  <si>
    <t>Parkolási bevétel</t>
  </si>
  <si>
    <t>Egyéb bevételek</t>
  </si>
  <si>
    <t>c</t>
  </si>
  <si>
    <t>Egyéb sajátos bevételek (13+…+21)</t>
  </si>
  <si>
    <t>II.</t>
  </si>
  <si>
    <t>Önkormányzatok sajátos működési bevételei (a+10+b+c)</t>
  </si>
  <si>
    <t>d</t>
  </si>
  <si>
    <t xml:space="preserve">Tárgyi eszközök, immateriális javak értékesítése </t>
  </si>
  <si>
    <t>Önkormányzati lakások értékesítése</t>
  </si>
  <si>
    <t>Nem lakáscélú helyiségek értékesítése</t>
  </si>
  <si>
    <t>e</t>
  </si>
  <si>
    <t>Önkormányzatok sajátos felhalmozási és tőke bevételei (22+23)</t>
  </si>
  <si>
    <t xml:space="preserve">Pénzügyi befektetések bevételei </t>
  </si>
  <si>
    <t>Felhalmozási célú pénzeszközátvétel államháztartáson kívülről</t>
  </si>
  <si>
    <t>III.</t>
  </si>
  <si>
    <t>Felhalmozási és tőke jellegű bevételek (d+e+24+25)</t>
  </si>
  <si>
    <t>Működési költségvetés támogatása</t>
  </si>
  <si>
    <t>Intézményi felhalmozási kiadások támogatása</t>
  </si>
  <si>
    <t>f</t>
  </si>
  <si>
    <t>Irányító szervtől kapott támogatás (26+27)</t>
  </si>
  <si>
    <t>Normatív állami hozzájárulások *</t>
  </si>
  <si>
    <t>Központosított előirányzatok, egyéb központi támogatások *</t>
  </si>
  <si>
    <t xml:space="preserve">Normatív kötött felhasználású támogatások </t>
  </si>
  <si>
    <t>g</t>
  </si>
  <si>
    <t>Önkormányzatok költségvetési támogatása (28+…+30)</t>
  </si>
  <si>
    <t>Idegenforgalmi bevételek államháztartáson belülről *</t>
  </si>
  <si>
    <t>Társadalombiztosítási Alaptól pénzeszközátvétel</t>
  </si>
  <si>
    <t>Egyéb támogatásértékű működési bevétel *</t>
  </si>
  <si>
    <t>h</t>
  </si>
  <si>
    <t>Támogatásértékű működési bevétel összesen (31+..+33)</t>
  </si>
  <si>
    <t xml:space="preserve">Támogatásértékű felhalmozási bevétel </t>
  </si>
  <si>
    <t xml:space="preserve">Előző évi központi költségvetési kiegészítések, visszatérülések </t>
  </si>
  <si>
    <t>Előző évi előirányzat-maradvány, pénzmaradvány átvétel</t>
  </si>
  <si>
    <t>IV.</t>
  </si>
  <si>
    <t>Támogatások, támogatásértékű bevételek, kiegészítések összesen  (f+g+h+34+..+36)</t>
  </si>
  <si>
    <t>Támogatási kölcsönök visszatérülése, igénybevétele államháztartáson kívülről</t>
  </si>
  <si>
    <t>V.</t>
  </si>
  <si>
    <t>Tárgyévi költségvetési bevételek összesen (1+I+5+II+III+IV+37)</t>
  </si>
  <si>
    <t>Duplázódás miatti korrekció: költségvetési szerveknek folyósított támogatás</t>
  </si>
  <si>
    <t xml:space="preserve">VI. </t>
  </si>
  <si>
    <t>Tárgyévi folyó bevételek összesen (V+38)</t>
  </si>
  <si>
    <t>Előző évek előirányzat-maradványának, pénzmaradványának működési célú igénybevétele</t>
  </si>
  <si>
    <t>Előző évek előirányzat-maradványának, pénzmaradványának felhalmozási célú igénybevétele</t>
  </si>
  <si>
    <t>VII.</t>
  </si>
  <si>
    <t>Előző évek előirányzat-maradványának, pénzmaradványának igénybevétele összesen = Pénzforgalom nélküli bevételek (39+40)</t>
  </si>
  <si>
    <t xml:space="preserve">Likviditási célú hitelek felvétele </t>
  </si>
  <si>
    <t>Hosszú lejáratú hitelek felvétele</t>
  </si>
  <si>
    <t>Forgatási célú belföldi értékpapírok értékesítése</t>
  </si>
  <si>
    <t>VIII.</t>
  </si>
  <si>
    <t>Finanszírozási bevételek (41+...+43)</t>
  </si>
  <si>
    <t>IX.</t>
  </si>
  <si>
    <t xml:space="preserve"> </t>
  </si>
  <si>
    <t>Kiadási előirányzatok megnevezése</t>
  </si>
  <si>
    <t xml:space="preserve">Személyi juttatások </t>
  </si>
  <si>
    <t>Munkaadókat terhelő járulékok</t>
  </si>
  <si>
    <t>Dologi kiadások</t>
  </si>
  <si>
    <t xml:space="preserve">Egyéb folyó kiadások </t>
  </si>
  <si>
    <t>Dologi és egyéb folyó kiadások</t>
  </si>
  <si>
    <t>I</t>
  </si>
  <si>
    <t>Intézményi működési kiadások (1+...+3)</t>
  </si>
  <si>
    <t xml:space="preserve">Támogatásértékű működési kiadás </t>
  </si>
  <si>
    <t xml:space="preserve">Támogatásértékű felhalmozási kiadás </t>
  </si>
  <si>
    <t>Támogatásértékű kiadás összesen (4+5)</t>
  </si>
  <si>
    <t xml:space="preserve">Előző évi előirányzat-maradvány, pénzmaradvány átadása </t>
  </si>
  <si>
    <t xml:space="preserve">Irányító szerv alá tartozó költségvetési szerveknek folyósított működési támogatás </t>
  </si>
  <si>
    <t xml:space="preserve">Irányító szerv alá tartozó költségvetési szerveknek folyósított felhalmozási támogatás </t>
  </si>
  <si>
    <t>II</t>
  </si>
  <si>
    <t>Államháztartáson belüli támogatások és támogatás jellegű kiadások összesen (a+6+...+8)</t>
  </si>
  <si>
    <t xml:space="preserve">Működési célú pénzeszközátadás államháztartáson kívülre </t>
  </si>
  <si>
    <t xml:space="preserve">Felhalmozási célú pénzeszközátadás államháztartáson kívülre </t>
  </si>
  <si>
    <t xml:space="preserve">Társadalom-, szociálpolitikai és egyéb juttatás, támogatás   </t>
  </si>
  <si>
    <t>Ellátottak pénzbeli juttatásai</t>
  </si>
  <si>
    <t>Intézményi felújítás áfá-val</t>
  </si>
  <si>
    <t>Útfelújítás áfá-val</t>
  </si>
  <si>
    <t>Lakóházak felújítása áfá-val</t>
  </si>
  <si>
    <t>Parkfelújítás áfá-val</t>
  </si>
  <si>
    <t>"Erzsébet Terv" Fejlesztési Program</t>
  </si>
  <si>
    <t>Pályázatokkal kapcsolatos felújítások</t>
  </si>
  <si>
    <t>III</t>
  </si>
  <si>
    <t xml:space="preserve">Felújítási kiadások áfá-val (13+...+18)  </t>
  </si>
  <si>
    <t xml:space="preserve">Felhalmozási kiadások áfá-val   </t>
  </si>
  <si>
    <t>Pénzügyi befektetések kiadásai</t>
  </si>
  <si>
    <t>IV</t>
  </si>
  <si>
    <t>Felhalmozási kiadások és pénzügyi befektetések (19+20)</t>
  </si>
  <si>
    <t>Működési célú támogatási kölcsön nyújtása</t>
  </si>
  <si>
    <t xml:space="preserve">Felhalmozási célú támogatási kölcsön nyújtása   </t>
  </si>
  <si>
    <t>Felhalmozási célú támogatási kölcsön törlesztése</t>
  </si>
  <si>
    <t>V</t>
  </si>
  <si>
    <t>Kölcsönök nyújtása és törlesztése összesen (21+...+23)</t>
  </si>
  <si>
    <t>VI</t>
  </si>
  <si>
    <t>Pénzforgalmi kiadások összesen (I+II+9+10+11+12+III+IV+V)</t>
  </si>
  <si>
    <t xml:space="preserve">Általános tartalék   </t>
  </si>
  <si>
    <t xml:space="preserve">Céltartalékok   </t>
  </si>
  <si>
    <t>VII</t>
  </si>
  <si>
    <t>Tartalékok összesen = Pénzforgalom nélküli kiadások (24+25)</t>
  </si>
  <si>
    <t>VIII</t>
  </si>
  <si>
    <t>Tárgyévi költségvetési kiadások összesen (VI+VII)</t>
  </si>
  <si>
    <t>IX</t>
  </si>
  <si>
    <t>Tárgyévi folyó kiadások összesen (VIII+26)</t>
  </si>
  <si>
    <t xml:space="preserve">Likviditási célú hitelek törlesztése   </t>
  </si>
  <si>
    <t>Hosszú lejáratú hitelek visszafizetése, törlesztése, kötvények beváltása</t>
  </si>
  <si>
    <t xml:space="preserve">Forgatási célú belföldi értékpapírok vásárlása </t>
  </si>
  <si>
    <t>X</t>
  </si>
  <si>
    <t>Finanszírozási kiadások (27+…+29)</t>
  </si>
  <si>
    <t>XI</t>
  </si>
  <si>
    <t>Kiadások összesen (IX+X)</t>
  </si>
  <si>
    <t>2012. évi tervezett előirányzat</t>
  </si>
  <si>
    <t>2013. évi tervezett előirányzat</t>
  </si>
  <si>
    <t>2014. évi tervezett előirányzat</t>
  </si>
  <si>
    <t>2011-2014. évi tervezett bevételi előirányzatai</t>
  </si>
  <si>
    <t>2011. évi eredeti előirányzat</t>
  </si>
  <si>
    <t>Bevételek összesen (VI+VII+VIII)</t>
  </si>
  <si>
    <t>2011-2014. évi tervezett kiadási előirányzatai</t>
  </si>
  <si>
    <t>mérlegszerű bemutatása tájékoztató jelleggel</t>
  </si>
  <si>
    <t>Bevételi előirányzat megnevezése</t>
  </si>
  <si>
    <t>Kiadási előirányzat megnevezése</t>
  </si>
  <si>
    <t>Személyi juttatások</t>
  </si>
  <si>
    <t>Intézményi működési bevételek</t>
  </si>
  <si>
    <t xml:space="preserve">Dologi és egyéb folyó kiadások      </t>
  </si>
  <si>
    <t xml:space="preserve">          levonva: hosszúlejáratú hiteltörlesztés, kötvény kamatkiadása</t>
  </si>
  <si>
    <t xml:space="preserve">Önkormányzatok sajátos működési bevételei </t>
  </si>
  <si>
    <t xml:space="preserve">          levonva: lakás- és helyiségértékesítéshez kapcsolódó kiadások</t>
  </si>
  <si>
    <t>Önkormányzatok költségvetési támogatása</t>
  </si>
  <si>
    <t xml:space="preserve">Támogatásértékű működési bevételek </t>
  </si>
  <si>
    <t>Működési célú pénzeszközátadás államháztartáson kívülre</t>
  </si>
  <si>
    <t>Társadalom-, szociálpolitikai és egyéb juttatás, támogatás</t>
  </si>
  <si>
    <t>Fővárosi Önkormányzattól pénzeszközátvétel - idegenforgalmi adó</t>
  </si>
  <si>
    <t>Egyéb támogatásértékű bevétel</t>
  </si>
  <si>
    <t>Általános tartalék</t>
  </si>
  <si>
    <t>Első Energia-beszerzési Önkormányzati Társulás bevétele</t>
  </si>
  <si>
    <t>Működési céltartalék</t>
  </si>
  <si>
    <t>Működési célú bevételek összesen (1+…+6)</t>
  </si>
  <si>
    <t>Működési célú bevételek mindösszesen (I+7)</t>
  </si>
  <si>
    <t>Működési célú kiadások összesen (1+…+9)</t>
  </si>
  <si>
    <t>Tárgyi eszközök, immateriális javak értékesítése</t>
  </si>
  <si>
    <t>Felhalmozási kiadások áfá-val</t>
  </si>
  <si>
    <t>Felújítási kiadások áfá-val</t>
  </si>
  <si>
    <t>Kamatbevétel (intézményi működési bevételből)</t>
  </si>
  <si>
    <t>Felhalmozási célú pénzeszközátadás államháztartáson kívülre</t>
  </si>
  <si>
    <t>Pénzügyi befektetések bevételei (felhalmozási kamatbevétellel)</t>
  </si>
  <si>
    <t>Társasházak felújításához nyújtott támogatás</t>
  </si>
  <si>
    <t>Dolgozói lakásvásárláshoz, építkezéshez nyújtott támogatás</t>
  </si>
  <si>
    <t>Ingatlanértékesítéssel kapcsolatos épület kiürítések</t>
  </si>
  <si>
    <t>Támogatási kölcsönök visszatérülése</t>
  </si>
  <si>
    <t>Egyéb pénzeszközátadások</t>
  </si>
  <si>
    <t>Felhalmozási célú támogatási kölcsönök nyújtása</t>
  </si>
  <si>
    <t xml:space="preserve">Társasházak felújításához </t>
  </si>
  <si>
    <t>Gázszolgáltatásból kizárt társasházaknak</t>
  </si>
  <si>
    <t xml:space="preserve">Dolgozói lakásvásárláshoz, építkezéshez </t>
  </si>
  <si>
    <t xml:space="preserve">Felhalmozási céltartalék </t>
  </si>
  <si>
    <t>Lakás- és helyiségértékesítéshez kapcsolódó kiadások</t>
  </si>
  <si>
    <t>Felhalmozási és tőkejellegű bevételek összesen (8+…+15)</t>
  </si>
  <si>
    <t>Felhalmozási és tőkejellegű bevételek mindösszesen (III+16)</t>
  </si>
  <si>
    <t>Felhalmozási és tőkejellegű kiadások összesen (11+…+17)</t>
  </si>
  <si>
    <t>A.</t>
  </si>
  <si>
    <t>Tárgyévi költségvetési bevételek és előző évek előirányzat-maradványának, pénzmaradványának igénybevétele összesen (II+IV)</t>
  </si>
  <si>
    <t>Tárgyévi költségvetési kiadások összesen (I+II)</t>
  </si>
  <si>
    <t>Hosszú lejáratú hitelek, kötvények visszafizetése, törlesztése</t>
  </si>
  <si>
    <t>Likviditási célú hitelek felvétele</t>
  </si>
  <si>
    <t>Likviditási célú hitelek törlesztése</t>
  </si>
  <si>
    <t>Finanszírozási bevételek összesen (17+18)</t>
  </si>
  <si>
    <t>Finanszírozási kiadások összesen (18+19)</t>
  </si>
  <si>
    <t>B.</t>
  </si>
  <si>
    <t>Bevételek mindösszesen (A+V)</t>
  </si>
  <si>
    <t>Kiadások mindösszesen (A+III)</t>
  </si>
  <si>
    <t>Működési hiány (-) / többlet (+)</t>
  </si>
  <si>
    <t>Felhalmozási hiány (-) / többlet (+)</t>
  </si>
  <si>
    <t xml:space="preserve">   kamatbevétel (összes kamatbevétel 2011-ben 70.080)</t>
  </si>
  <si>
    <t>Finanszírozási egyenleg</t>
  </si>
  <si>
    <t>2011-2014. évi tervezett működési, fejlesztési bevételeinek és kiadásainak</t>
  </si>
  <si>
    <t>Összes hiány (-) / többlet (+)</t>
  </si>
  <si>
    <t>1. számú melléklet</t>
  </si>
  <si>
    <t>1/a számú melléklet</t>
  </si>
  <si>
    <t>1/b számú melléklet</t>
  </si>
  <si>
    <t>2011. évi
eredeti
előirányzat</t>
  </si>
</sst>
</file>

<file path=xl/styles.xml><?xml version="1.0" encoding="utf-8"?>
<styleSheet xmlns="http://schemas.openxmlformats.org/spreadsheetml/2006/main"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b/>
      <i/>
      <sz val="14"/>
      <name val="Arial"/>
      <family val="2"/>
      <charset val="238"/>
    </font>
    <font>
      <i/>
      <sz val="14"/>
      <name val="Arial CE"/>
      <charset val="238"/>
    </font>
    <font>
      <sz val="14"/>
      <color rgb="FFFF0000"/>
      <name val="Times New Roman"/>
      <family val="1"/>
      <charset val="238"/>
    </font>
    <font>
      <i/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sz val="12"/>
      <name val="Arial CE"/>
      <family val="2"/>
      <charset val="238"/>
    </font>
    <font>
      <sz val="14"/>
      <name val="Times New Roman"/>
      <family val="1"/>
    </font>
    <font>
      <b/>
      <i/>
      <sz val="10"/>
      <name val="Arial CE"/>
      <charset val="238"/>
    </font>
    <font>
      <b/>
      <i/>
      <sz val="14"/>
      <name val="Times New Roman"/>
      <family val="1"/>
    </font>
    <font>
      <sz val="14"/>
      <name val="Arial CE"/>
      <charset val="238"/>
    </font>
    <font>
      <sz val="10"/>
      <name val="Times New Roman"/>
      <family val="1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/>
  </cellStyleXfs>
  <cellXfs count="405">
    <xf numFmtId="0" fontId="0" fillId="0" borderId="0" xfId="0"/>
    <xf numFmtId="0" fontId="5" fillId="0" borderId="0" xfId="0" applyFont="1" applyBorder="1"/>
    <xf numFmtId="0" fontId="3" fillId="0" borderId="0" xfId="0" applyFont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left"/>
    </xf>
    <xf numFmtId="3" fontId="5" fillId="0" borderId="18" xfId="0" applyNumberFormat="1" applyFont="1" applyBorder="1"/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left"/>
    </xf>
    <xf numFmtId="3" fontId="5" fillId="0" borderId="21" xfId="0" applyNumberFormat="1" applyFont="1" applyBorder="1"/>
    <xf numFmtId="0" fontId="5" fillId="0" borderId="23" xfId="0" applyFont="1" applyBorder="1" applyAlignment="1">
      <alignment horizontal="center"/>
    </xf>
    <xf numFmtId="3" fontId="5" fillId="0" borderId="24" xfId="0" applyNumberFormat="1" applyFont="1" applyBorder="1"/>
    <xf numFmtId="0" fontId="0" fillId="0" borderId="1" xfId="0" applyBorder="1"/>
    <xf numFmtId="0" fontId="6" fillId="0" borderId="26" xfId="0" applyFont="1" applyBorder="1" applyAlignment="1">
      <alignment horizontal="center"/>
    </xf>
    <xf numFmtId="0" fontId="6" fillId="0" borderId="27" xfId="0" applyFont="1" applyBorder="1"/>
    <xf numFmtId="3" fontId="6" fillId="0" borderId="27" xfId="0" applyNumberFormat="1" applyFont="1" applyBorder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3" fontId="5" fillId="0" borderId="11" xfId="0" applyNumberFormat="1" applyFont="1" applyBorder="1"/>
    <xf numFmtId="0" fontId="0" fillId="0" borderId="29" xfId="0" applyBorder="1"/>
    <xf numFmtId="0" fontId="5" fillId="0" borderId="24" xfId="0" applyFont="1" applyBorder="1" applyAlignment="1">
      <alignment horizontal="left"/>
    </xf>
    <xf numFmtId="0" fontId="4" fillId="0" borderId="26" xfId="0" applyFont="1" applyBorder="1" applyAlignment="1">
      <alignment horizontal="center"/>
    </xf>
    <xf numFmtId="0" fontId="4" fillId="0" borderId="27" xfId="0" applyFont="1" applyBorder="1" applyAlignment="1">
      <alignment horizontal="left"/>
    </xf>
    <xf numFmtId="3" fontId="4" fillId="0" borderId="27" xfId="0" applyNumberFormat="1" applyFont="1" applyBorder="1"/>
    <xf numFmtId="0" fontId="1" fillId="0" borderId="0" xfId="0" applyFont="1"/>
    <xf numFmtId="0" fontId="4" fillId="0" borderId="10" xfId="0" applyFont="1" applyBorder="1" applyAlignment="1">
      <alignment horizontal="center"/>
    </xf>
    <xf numFmtId="0" fontId="4" fillId="0" borderId="11" xfId="0" applyFont="1" applyBorder="1"/>
    <xf numFmtId="3" fontId="4" fillId="0" borderId="11" xfId="0" applyNumberFormat="1" applyFont="1" applyBorder="1"/>
    <xf numFmtId="0" fontId="2" fillId="0" borderId="29" xfId="0" applyFont="1" applyBorder="1"/>
    <xf numFmtId="0" fontId="5" fillId="0" borderId="30" xfId="0" applyFont="1" applyBorder="1" applyAlignment="1">
      <alignment horizontal="center"/>
    </xf>
    <xf numFmtId="0" fontId="5" fillId="0" borderId="31" xfId="0" applyFont="1" applyBorder="1" applyAlignment="1">
      <alignment horizontal="left"/>
    </xf>
    <xf numFmtId="3" fontId="5" fillId="0" borderId="31" xfId="0" applyNumberFormat="1" applyFont="1" applyBorder="1"/>
    <xf numFmtId="0" fontId="4" fillId="0" borderId="27" xfId="0" applyFont="1" applyBorder="1"/>
    <xf numFmtId="3" fontId="5" fillId="0" borderId="24" xfId="0" applyNumberFormat="1" applyFont="1" applyFill="1" applyBorder="1"/>
    <xf numFmtId="3" fontId="5" fillId="0" borderId="31" xfId="0" applyNumberFormat="1" applyFont="1" applyFill="1" applyBorder="1"/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left"/>
    </xf>
    <xf numFmtId="3" fontId="5" fillId="0" borderId="34" xfId="0" applyNumberFormat="1" applyFont="1" applyBorder="1"/>
    <xf numFmtId="0" fontId="1" fillId="0" borderId="1" xfId="0" applyFont="1" applyBorder="1"/>
    <xf numFmtId="0" fontId="5" fillId="0" borderId="6" xfId="0" applyFont="1" applyBorder="1" applyAlignment="1">
      <alignment horizontal="center"/>
    </xf>
    <xf numFmtId="0" fontId="1" fillId="0" borderId="36" xfId="0" applyFont="1" applyBorder="1"/>
    <xf numFmtId="0" fontId="1" fillId="0" borderId="29" xfId="0" applyFont="1" applyBorder="1"/>
    <xf numFmtId="0" fontId="5" fillId="0" borderId="7" xfId="0" applyFont="1" applyBorder="1" applyAlignment="1">
      <alignment horizontal="left"/>
    </xf>
    <xf numFmtId="3" fontId="5" fillId="0" borderId="7" xfId="0" applyNumberFormat="1" applyFont="1" applyBorder="1"/>
    <xf numFmtId="0" fontId="5" fillId="0" borderId="37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3" fontId="5" fillId="0" borderId="38" xfId="0" applyNumberFormat="1" applyFont="1" applyBorder="1"/>
    <xf numFmtId="0" fontId="5" fillId="0" borderId="11" xfId="0" applyFont="1" applyBorder="1"/>
    <xf numFmtId="0" fontId="6" fillId="0" borderId="27" xfId="0" applyFont="1" applyBorder="1" applyAlignment="1">
      <alignment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 wrapText="1"/>
    </xf>
    <xf numFmtId="3" fontId="5" fillId="0" borderId="27" xfId="0" applyNumberFormat="1" applyFont="1" applyBorder="1" applyAlignment="1">
      <alignment horizontal="right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vertical="center" wrapText="1"/>
    </xf>
    <xf numFmtId="3" fontId="8" fillId="0" borderId="27" xfId="0" applyNumberFormat="1" applyFont="1" applyBorder="1" applyAlignment="1">
      <alignment vertical="center" wrapText="1"/>
    </xf>
    <xf numFmtId="0" fontId="9" fillId="0" borderId="0" xfId="0" applyFont="1"/>
    <xf numFmtId="0" fontId="5" fillId="2" borderId="26" xfId="0" applyFont="1" applyFill="1" applyBorder="1" applyAlignment="1">
      <alignment horizontal="center"/>
    </xf>
    <xf numFmtId="0" fontId="5" fillId="2" borderId="40" xfId="0" applyFont="1" applyFill="1" applyBorder="1" applyAlignment="1"/>
    <xf numFmtId="3" fontId="5" fillId="2" borderId="1" xfId="0" applyNumberFormat="1" applyFont="1" applyFill="1" applyBorder="1"/>
    <xf numFmtId="0" fontId="8" fillId="0" borderId="41" xfId="0" applyFont="1" applyBorder="1" applyAlignment="1">
      <alignment horizontal="center" vertical="center"/>
    </xf>
    <xf numFmtId="0" fontId="8" fillId="0" borderId="42" xfId="0" applyFont="1" applyBorder="1" applyAlignment="1">
      <alignment vertical="center" wrapText="1"/>
    </xf>
    <xf numFmtId="3" fontId="8" fillId="0" borderId="42" xfId="0" applyNumberFormat="1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/>
    </xf>
    <xf numFmtId="0" fontId="5" fillId="0" borderId="43" xfId="0" applyFont="1" applyBorder="1" applyAlignment="1">
      <alignment horizontal="left" wrapText="1"/>
    </xf>
    <xf numFmtId="3" fontId="5" fillId="0" borderId="34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left" wrapText="1"/>
    </xf>
    <xf numFmtId="3" fontId="5" fillId="0" borderId="11" xfId="0" applyNumberFormat="1" applyFont="1" applyBorder="1" applyAlignment="1">
      <alignment horizontal="right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left" wrapText="1"/>
    </xf>
    <xf numFmtId="3" fontId="6" fillId="0" borderId="27" xfId="0" applyNumberFormat="1" applyFont="1" applyBorder="1" applyAlignment="1">
      <alignment vertical="center"/>
    </xf>
    <xf numFmtId="0" fontId="11" fillId="0" borderId="0" xfId="0" applyFont="1"/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left" vertical="center" wrapText="1"/>
    </xf>
    <xf numFmtId="3" fontId="5" fillId="0" borderId="42" xfId="0" applyNumberFormat="1" applyFont="1" applyBorder="1" applyAlignment="1">
      <alignment vertical="center" wrapText="1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vertical="center"/>
    </xf>
    <xf numFmtId="3" fontId="6" fillId="0" borderId="42" xfId="0" applyNumberFormat="1" applyFont="1" applyBorder="1"/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3" fontId="8" fillId="0" borderId="15" xfId="0" applyNumberFormat="1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12" fillId="0" borderId="0" xfId="0" applyFont="1"/>
    <xf numFmtId="3" fontId="12" fillId="0" borderId="0" xfId="0" applyNumberFormat="1" applyFont="1"/>
    <xf numFmtId="0" fontId="5" fillId="2" borderId="0" xfId="0" applyFont="1" applyFill="1"/>
    <xf numFmtId="0" fontId="13" fillId="0" borderId="0" xfId="0" applyFont="1" applyAlignment="1">
      <alignment horizontal="right"/>
    </xf>
    <xf numFmtId="0" fontId="0" fillId="0" borderId="0" xfId="0" applyBorder="1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4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/>
    <xf numFmtId="3" fontId="4" fillId="2" borderId="45" xfId="0" applyNumberFormat="1" applyFont="1" applyFill="1" applyBorder="1"/>
    <xf numFmtId="3" fontId="4" fillId="2" borderId="0" xfId="0" applyNumberFormat="1" applyFont="1" applyFill="1" applyBorder="1"/>
    <xf numFmtId="3" fontId="15" fillId="2" borderId="0" xfId="0" applyNumberFormat="1" applyFont="1" applyFill="1" applyBorder="1" applyAlignment="1">
      <alignment horizontal="right"/>
    </xf>
    <xf numFmtId="0" fontId="5" fillId="2" borderId="2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left" indent="1"/>
    </xf>
    <xf numFmtId="3" fontId="5" fillId="2" borderId="47" xfId="0" applyNumberFormat="1" applyFont="1" applyFill="1" applyBorder="1"/>
    <xf numFmtId="3" fontId="5" fillId="2" borderId="0" xfId="0" applyNumberFormat="1" applyFont="1" applyFill="1" applyBorder="1"/>
    <xf numFmtId="3" fontId="5" fillId="2" borderId="0" xfId="0" applyNumberFormat="1" applyFont="1" applyFill="1" applyBorder="1" applyAlignment="1">
      <alignment horizontal="right"/>
    </xf>
    <xf numFmtId="0" fontId="5" fillId="2" borderId="30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left" indent="1"/>
    </xf>
    <xf numFmtId="3" fontId="5" fillId="2" borderId="48" xfId="0" applyNumberFormat="1" applyFont="1" applyFill="1" applyBorder="1"/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/>
    <xf numFmtId="3" fontId="4" fillId="2" borderId="49" xfId="0" applyNumberFormat="1" applyFont="1" applyFill="1" applyBorder="1"/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3" fontId="6" fillId="2" borderId="45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5" fillId="2" borderId="23" xfId="0" applyFont="1" applyFill="1" applyBorder="1" applyAlignment="1">
      <alignment horizontal="center"/>
    </xf>
    <xf numFmtId="0" fontId="5" fillId="2" borderId="24" xfId="0" applyFont="1" applyFill="1" applyBorder="1"/>
    <xf numFmtId="3" fontId="5" fillId="2" borderId="51" xfId="0" applyNumberFormat="1" applyFont="1" applyFill="1" applyBorder="1"/>
    <xf numFmtId="0" fontId="1" fillId="0" borderId="0" xfId="0" applyFont="1" applyBorder="1"/>
    <xf numFmtId="0" fontId="5" fillId="2" borderId="23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vertical="center" wrapText="1"/>
    </xf>
    <xf numFmtId="3" fontId="5" fillId="2" borderId="51" xfId="0" applyNumberFormat="1" applyFont="1" applyFill="1" applyBorder="1" applyAlignment="1">
      <alignment vertical="center" wrapText="1"/>
    </xf>
    <xf numFmtId="3" fontId="7" fillId="2" borderId="0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vertical="center" wrapText="1"/>
    </xf>
    <xf numFmtId="3" fontId="4" fillId="2" borderId="47" xfId="0" applyNumberFormat="1" applyFont="1" applyFill="1" applyBorder="1" applyAlignment="1">
      <alignment vertical="center" wrapText="1"/>
    </xf>
    <xf numFmtId="3" fontId="4" fillId="2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5" fillId="2" borderId="37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vertical="center" wrapText="1"/>
    </xf>
    <xf numFmtId="3" fontId="5" fillId="2" borderId="52" xfId="0" applyNumberFormat="1" applyFont="1" applyFill="1" applyBorder="1" applyAlignment="1">
      <alignment vertical="center" wrapText="1"/>
    </xf>
    <xf numFmtId="3" fontId="5" fillId="0" borderId="52" xfId="0" applyNumberFormat="1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5" fillId="2" borderId="21" xfId="0" applyFont="1" applyFill="1" applyBorder="1" applyAlignment="1">
      <alignment wrapText="1"/>
    </xf>
    <xf numFmtId="3" fontId="5" fillId="2" borderId="47" xfId="0" applyNumberFormat="1" applyFont="1" applyFill="1" applyBorder="1" applyAlignment="1">
      <alignment vertical="center"/>
    </xf>
    <xf numFmtId="0" fontId="5" fillId="2" borderId="24" xfId="0" applyFont="1" applyFill="1" applyBorder="1" applyAlignment="1">
      <alignment wrapText="1"/>
    </xf>
    <xf numFmtId="3" fontId="5" fillId="2" borderId="51" xfId="0" applyNumberFormat="1" applyFont="1" applyFill="1" applyBorder="1" applyAlignment="1">
      <alignment vertical="center"/>
    </xf>
    <xf numFmtId="0" fontId="17" fillId="2" borderId="26" xfId="0" applyFont="1" applyFill="1" applyBorder="1" applyAlignment="1">
      <alignment horizontal="center" vertical="center" wrapText="1"/>
    </xf>
    <xf numFmtId="0" fontId="17" fillId="2" borderId="27" xfId="0" applyFont="1" applyFill="1" applyBorder="1" applyAlignment="1">
      <alignment vertical="center" wrapText="1"/>
    </xf>
    <xf numFmtId="3" fontId="6" fillId="2" borderId="49" xfId="0" applyNumberFormat="1" applyFont="1" applyFill="1" applyBorder="1" applyAlignment="1">
      <alignment vertical="center" wrapText="1"/>
    </xf>
    <xf numFmtId="0" fontId="5" fillId="2" borderId="2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7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left" vertical="center" wrapText="1"/>
    </xf>
    <xf numFmtId="3" fontId="5" fillId="2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8" fillId="0" borderId="0" xfId="0" applyFont="1" applyBorder="1"/>
    <xf numFmtId="0" fontId="5" fillId="2" borderId="24" xfId="0" applyFont="1" applyFill="1" applyBorder="1" applyAlignment="1">
      <alignment horizontal="left" inden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left" indent="1"/>
    </xf>
    <xf numFmtId="3" fontId="5" fillId="2" borderId="45" xfId="0" applyNumberFormat="1" applyFont="1" applyFill="1" applyBorder="1"/>
    <xf numFmtId="3" fontId="5" fillId="0" borderId="47" xfId="0" applyNumberFormat="1" applyFont="1" applyFill="1" applyBorder="1"/>
    <xf numFmtId="3" fontId="5" fillId="0" borderId="45" xfId="0" applyNumberFormat="1" applyFont="1" applyFill="1" applyBorder="1"/>
    <xf numFmtId="0" fontId="5" fillId="2" borderId="33" xfId="0" applyFont="1" applyFill="1" applyBorder="1" applyAlignment="1">
      <alignment horizontal="center"/>
    </xf>
    <xf numFmtId="0" fontId="5" fillId="2" borderId="34" xfId="0" applyFont="1" applyFill="1" applyBorder="1" applyAlignment="1">
      <alignment horizontal="left" indent="1"/>
    </xf>
    <xf numFmtId="3" fontId="5" fillId="2" borderId="53" xfId="0" applyNumberFormat="1" applyFont="1" applyFill="1" applyBorder="1"/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/>
    <xf numFmtId="3" fontId="6" fillId="2" borderId="49" xfId="0" applyNumberFormat="1" applyFont="1" applyFill="1" applyBorder="1"/>
    <xf numFmtId="0" fontId="8" fillId="2" borderId="26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vertical="center"/>
    </xf>
    <xf numFmtId="3" fontId="8" fillId="2" borderId="49" xfId="0" applyNumberFormat="1" applyFont="1" applyFill="1" applyBorder="1" applyAlignment="1">
      <alignment vertical="center"/>
    </xf>
    <xf numFmtId="0" fontId="5" fillId="2" borderId="54" xfId="0" applyFont="1" applyFill="1" applyBorder="1" applyAlignment="1">
      <alignment horizontal="center"/>
    </xf>
    <xf numFmtId="0" fontId="5" fillId="2" borderId="50" xfId="0" applyFont="1" applyFill="1" applyBorder="1" applyAlignment="1"/>
    <xf numFmtId="3" fontId="5" fillId="2" borderId="55" xfId="0" applyNumberFormat="1" applyFont="1" applyFill="1" applyBorder="1"/>
    <xf numFmtId="0" fontId="0" fillId="0" borderId="0" xfId="0" applyFont="1" applyBorder="1"/>
    <xf numFmtId="0" fontId="5" fillId="2" borderId="20" xfId="0" applyFont="1" applyFill="1" applyBorder="1" applyAlignment="1">
      <alignment horizontal="center" vertical="center"/>
    </xf>
    <xf numFmtId="0" fontId="19" fillId="0" borderId="0" xfId="0" applyFont="1" applyBorder="1"/>
    <xf numFmtId="0" fontId="5" fillId="2" borderId="37" xfId="0" applyFont="1" applyFill="1" applyBorder="1" applyAlignment="1">
      <alignment horizontal="center"/>
    </xf>
    <xf numFmtId="0" fontId="5" fillId="2" borderId="38" xfId="0" applyFont="1" applyFill="1" applyBorder="1" applyAlignment="1">
      <alignment horizontal="left" indent="1"/>
    </xf>
    <xf numFmtId="3" fontId="5" fillId="2" borderId="52" xfId="0" applyNumberFormat="1" applyFont="1" applyFill="1" applyBorder="1"/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/>
    <xf numFmtId="3" fontId="6" fillId="2" borderId="45" xfId="0" applyNumberFormat="1" applyFont="1" applyFill="1" applyBorder="1"/>
    <xf numFmtId="0" fontId="8" fillId="2" borderId="14" xfId="0" applyFont="1" applyFill="1" applyBorder="1" applyAlignment="1">
      <alignment horizontal="center" vertical="center"/>
    </xf>
    <xf numFmtId="3" fontId="8" fillId="2" borderId="46" xfId="0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3" fontId="5" fillId="0" borderId="0" xfId="0" applyNumberFormat="1" applyFont="1" applyBorder="1"/>
    <xf numFmtId="0" fontId="5" fillId="0" borderId="0" xfId="0" applyFont="1"/>
    <xf numFmtId="3" fontId="4" fillId="0" borderId="0" xfId="0" applyNumberFormat="1" applyFont="1" applyBorder="1"/>
    <xf numFmtId="3" fontId="0" fillId="0" borderId="0" xfId="0" applyNumberFormat="1" applyBorder="1"/>
    <xf numFmtId="0" fontId="3" fillId="0" borderId="0" xfId="0" applyFont="1" applyAlignment="1">
      <alignment horizontal="right"/>
    </xf>
    <xf numFmtId="3" fontId="5" fillId="2" borderId="59" xfId="0" applyNumberFormat="1" applyFont="1" applyFill="1" applyBorder="1"/>
    <xf numFmtId="3" fontId="5" fillId="0" borderId="19" xfId="0" applyNumberFormat="1" applyFont="1" applyBorder="1"/>
    <xf numFmtId="3" fontId="5" fillId="0" borderId="22" xfId="0" applyNumberFormat="1" applyFont="1" applyBorder="1"/>
    <xf numFmtId="3" fontId="5" fillId="0" borderId="25" xfId="0" applyNumberFormat="1" applyFont="1" applyBorder="1"/>
    <xf numFmtId="3" fontId="6" fillId="0" borderId="28" xfId="0" applyNumberFormat="1" applyFont="1" applyBorder="1"/>
    <xf numFmtId="3" fontId="5" fillId="0" borderId="13" xfId="0" applyNumberFormat="1" applyFont="1" applyBorder="1"/>
    <xf numFmtId="3" fontId="4" fillId="0" borderId="28" xfId="0" applyNumberFormat="1" applyFont="1" applyBorder="1"/>
    <xf numFmtId="3" fontId="4" fillId="0" borderId="13" xfId="0" applyNumberFormat="1" applyFont="1" applyBorder="1"/>
    <xf numFmtId="3" fontId="5" fillId="0" borderId="32" xfId="0" applyNumberFormat="1" applyFont="1" applyBorder="1"/>
    <xf numFmtId="3" fontId="5" fillId="0" borderId="25" xfId="0" applyNumberFormat="1" applyFont="1" applyFill="1" applyBorder="1"/>
    <xf numFmtId="3" fontId="5" fillId="0" borderId="32" xfId="0" applyNumberFormat="1" applyFont="1" applyFill="1" applyBorder="1"/>
    <xf numFmtId="3" fontId="5" fillId="0" borderId="35" xfId="0" applyNumberFormat="1" applyFont="1" applyBorder="1"/>
    <xf numFmtId="3" fontId="5" fillId="0" borderId="9" xfId="0" applyNumberFormat="1" applyFont="1" applyBorder="1"/>
    <xf numFmtId="3" fontId="5" fillId="0" borderId="39" xfId="0" applyNumberFormat="1" applyFont="1" applyBorder="1"/>
    <xf numFmtId="3" fontId="5" fillId="0" borderId="28" xfId="0" applyNumberFormat="1" applyFont="1" applyBorder="1" applyAlignment="1">
      <alignment horizontal="right" vertical="center" wrapText="1"/>
    </xf>
    <xf numFmtId="3" fontId="8" fillId="0" borderId="28" xfId="0" applyNumberFormat="1" applyFont="1" applyBorder="1" applyAlignment="1">
      <alignment vertical="center" wrapText="1"/>
    </xf>
    <xf numFmtId="3" fontId="5" fillId="2" borderId="22" xfId="0" applyNumberFormat="1" applyFont="1" applyFill="1" applyBorder="1"/>
    <xf numFmtId="3" fontId="8" fillId="0" borderId="60" xfId="0" applyNumberFormat="1" applyFont="1" applyBorder="1" applyAlignment="1">
      <alignment vertical="center" wrapText="1"/>
    </xf>
    <xf numFmtId="3" fontId="5" fillId="0" borderId="35" xfId="0" applyNumberFormat="1" applyFont="1" applyBorder="1" applyAlignment="1">
      <alignment horizontal="right" vertical="center" wrapText="1"/>
    </xf>
    <xf numFmtId="3" fontId="5" fillId="0" borderId="13" xfId="0" applyNumberFormat="1" applyFont="1" applyBorder="1" applyAlignment="1">
      <alignment horizontal="right" vertical="center" wrapText="1"/>
    </xf>
    <xf numFmtId="3" fontId="6" fillId="0" borderId="28" xfId="0" applyNumberFormat="1" applyFont="1" applyBorder="1" applyAlignment="1">
      <alignment vertical="center"/>
    </xf>
    <xf numFmtId="3" fontId="5" fillId="0" borderId="60" xfId="0" applyNumberFormat="1" applyFont="1" applyBorder="1" applyAlignment="1">
      <alignment vertical="center" wrapText="1"/>
    </xf>
    <xf numFmtId="3" fontId="6" fillId="0" borderId="60" xfId="0" applyNumberFormat="1" applyFont="1" applyBorder="1"/>
    <xf numFmtId="3" fontId="8" fillId="0" borderId="16" xfId="0" applyNumberFormat="1" applyFont="1" applyBorder="1" applyAlignment="1">
      <alignment vertical="center" wrapText="1"/>
    </xf>
    <xf numFmtId="0" fontId="5" fillId="2" borderId="63" xfId="0" applyFont="1" applyFill="1" applyBorder="1" applyAlignment="1">
      <alignment horizontal="center"/>
    </xf>
    <xf numFmtId="3" fontId="4" fillId="2" borderId="62" xfId="0" applyNumberFormat="1" applyFont="1" applyFill="1" applyBorder="1"/>
    <xf numFmtId="3" fontId="5" fillId="2" borderId="64" xfId="0" applyNumberFormat="1" applyFont="1" applyFill="1" applyBorder="1"/>
    <xf numFmtId="3" fontId="5" fillId="2" borderId="65" xfId="0" applyNumberFormat="1" applyFont="1" applyFill="1" applyBorder="1"/>
    <xf numFmtId="3" fontId="4" fillId="2" borderId="66" xfId="0" applyNumberFormat="1" applyFont="1" applyFill="1" applyBorder="1"/>
    <xf numFmtId="3" fontId="6" fillId="2" borderId="62" xfId="0" applyNumberFormat="1" applyFont="1" applyFill="1" applyBorder="1" applyAlignment="1">
      <alignment vertical="center" wrapText="1"/>
    </xf>
    <xf numFmtId="3" fontId="5" fillId="2" borderId="67" xfId="0" applyNumberFormat="1" applyFont="1" applyFill="1" applyBorder="1"/>
    <xf numFmtId="3" fontId="5" fillId="2" borderId="67" xfId="0" applyNumberFormat="1" applyFont="1" applyFill="1" applyBorder="1" applyAlignment="1">
      <alignment vertical="center" wrapText="1"/>
    </xf>
    <xf numFmtId="3" fontId="4" fillId="2" borderId="64" xfId="0" applyNumberFormat="1" applyFont="1" applyFill="1" applyBorder="1" applyAlignment="1">
      <alignment vertical="center" wrapText="1"/>
    </xf>
    <xf numFmtId="3" fontId="5" fillId="0" borderId="68" xfId="0" applyNumberFormat="1" applyFont="1" applyFill="1" applyBorder="1" applyAlignment="1">
      <alignment vertical="center" wrapText="1"/>
    </xf>
    <xf numFmtId="3" fontId="5" fillId="2" borderId="64" xfId="0" applyNumberFormat="1" applyFont="1" applyFill="1" applyBorder="1" applyAlignment="1">
      <alignment vertical="center"/>
    </xf>
    <xf numFmtId="3" fontId="5" fillId="2" borderId="67" xfId="0" applyNumberFormat="1" applyFont="1" applyFill="1" applyBorder="1" applyAlignment="1">
      <alignment vertical="center"/>
    </xf>
    <xf numFmtId="3" fontId="6" fillId="2" borderId="66" xfId="0" applyNumberFormat="1" applyFont="1" applyFill="1" applyBorder="1" applyAlignment="1">
      <alignment vertical="center" wrapText="1"/>
    </xf>
    <xf numFmtId="3" fontId="5" fillId="2" borderId="68" xfId="0" applyNumberFormat="1" applyFont="1" applyFill="1" applyBorder="1" applyAlignment="1">
      <alignment vertical="center" wrapText="1"/>
    </xf>
    <xf numFmtId="3" fontId="5" fillId="2" borderId="62" xfId="0" applyNumberFormat="1" applyFont="1" applyFill="1" applyBorder="1"/>
    <xf numFmtId="3" fontId="5" fillId="0" borderId="64" xfId="0" applyNumberFormat="1" applyFont="1" applyFill="1" applyBorder="1"/>
    <xf numFmtId="3" fontId="5" fillId="0" borderId="62" xfId="0" applyNumberFormat="1" applyFont="1" applyFill="1" applyBorder="1"/>
    <xf numFmtId="3" fontId="5" fillId="2" borderId="69" xfId="0" applyNumberFormat="1" applyFont="1" applyFill="1" applyBorder="1"/>
    <xf numFmtId="3" fontId="6" fillId="2" borderId="66" xfId="0" applyNumberFormat="1" applyFont="1" applyFill="1" applyBorder="1"/>
    <xf numFmtId="3" fontId="8" fillId="2" borderId="66" xfId="0" applyNumberFormat="1" applyFont="1" applyFill="1" applyBorder="1" applyAlignment="1">
      <alignment vertical="center"/>
    </xf>
    <xf numFmtId="3" fontId="5" fillId="2" borderId="70" xfId="0" applyNumberFormat="1" applyFont="1" applyFill="1" applyBorder="1"/>
    <xf numFmtId="3" fontId="5" fillId="2" borderId="68" xfId="0" applyNumberFormat="1" applyFont="1" applyFill="1" applyBorder="1"/>
    <xf numFmtId="3" fontId="6" fillId="2" borderId="62" xfId="0" applyNumberFormat="1" applyFont="1" applyFill="1" applyBorder="1"/>
    <xf numFmtId="3" fontId="8" fillId="2" borderId="63" xfId="0" applyNumberFormat="1" applyFont="1" applyFill="1" applyBorder="1" applyAlignment="1">
      <alignment vertical="center"/>
    </xf>
    <xf numFmtId="0" fontId="12" fillId="0" borderId="0" xfId="0" applyFont="1" applyAlignment="1">
      <alignment horizontal="left"/>
    </xf>
    <xf numFmtId="0" fontId="3" fillId="0" borderId="74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76" xfId="0" applyFont="1" applyBorder="1" applyAlignment="1">
      <alignment horizontal="center"/>
    </xf>
    <xf numFmtId="0" fontId="3" fillId="0" borderId="77" xfId="0" applyFont="1" applyBorder="1" applyAlignment="1">
      <alignment horizontal="center"/>
    </xf>
    <xf numFmtId="0" fontId="3" fillId="0" borderId="77" xfId="0" applyFont="1" applyBorder="1"/>
    <xf numFmtId="3" fontId="3" fillId="0" borderId="77" xfId="0" applyNumberFormat="1" applyFont="1" applyBorder="1"/>
    <xf numFmtId="0" fontId="3" fillId="0" borderId="78" xfId="0" applyFont="1" applyBorder="1" applyAlignment="1">
      <alignment horizontal="center"/>
    </xf>
    <xf numFmtId="0" fontId="3" fillId="0" borderId="47" xfId="0" applyFont="1" applyBorder="1"/>
    <xf numFmtId="3" fontId="3" fillId="0" borderId="79" xfId="0" applyNumberFormat="1" applyFont="1" applyBorder="1"/>
    <xf numFmtId="0" fontId="3" fillId="0" borderId="0" xfId="0" applyFont="1" applyBorder="1"/>
    <xf numFmtId="0" fontId="3" fillId="0" borderId="1" xfId="0" applyFont="1" applyBorder="1"/>
    <xf numFmtId="0" fontId="3" fillId="0" borderId="55" xfId="0" applyFont="1" applyBorder="1" applyAlignment="1">
      <alignment horizontal="center"/>
    </xf>
    <xf numFmtId="0" fontId="3" fillId="0" borderId="55" xfId="0" applyFont="1" applyBorder="1"/>
    <xf numFmtId="3" fontId="3" fillId="0" borderId="55" xfId="0" applyNumberFormat="1" applyFont="1" applyBorder="1"/>
    <xf numFmtId="0" fontId="3" fillId="0" borderId="80" xfId="0" applyFont="1" applyBorder="1" applyAlignment="1">
      <alignment horizontal="center"/>
    </xf>
    <xf numFmtId="0" fontId="3" fillId="0" borderId="51" xfId="0" applyFont="1" applyBorder="1"/>
    <xf numFmtId="3" fontId="3" fillId="0" borderId="81" xfId="0" applyNumberFormat="1" applyFont="1" applyBorder="1"/>
    <xf numFmtId="3" fontId="3" fillId="0" borderId="51" xfId="0" applyNumberFormat="1" applyFont="1" applyBorder="1"/>
    <xf numFmtId="0" fontId="3" fillId="0" borderId="82" xfId="0" applyFont="1" applyBorder="1"/>
    <xf numFmtId="0" fontId="3" fillId="0" borderId="83" xfId="0" applyFont="1" applyBorder="1" applyAlignment="1">
      <alignment horizontal="center"/>
    </xf>
    <xf numFmtId="0" fontId="3" fillId="0" borderId="48" xfId="0" applyFont="1" applyBorder="1"/>
    <xf numFmtId="3" fontId="3" fillId="0" borderId="84" xfId="0" applyNumberFormat="1" applyFont="1" applyBorder="1"/>
    <xf numFmtId="3" fontId="3" fillId="0" borderId="48" xfId="0" applyNumberFormat="1" applyFont="1" applyBorder="1"/>
    <xf numFmtId="0" fontId="3" fillId="0" borderId="56" xfId="0" applyFont="1" applyBorder="1"/>
    <xf numFmtId="0" fontId="3" fillId="0" borderId="51" xfId="0" applyFont="1" applyBorder="1" applyAlignment="1">
      <alignment horizontal="center" vertical="top"/>
    </xf>
    <xf numFmtId="0" fontId="3" fillId="0" borderId="51" xfId="0" applyFont="1" applyBorder="1" applyAlignment="1">
      <alignment wrapText="1"/>
    </xf>
    <xf numFmtId="3" fontId="3" fillId="0" borderId="85" xfId="0" applyNumberFormat="1" applyFont="1" applyBorder="1"/>
    <xf numFmtId="0" fontId="3" fillId="0" borderId="47" xfId="0" applyFont="1" applyBorder="1" applyAlignment="1">
      <alignment horizontal="center"/>
    </xf>
    <xf numFmtId="3" fontId="3" fillId="0" borderId="47" xfId="0" applyNumberFormat="1" applyFont="1" applyBorder="1"/>
    <xf numFmtId="0" fontId="3" fillId="0" borderId="51" xfId="0" applyFont="1" applyBorder="1" applyAlignment="1">
      <alignment horizontal="center"/>
    </xf>
    <xf numFmtId="0" fontId="3" fillId="0" borderId="55" xfId="0" applyFont="1" applyBorder="1" applyAlignment="1">
      <alignment horizontal="left" indent="1"/>
    </xf>
    <xf numFmtId="0" fontId="3" fillId="0" borderId="55" xfId="0" applyFont="1" applyBorder="1" applyAlignment="1">
      <alignment horizontal="left" vertical="center" wrapText="1" indent="1"/>
    </xf>
    <xf numFmtId="3" fontId="3" fillId="0" borderId="79" xfId="0" applyNumberFormat="1" applyFont="1" applyBorder="1" applyAlignment="1">
      <alignment vertical="center"/>
    </xf>
    <xf numFmtId="3" fontId="3" fillId="0" borderId="47" xfId="0" applyNumberFormat="1" applyFont="1" applyBorder="1" applyAlignment="1">
      <alignment vertical="center"/>
    </xf>
    <xf numFmtId="0" fontId="3" fillId="0" borderId="55" xfId="0" applyFont="1" applyBorder="1" applyAlignment="1">
      <alignment horizontal="left" wrapText="1" indent="1"/>
    </xf>
    <xf numFmtId="3" fontId="3" fillId="0" borderId="55" xfId="0" applyNumberFormat="1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47" xfId="0" applyFont="1" applyBorder="1" applyAlignment="1">
      <alignment horizontal="left" wrapText="1" indent="1"/>
    </xf>
    <xf numFmtId="3" fontId="3" fillId="0" borderId="47" xfId="0" applyNumberFormat="1" applyFont="1" applyBorder="1" applyAlignment="1">
      <alignment horizontal="right" wrapText="1" indent="3"/>
    </xf>
    <xf numFmtId="0" fontId="3" fillId="0" borderId="51" xfId="0" applyFont="1" applyBorder="1" applyAlignment="1">
      <alignment horizontal="center" vertical="center"/>
    </xf>
    <xf numFmtId="0" fontId="3" fillId="0" borderId="82" xfId="0" applyFont="1" applyBorder="1" applyAlignment="1">
      <alignment vertical="center"/>
    </xf>
    <xf numFmtId="3" fontId="3" fillId="0" borderId="81" xfId="0" applyNumberFormat="1" applyFont="1" applyBorder="1" applyAlignment="1">
      <alignment vertical="center"/>
    </xf>
    <xf numFmtId="3" fontId="3" fillId="0" borderId="51" xfId="0" applyNumberFormat="1" applyFont="1" applyBorder="1" applyAlignment="1">
      <alignment vertical="center"/>
    </xf>
    <xf numFmtId="0" fontId="12" fillId="0" borderId="49" xfId="0" applyFont="1" applyBorder="1" applyAlignment="1">
      <alignment horizontal="center"/>
    </xf>
    <xf numFmtId="0" fontId="12" fillId="0" borderId="49" xfId="0" applyFont="1" applyBorder="1"/>
    <xf numFmtId="3" fontId="12" fillId="0" borderId="49" xfId="0" applyNumberFormat="1" applyFont="1" applyBorder="1" applyAlignment="1">
      <alignment horizontal="right"/>
    </xf>
    <xf numFmtId="3" fontId="3" fillId="0" borderId="49" xfId="0" applyNumberFormat="1" applyFont="1" applyBorder="1"/>
    <xf numFmtId="0" fontId="12" fillId="0" borderId="55" xfId="0" applyFont="1" applyBorder="1" applyAlignment="1">
      <alignment horizontal="center"/>
    </xf>
    <xf numFmtId="0" fontId="12" fillId="0" borderId="0" xfId="0" applyFont="1" applyBorder="1"/>
    <xf numFmtId="3" fontId="12" fillId="0" borderId="85" xfId="0" applyNumberFormat="1" applyFont="1" applyBorder="1"/>
    <xf numFmtId="3" fontId="12" fillId="0" borderId="55" xfId="0" applyNumberFormat="1" applyFont="1" applyBorder="1"/>
    <xf numFmtId="0" fontId="3" fillId="0" borderId="78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2" fillId="0" borderId="86" xfId="0" applyFont="1" applyBorder="1" applyAlignment="1">
      <alignment horizontal="center"/>
    </xf>
    <xf numFmtId="0" fontId="12" fillId="0" borderId="40" xfId="0" applyFont="1" applyBorder="1"/>
    <xf numFmtId="3" fontId="12" fillId="0" borderId="87" xfId="0" applyNumberFormat="1" applyFont="1" applyBorder="1"/>
    <xf numFmtId="3" fontId="3" fillId="0" borderId="87" xfId="0" applyNumberFormat="1" applyFont="1" applyBorder="1"/>
    <xf numFmtId="3" fontId="12" fillId="0" borderId="49" xfId="0" applyNumberFormat="1" applyFont="1" applyBorder="1"/>
    <xf numFmtId="0" fontId="3" fillId="0" borderId="48" xfId="0" applyFont="1" applyBorder="1" applyAlignment="1">
      <alignment horizontal="center"/>
    </xf>
    <xf numFmtId="0" fontId="3" fillId="0" borderId="47" xfId="0" applyFont="1" applyBorder="1" applyAlignment="1">
      <alignment horizontal="center" vertical="top"/>
    </xf>
    <xf numFmtId="0" fontId="3" fillId="0" borderId="55" xfId="0" applyFont="1" applyBorder="1" applyAlignment="1">
      <alignment horizontal="left" indent="2"/>
    </xf>
    <xf numFmtId="0" fontId="3" fillId="0" borderId="47" xfId="0" applyFont="1" applyBorder="1" applyAlignment="1">
      <alignment horizontal="left" indent="2"/>
    </xf>
    <xf numFmtId="0" fontId="3" fillId="0" borderId="48" xfId="0" applyFont="1" applyBorder="1" applyAlignment="1">
      <alignment wrapText="1"/>
    </xf>
    <xf numFmtId="0" fontId="3" fillId="0" borderId="55" xfId="0" applyFont="1" applyBorder="1" applyAlignment="1">
      <alignment wrapText="1"/>
    </xf>
    <xf numFmtId="0" fontId="3" fillId="0" borderId="85" xfId="0" applyFont="1" applyBorder="1" applyAlignment="1">
      <alignment horizontal="center" vertical="top"/>
    </xf>
    <xf numFmtId="0" fontId="3" fillId="0" borderId="55" xfId="0" applyFont="1" applyBorder="1" applyAlignment="1">
      <alignment vertical="center" wrapText="1"/>
    </xf>
    <xf numFmtId="3" fontId="3" fillId="0" borderId="55" xfId="0" applyNumberFormat="1" applyFont="1" applyBorder="1" applyAlignment="1">
      <alignment horizontal="right" vertical="center" wrapText="1"/>
    </xf>
    <xf numFmtId="0" fontId="3" fillId="0" borderId="73" xfId="0" applyFont="1" applyBorder="1" applyAlignment="1">
      <alignment horizontal="center"/>
    </xf>
    <xf numFmtId="0" fontId="3" fillId="0" borderId="45" xfId="0" applyFont="1" applyBorder="1" applyAlignment="1">
      <alignment wrapText="1"/>
    </xf>
    <xf numFmtId="3" fontId="3" fillId="0" borderId="45" xfId="0" applyNumberFormat="1" applyFont="1" applyBorder="1" applyAlignment="1">
      <alignment horizontal="right" wrapText="1"/>
    </xf>
    <xf numFmtId="3" fontId="3" fillId="0" borderId="45" xfId="0" applyNumberFormat="1" applyFont="1" applyBorder="1"/>
    <xf numFmtId="0" fontId="12" fillId="0" borderId="45" xfId="0" applyFont="1" applyBorder="1" applyAlignment="1">
      <alignment horizontal="center" wrapText="1"/>
    </xf>
    <xf numFmtId="0" fontId="12" fillId="0" borderId="88" xfId="0" applyFont="1" applyBorder="1" applyAlignment="1">
      <alignment wrapText="1"/>
    </xf>
    <xf numFmtId="3" fontId="12" fillId="0" borderId="45" xfId="0" applyNumberFormat="1" applyFont="1" applyBorder="1"/>
    <xf numFmtId="0" fontId="12" fillId="0" borderId="48" xfId="0" applyFont="1" applyBorder="1" applyAlignment="1">
      <alignment horizontal="center"/>
    </xf>
    <xf numFmtId="0" fontId="12" fillId="0" borderId="83" xfId="0" applyFont="1" applyBorder="1" applyAlignment="1">
      <alignment wrapText="1"/>
    </xf>
    <xf numFmtId="3" fontId="12" fillId="0" borderId="84" xfId="0" applyNumberFormat="1" applyFont="1" applyBorder="1"/>
    <xf numFmtId="3" fontId="12" fillId="0" borderId="48" xfId="0" applyNumberFormat="1" applyFont="1" applyBorder="1"/>
    <xf numFmtId="0" fontId="3" fillId="0" borderId="49" xfId="0" applyFont="1" applyBorder="1" applyAlignment="1">
      <alignment horizontal="center"/>
    </xf>
    <xf numFmtId="0" fontId="3" fillId="0" borderId="49" xfId="0" applyFont="1" applyBorder="1" applyAlignment="1">
      <alignment wrapText="1"/>
    </xf>
    <xf numFmtId="0" fontId="12" fillId="0" borderId="88" xfId="0" applyFont="1" applyBorder="1" applyAlignment="1">
      <alignment horizontal="center"/>
    </xf>
    <xf numFmtId="3" fontId="12" fillId="0" borderId="73" xfId="0" applyNumberFormat="1" applyFont="1" applyBorder="1"/>
    <xf numFmtId="3" fontId="12" fillId="0" borderId="88" xfId="0" applyNumberFormat="1" applyFont="1" applyBorder="1"/>
    <xf numFmtId="0" fontId="3" fillId="0" borderId="49" xfId="0" applyFont="1" applyBorder="1" applyAlignment="1">
      <alignment horizontal="center" wrapText="1"/>
    </xf>
    <xf numFmtId="0" fontId="3" fillId="0" borderId="86" xfId="0" applyFont="1" applyBorder="1" applyAlignment="1">
      <alignment wrapText="1"/>
    </xf>
    <xf numFmtId="3" fontId="3" fillId="0" borderId="86" xfId="0" applyNumberFormat="1" applyFont="1" applyBorder="1" applyAlignment="1">
      <alignment horizontal="right" wrapText="1"/>
    </xf>
    <xf numFmtId="0" fontId="3" fillId="0" borderId="86" xfId="0" applyFont="1" applyBorder="1" applyAlignment="1">
      <alignment horizontal="center"/>
    </xf>
    <xf numFmtId="0" fontId="12" fillId="0" borderId="73" xfId="0" applyFont="1" applyBorder="1" applyAlignment="1">
      <alignment horizontal="center"/>
    </xf>
    <xf numFmtId="0" fontId="12" fillId="0" borderId="45" xfId="0" applyFont="1" applyBorder="1" applyAlignment="1">
      <alignment wrapText="1"/>
    </xf>
    <xf numFmtId="0" fontId="12" fillId="0" borderId="45" xfId="0" applyFont="1" applyBorder="1"/>
    <xf numFmtId="0" fontId="3" fillId="0" borderId="40" xfId="0" applyFont="1" applyBorder="1"/>
    <xf numFmtId="0" fontId="3" fillId="0" borderId="45" xfId="0" applyFont="1" applyBorder="1" applyAlignment="1">
      <alignment horizontal="center"/>
    </xf>
    <xf numFmtId="0" fontId="3" fillId="0" borderId="29" xfId="0" applyFont="1" applyBorder="1" applyAlignment="1">
      <alignment horizontal="justify" wrapText="1"/>
    </xf>
    <xf numFmtId="0" fontId="3" fillId="0" borderId="73" xfId="0" applyFont="1" applyBorder="1"/>
    <xf numFmtId="0" fontId="12" fillId="0" borderId="49" xfId="0" applyFont="1" applyBorder="1" applyAlignment="1">
      <alignment horizontal="center" wrapText="1"/>
    </xf>
    <xf numFmtId="0" fontId="12" fillId="0" borderId="86" xfId="0" applyFont="1" applyBorder="1" applyAlignment="1">
      <alignment wrapText="1"/>
    </xf>
    <xf numFmtId="3" fontId="12" fillId="0" borderId="45" xfId="0" applyNumberFormat="1" applyFont="1" applyBorder="1" applyAlignment="1">
      <alignment horizontal="right" wrapText="1"/>
    </xf>
    <xf numFmtId="0" fontId="12" fillId="0" borderId="29" xfId="0" applyFont="1" applyBorder="1"/>
    <xf numFmtId="0" fontId="12" fillId="0" borderId="45" xfId="0" applyFont="1" applyBorder="1" applyAlignment="1">
      <alignment horizontal="center"/>
    </xf>
    <xf numFmtId="0" fontId="12" fillId="0" borderId="88" xfId="0" applyFont="1" applyBorder="1"/>
    <xf numFmtId="0" fontId="20" fillId="0" borderId="0" xfId="0" applyFont="1"/>
    <xf numFmtId="3" fontId="3" fillId="0" borderId="0" xfId="0" applyNumberFormat="1" applyFont="1" applyBorder="1"/>
    <xf numFmtId="3" fontId="3" fillId="0" borderId="0" xfId="0" applyNumberFormat="1" applyFont="1"/>
    <xf numFmtId="3" fontId="20" fillId="0" borderId="0" xfId="0" applyNumberFormat="1" applyFont="1"/>
    <xf numFmtId="3" fontId="12" fillId="0" borderId="0" xfId="0" applyNumberFormat="1" applyFont="1" applyFill="1" applyBorder="1"/>
    <xf numFmtId="0" fontId="3" fillId="0" borderId="29" xfId="0" applyFont="1" applyBorder="1"/>
    <xf numFmtId="0" fontId="20" fillId="0" borderId="0" xfId="0" applyFont="1" applyBorder="1"/>
    <xf numFmtId="3" fontId="20" fillId="0" borderId="0" xfId="0" applyNumberFormat="1" applyFont="1" applyBorder="1"/>
    <xf numFmtId="3" fontId="12" fillId="0" borderId="86" xfId="0" applyNumberFormat="1" applyFont="1" applyBorder="1" applyAlignment="1">
      <alignment horizontal="right" wrapText="1"/>
    </xf>
    <xf numFmtId="0" fontId="19" fillId="0" borderId="0" xfId="0" applyFont="1" applyAlignment="1">
      <alignment horizontal="right"/>
    </xf>
    <xf numFmtId="0" fontId="0" fillId="0" borderId="89" xfId="0" applyBorder="1"/>
    <xf numFmtId="0" fontId="1" fillId="0" borderId="89" xfId="0" applyFont="1" applyBorder="1"/>
    <xf numFmtId="0" fontId="2" fillId="0" borderId="89" xfId="0" applyFont="1" applyBorder="1"/>
    <xf numFmtId="0" fontId="2" fillId="0" borderId="0" xfId="0" applyFont="1" applyBorder="1"/>
    <xf numFmtId="0" fontId="9" fillId="0" borderId="89" xfId="0" applyFont="1" applyBorder="1"/>
    <xf numFmtId="0" fontId="9" fillId="0" borderId="0" xfId="0" applyFont="1" applyBorder="1"/>
    <xf numFmtId="0" fontId="11" fillId="0" borderId="89" xfId="0" applyFont="1" applyBorder="1"/>
    <xf numFmtId="0" fontId="11" fillId="0" borderId="0" xfId="0" applyFont="1" applyBorder="1"/>
    <xf numFmtId="3" fontId="3" fillId="0" borderId="48" xfId="0" applyNumberFormat="1" applyFont="1" applyBorder="1" applyAlignment="1">
      <alignment horizontal="right" vertical="center"/>
    </xf>
    <xf numFmtId="3" fontId="3" fillId="0" borderId="47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3" fillId="0" borderId="71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13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5" fillId="0" borderId="42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3" fontId="5" fillId="0" borderId="60" xfId="0" applyNumberFormat="1" applyFont="1" applyBorder="1" applyAlignment="1">
      <alignment horizontal="right" vertical="center"/>
    </xf>
    <xf numFmtId="3" fontId="5" fillId="0" borderId="22" xfId="0" applyNumberFormat="1" applyFont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5" fillId="2" borderId="44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2" borderId="61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tabSelected="1" zoomScaleNormal="100" zoomScaleSheetLayoutView="75" workbookViewId="0">
      <selection activeCell="L1" sqref="L1"/>
    </sheetView>
  </sheetViews>
  <sheetFormatPr defaultRowHeight="12.75"/>
  <cols>
    <col min="1" max="1" width="6.140625" customWidth="1"/>
    <col min="2" max="2" width="70.140625" customWidth="1"/>
    <col min="3" max="6" width="12.5703125" customWidth="1"/>
    <col min="7" max="7" width="6.28515625" customWidth="1"/>
    <col min="8" max="8" width="64.140625" customWidth="1"/>
    <col min="9" max="12" width="12.5703125" customWidth="1"/>
    <col min="13" max="13" width="1.7109375" customWidth="1"/>
    <col min="14" max="14" width="10.42578125" bestFit="1" customWidth="1"/>
    <col min="15" max="15" width="12.7109375" bestFit="1" customWidth="1"/>
    <col min="16" max="16" width="13.5703125" customWidth="1"/>
    <col min="18" max="18" width="9.28515625" bestFit="1" customWidth="1"/>
    <col min="258" max="258" width="6.140625" customWidth="1"/>
    <col min="259" max="259" width="73.85546875" customWidth="1"/>
    <col min="260" max="261" width="13.140625" customWidth="1"/>
    <col min="262" max="262" width="13" customWidth="1"/>
    <col min="263" max="263" width="7.42578125" customWidth="1"/>
    <col min="264" max="264" width="69.140625" customWidth="1"/>
    <col min="265" max="265" width="13.42578125" customWidth="1"/>
    <col min="266" max="266" width="13.5703125" customWidth="1"/>
    <col min="267" max="267" width="14" customWidth="1"/>
    <col min="268" max="268" width="13.140625" customWidth="1"/>
    <col min="269" max="269" width="4.5703125" customWidth="1"/>
    <col min="270" max="270" width="10.42578125" bestFit="1" customWidth="1"/>
    <col min="271" max="271" width="12.7109375" bestFit="1" customWidth="1"/>
    <col min="272" max="272" width="13.5703125" customWidth="1"/>
    <col min="274" max="274" width="9.28515625" bestFit="1" customWidth="1"/>
    <col min="514" max="514" width="6.140625" customWidth="1"/>
    <col min="515" max="515" width="73.85546875" customWidth="1"/>
    <col min="516" max="517" width="13.140625" customWidth="1"/>
    <col min="518" max="518" width="13" customWidth="1"/>
    <col min="519" max="519" width="7.42578125" customWidth="1"/>
    <col min="520" max="520" width="69.140625" customWidth="1"/>
    <col min="521" max="521" width="13.42578125" customWidth="1"/>
    <col min="522" max="522" width="13.5703125" customWidth="1"/>
    <col min="523" max="523" width="14" customWidth="1"/>
    <col min="524" max="524" width="13.140625" customWidth="1"/>
    <col min="525" max="525" width="4.5703125" customWidth="1"/>
    <col min="526" max="526" width="10.42578125" bestFit="1" customWidth="1"/>
    <col min="527" max="527" width="12.7109375" bestFit="1" customWidth="1"/>
    <col min="528" max="528" width="13.5703125" customWidth="1"/>
    <col min="530" max="530" width="9.28515625" bestFit="1" customWidth="1"/>
    <col min="770" max="770" width="6.140625" customWidth="1"/>
    <col min="771" max="771" width="73.85546875" customWidth="1"/>
    <col min="772" max="773" width="13.140625" customWidth="1"/>
    <col min="774" max="774" width="13" customWidth="1"/>
    <col min="775" max="775" width="7.42578125" customWidth="1"/>
    <col min="776" max="776" width="69.140625" customWidth="1"/>
    <col min="777" max="777" width="13.42578125" customWidth="1"/>
    <col min="778" max="778" width="13.5703125" customWidth="1"/>
    <col min="779" max="779" width="14" customWidth="1"/>
    <col min="780" max="780" width="13.140625" customWidth="1"/>
    <col min="781" max="781" width="4.5703125" customWidth="1"/>
    <col min="782" max="782" width="10.42578125" bestFit="1" customWidth="1"/>
    <col min="783" max="783" width="12.7109375" bestFit="1" customWidth="1"/>
    <col min="784" max="784" width="13.5703125" customWidth="1"/>
    <col min="786" max="786" width="9.28515625" bestFit="1" customWidth="1"/>
    <col min="1026" max="1026" width="6.140625" customWidth="1"/>
    <col min="1027" max="1027" width="73.85546875" customWidth="1"/>
    <col min="1028" max="1029" width="13.140625" customWidth="1"/>
    <col min="1030" max="1030" width="13" customWidth="1"/>
    <col min="1031" max="1031" width="7.42578125" customWidth="1"/>
    <col min="1032" max="1032" width="69.140625" customWidth="1"/>
    <col min="1033" max="1033" width="13.42578125" customWidth="1"/>
    <col min="1034" max="1034" width="13.5703125" customWidth="1"/>
    <col min="1035" max="1035" width="14" customWidth="1"/>
    <col min="1036" max="1036" width="13.140625" customWidth="1"/>
    <col min="1037" max="1037" width="4.5703125" customWidth="1"/>
    <col min="1038" max="1038" width="10.42578125" bestFit="1" customWidth="1"/>
    <col min="1039" max="1039" width="12.7109375" bestFit="1" customWidth="1"/>
    <col min="1040" max="1040" width="13.5703125" customWidth="1"/>
    <col min="1042" max="1042" width="9.28515625" bestFit="1" customWidth="1"/>
    <col min="1282" max="1282" width="6.140625" customWidth="1"/>
    <col min="1283" max="1283" width="73.85546875" customWidth="1"/>
    <col min="1284" max="1285" width="13.140625" customWidth="1"/>
    <col min="1286" max="1286" width="13" customWidth="1"/>
    <col min="1287" max="1287" width="7.42578125" customWidth="1"/>
    <col min="1288" max="1288" width="69.140625" customWidth="1"/>
    <col min="1289" max="1289" width="13.42578125" customWidth="1"/>
    <col min="1290" max="1290" width="13.5703125" customWidth="1"/>
    <col min="1291" max="1291" width="14" customWidth="1"/>
    <col min="1292" max="1292" width="13.140625" customWidth="1"/>
    <col min="1293" max="1293" width="4.5703125" customWidth="1"/>
    <col min="1294" max="1294" width="10.42578125" bestFit="1" customWidth="1"/>
    <col min="1295" max="1295" width="12.7109375" bestFit="1" customWidth="1"/>
    <col min="1296" max="1296" width="13.5703125" customWidth="1"/>
    <col min="1298" max="1298" width="9.28515625" bestFit="1" customWidth="1"/>
    <col min="1538" max="1538" width="6.140625" customWidth="1"/>
    <col min="1539" max="1539" width="73.85546875" customWidth="1"/>
    <col min="1540" max="1541" width="13.140625" customWidth="1"/>
    <col min="1542" max="1542" width="13" customWidth="1"/>
    <col min="1543" max="1543" width="7.42578125" customWidth="1"/>
    <col min="1544" max="1544" width="69.140625" customWidth="1"/>
    <col min="1545" max="1545" width="13.42578125" customWidth="1"/>
    <col min="1546" max="1546" width="13.5703125" customWidth="1"/>
    <col min="1547" max="1547" width="14" customWidth="1"/>
    <col min="1548" max="1548" width="13.140625" customWidth="1"/>
    <col min="1549" max="1549" width="4.5703125" customWidth="1"/>
    <col min="1550" max="1550" width="10.42578125" bestFit="1" customWidth="1"/>
    <col min="1551" max="1551" width="12.7109375" bestFit="1" customWidth="1"/>
    <col min="1552" max="1552" width="13.5703125" customWidth="1"/>
    <col min="1554" max="1554" width="9.28515625" bestFit="1" customWidth="1"/>
    <col min="1794" max="1794" width="6.140625" customWidth="1"/>
    <col min="1795" max="1795" width="73.85546875" customWidth="1"/>
    <col min="1796" max="1797" width="13.140625" customWidth="1"/>
    <col min="1798" max="1798" width="13" customWidth="1"/>
    <col min="1799" max="1799" width="7.42578125" customWidth="1"/>
    <col min="1800" max="1800" width="69.140625" customWidth="1"/>
    <col min="1801" max="1801" width="13.42578125" customWidth="1"/>
    <col min="1802" max="1802" width="13.5703125" customWidth="1"/>
    <col min="1803" max="1803" width="14" customWidth="1"/>
    <col min="1804" max="1804" width="13.140625" customWidth="1"/>
    <col min="1805" max="1805" width="4.5703125" customWidth="1"/>
    <col min="1806" max="1806" width="10.42578125" bestFit="1" customWidth="1"/>
    <col min="1807" max="1807" width="12.7109375" bestFit="1" customWidth="1"/>
    <col min="1808" max="1808" width="13.5703125" customWidth="1"/>
    <col min="1810" max="1810" width="9.28515625" bestFit="1" customWidth="1"/>
    <col min="2050" max="2050" width="6.140625" customWidth="1"/>
    <col min="2051" max="2051" width="73.85546875" customWidth="1"/>
    <col min="2052" max="2053" width="13.140625" customWidth="1"/>
    <col min="2054" max="2054" width="13" customWidth="1"/>
    <col min="2055" max="2055" width="7.42578125" customWidth="1"/>
    <col min="2056" max="2056" width="69.140625" customWidth="1"/>
    <col min="2057" max="2057" width="13.42578125" customWidth="1"/>
    <col min="2058" max="2058" width="13.5703125" customWidth="1"/>
    <col min="2059" max="2059" width="14" customWidth="1"/>
    <col min="2060" max="2060" width="13.140625" customWidth="1"/>
    <col min="2061" max="2061" width="4.5703125" customWidth="1"/>
    <col min="2062" max="2062" width="10.42578125" bestFit="1" customWidth="1"/>
    <col min="2063" max="2063" width="12.7109375" bestFit="1" customWidth="1"/>
    <col min="2064" max="2064" width="13.5703125" customWidth="1"/>
    <col min="2066" max="2066" width="9.28515625" bestFit="1" customWidth="1"/>
    <col min="2306" max="2306" width="6.140625" customWidth="1"/>
    <col min="2307" max="2307" width="73.85546875" customWidth="1"/>
    <col min="2308" max="2309" width="13.140625" customWidth="1"/>
    <col min="2310" max="2310" width="13" customWidth="1"/>
    <col min="2311" max="2311" width="7.42578125" customWidth="1"/>
    <col min="2312" max="2312" width="69.140625" customWidth="1"/>
    <col min="2313" max="2313" width="13.42578125" customWidth="1"/>
    <col min="2314" max="2314" width="13.5703125" customWidth="1"/>
    <col min="2315" max="2315" width="14" customWidth="1"/>
    <col min="2316" max="2316" width="13.140625" customWidth="1"/>
    <col min="2317" max="2317" width="4.5703125" customWidth="1"/>
    <col min="2318" max="2318" width="10.42578125" bestFit="1" customWidth="1"/>
    <col min="2319" max="2319" width="12.7109375" bestFit="1" customWidth="1"/>
    <col min="2320" max="2320" width="13.5703125" customWidth="1"/>
    <col min="2322" max="2322" width="9.28515625" bestFit="1" customWidth="1"/>
    <col min="2562" max="2562" width="6.140625" customWidth="1"/>
    <col min="2563" max="2563" width="73.85546875" customWidth="1"/>
    <col min="2564" max="2565" width="13.140625" customWidth="1"/>
    <col min="2566" max="2566" width="13" customWidth="1"/>
    <col min="2567" max="2567" width="7.42578125" customWidth="1"/>
    <col min="2568" max="2568" width="69.140625" customWidth="1"/>
    <col min="2569" max="2569" width="13.42578125" customWidth="1"/>
    <col min="2570" max="2570" width="13.5703125" customWidth="1"/>
    <col min="2571" max="2571" width="14" customWidth="1"/>
    <col min="2572" max="2572" width="13.140625" customWidth="1"/>
    <col min="2573" max="2573" width="4.5703125" customWidth="1"/>
    <col min="2574" max="2574" width="10.42578125" bestFit="1" customWidth="1"/>
    <col min="2575" max="2575" width="12.7109375" bestFit="1" customWidth="1"/>
    <col min="2576" max="2576" width="13.5703125" customWidth="1"/>
    <col min="2578" max="2578" width="9.28515625" bestFit="1" customWidth="1"/>
    <col min="2818" max="2818" width="6.140625" customWidth="1"/>
    <col min="2819" max="2819" width="73.85546875" customWidth="1"/>
    <col min="2820" max="2821" width="13.140625" customWidth="1"/>
    <col min="2822" max="2822" width="13" customWidth="1"/>
    <col min="2823" max="2823" width="7.42578125" customWidth="1"/>
    <col min="2824" max="2824" width="69.140625" customWidth="1"/>
    <col min="2825" max="2825" width="13.42578125" customWidth="1"/>
    <col min="2826" max="2826" width="13.5703125" customWidth="1"/>
    <col min="2827" max="2827" width="14" customWidth="1"/>
    <col min="2828" max="2828" width="13.140625" customWidth="1"/>
    <col min="2829" max="2829" width="4.5703125" customWidth="1"/>
    <col min="2830" max="2830" width="10.42578125" bestFit="1" customWidth="1"/>
    <col min="2831" max="2831" width="12.7109375" bestFit="1" customWidth="1"/>
    <col min="2832" max="2832" width="13.5703125" customWidth="1"/>
    <col min="2834" max="2834" width="9.28515625" bestFit="1" customWidth="1"/>
    <col min="3074" max="3074" width="6.140625" customWidth="1"/>
    <col min="3075" max="3075" width="73.85546875" customWidth="1"/>
    <col min="3076" max="3077" width="13.140625" customWidth="1"/>
    <col min="3078" max="3078" width="13" customWidth="1"/>
    <col min="3079" max="3079" width="7.42578125" customWidth="1"/>
    <col min="3080" max="3080" width="69.140625" customWidth="1"/>
    <col min="3081" max="3081" width="13.42578125" customWidth="1"/>
    <col min="3082" max="3082" width="13.5703125" customWidth="1"/>
    <col min="3083" max="3083" width="14" customWidth="1"/>
    <col min="3084" max="3084" width="13.140625" customWidth="1"/>
    <col min="3085" max="3085" width="4.5703125" customWidth="1"/>
    <col min="3086" max="3086" width="10.42578125" bestFit="1" customWidth="1"/>
    <col min="3087" max="3087" width="12.7109375" bestFit="1" customWidth="1"/>
    <col min="3088" max="3088" width="13.5703125" customWidth="1"/>
    <col min="3090" max="3090" width="9.28515625" bestFit="1" customWidth="1"/>
    <col min="3330" max="3330" width="6.140625" customWidth="1"/>
    <col min="3331" max="3331" width="73.85546875" customWidth="1"/>
    <col min="3332" max="3333" width="13.140625" customWidth="1"/>
    <col min="3334" max="3334" width="13" customWidth="1"/>
    <col min="3335" max="3335" width="7.42578125" customWidth="1"/>
    <col min="3336" max="3336" width="69.140625" customWidth="1"/>
    <col min="3337" max="3337" width="13.42578125" customWidth="1"/>
    <col min="3338" max="3338" width="13.5703125" customWidth="1"/>
    <col min="3339" max="3339" width="14" customWidth="1"/>
    <col min="3340" max="3340" width="13.140625" customWidth="1"/>
    <col min="3341" max="3341" width="4.5703125" customWidth="1"/>
    <col min="3342" max="3342" width="10.42578125" bestFit="1" customWidth="1"/>
    <col min="3343" max="3343" width="12.7109375" bestFit="1" customWidth="1"/>
    <col min="3344" max="3344" width="13.5703125" customWidth="1"/>
    <col min="3346" max="3346" width="9.28515625" bestFit="1" customWidth="1"/>
    <col min="3586" max="3586" width="6.140625" customWidth="1"/>
    <col min="3587" max="3587" width="73.85546875" customWidth="1"/>
    <col min="3588" max="3589" width="13.140625" customWidth="1"/>
    <col min="3590" max="3590" width="13" customWidth="1"/>
    <col min="3591" max="3591" width="7.42578125" customWidth="1"/>
    <col min="3592" max="3592" width="69.140625" customWidth="1"/>
    <col min="3593" max="3593" width="13.42578125" customWidth="1"/>
    <col min="3594" max="3594" width="13.5703125" customWidth="1"/>
    <col min="3595" max="3595" width="14" customWidth="1"/>
    <col min="3596" max="3596" width="13.140625" customWidth="1"/>
    <col min="3597" max="3597" width="4.5703125" customWidth="1"/>
    <col min="3598" max="3598" width="10.42578125" bestFit="1" customWidth="1"/>
    <col min="3599" max="3599" width="12.7109375" bestFit="1" customWidth="1"/>
    <col min="3600" max="3600" width="13.5703125" customWidth="1"/>
    <col min="3602" max="3602" width="9.28515625" bestFit="1" customWidth="1"/>
    <col min="3842" max="3842" width="6.140625" customWidth="1"/>
    <col min="3843" max="3843" width="73.85546875" customWidth="1"/>
    <col min="3844" max="3845" width="13.140625" customWidth="1"/>
    <col min="3846" max="3846" width="13" customWidth="1"/>
    <col min="3847" max="3847" width="7.42578125" customWidth="1"/>
    <col min="3848" max="3848" width="69.140625" customWidth="1"/>
    <col min="3849" max="3849" width="13.42578125" customWidth="1"/>
    <col min="3850" max="3850" width="13.5703125" customWidth="1"/>
    <col min="3851" max="3851" width="14" customWidth="1"/>
    <col min="3852" max="3852" width="13.140625" customWidth="1"/>
    <col min="3853" max="3853" width="4.5703125" customWidth="1"/>
    <col min="3854" max="3854" width="10.42578125" bestFit="1" customWidth="1"/>
    <col min="3855" max="3855" width="12.7109375" bestFit="1" customWidth="1"/>
    <col min="3856" max="3856" width="13.5703125" customWidth="1"/>
    <col min="3858" max="3858" width="9.28515625" bestFit="1" customWidth="1"/>
    <col min="4098" max="4098" width="6.140625" customWidth="1"/>
    <col min="4099" max="4099" width="73.85546875" customWidth="1"/>
    <col min="4100" max="4101" width="13.140625" customWidth="1"/>
    <col min="4102" max="4102" width="13" customWidth="1"/>
    <col min="4103" max="4103" width="7.42578125" customWidth="1"/>
    <col min="4104" max="4104" width="69.140625" customWidth="1"/>
    <col min="4105" max="4105" width="13.42578125" customWidth="1"/>
    <col min="4106" max="4106" width="13.5703125" customWidth="1"/>
    <col min="4107" max="4107" width="14" customWidth="1"/>
    <col min="4108" max="4108" width="13.140625" customWidth="1"/>
    <col min="4109" max="4109" width="4.5703125" customWidth="1"/>
    <col min="4110" max="4110" width="10.42578125" bestFit="1" customWidth="1"/>
    <col min="4111" max="4111" width="12.7109375" bestFit="1" customWidth="1"/>
    <col min="4112" max="4112" width="13.5703125" customWidth="1"/>
    <col min="4114" max="4114" width="9.28515625" bestFit="1" customWidth="1"/>
    <col min="4354" max="4354" width="6.140625" customWidth="1"/>
    <col min="4355" max="4355" width="73.85546875" customWidth="1"/>
    <col min="4356" max="4357" width="13.140625" customWidth="1"/>
    <col min="4358" max="4358" width="13" customWidth="1"/>
    <col min="4359" max="4359" width="7.42578125" customWidth="1"/>
    <col min="4360" max="4360" width="69.140625" customWidth="1"/>
    <col min="4361" max="4361" width="13.42578125" customWidth="1"/>
    <col min="4362" max="4362" width="13.5703125" customWidth="1"/>
    <col min="4363" max="4363" width="14" customWidth="1"/>
    <col min="4364" max="4364" width="13.140625" customWidth="1"/>
    <col min="4365" max="4365" width="4.5703125" customWidth="1"/>
    <col min="4366" max="4366" width="10.42578125" bestFit="1" customWidth="1"/>
    <col min="4367" max="4367" width="12.7109375" bestFit="1" customWidth="1"/>
    <col min="4368" max="4368" width="13.5703125" customWidth="1"/>
    <col min="4370" max="4370" width="9.28515625" bestFit="1" customWidth="1"/>
    <col min="4610" max="4610" width="6.140625" customWidth="1"/>
    <col min="4611" max="4611" width="73.85546875" customWidth="1"/>
    <col min="4612" max="4613" width="13.140625" customWidth="1"/>
    <col min="4614" max="4614" width="13" customWidth="1"/>
    <col min="4615" max="4615" width="7.42578125" customWidth="1"/>
    <col min="4616" max="4616" width="69.140625" customWidth="1"/>
    <col min="4617" max="4617" width="13.42578125" customWidth="1"/>
    <col min="4618" max="4618" width="13.5703125" customWidth="1"/>
    <col min="4619" max="4619" width="14" customWidth="1"/>
    <col min="4620" max="4620" width="13.140625" customWidth="1"/>
    <col min="4621" max="4621" width="4.5703125" customWidth="1"/>
    <col min="4622" max="4622" width="10.42578125" bestFit="1" customWidth="1"/>
    <col min="4623" max="4623" width="12.7109375" bestFit="1" customWidth="1"/>
    <col min="4624" max="4624" width="13.5703125" customWidth="1"/>
    <col min="4626" max="4626" width="9.28515625" bestFit="1" customWidth="1"/>
    <col min="4866" max="4866" width="6.140625" customWidth="1"/>
    <col min="4867" max="4867" width="73.85546875" customWidth="1"/>
    <col min="4868" max="4869" width="13.140625" customWidth="1"/>
    <col min="4870" max="4870" width="13" customWidth="1"/>
    <col min="4871" max="4871" width="7.42578125" customWidth="1"/>
    <col min="4872" max="4872" width="69.140625" customWidth="1"/>
    <col min="4873" max="4873" width="13.42578125" customWidth="1"/>
    <col min="4874" max="4874" width="13.5703125" customWidth="1"/>
    <col min="4875" max="4875" width="14" customWidth="1"/>
    <col min="4876" max="4876" width="13.140625" customWidth="1"/>
    <col min="4877" max="4877" width="4.5703125" customWidth="1"/>
    <col min="4878" max="4878" width="10.42578125" bestFit="1" customWidth="1"/>
    <col min="4879" max="4879" width="12.7109375" bestFit="1" customWidth="1"/>
    <col min="4880" max="4880" width="13.5703125" customWidth="1"/>
    <col min="4882" max="4882" width="9.28515625" bestFit="1" customWidth="1"/>
    <col min="5122" max="5122" width="6.140625" customWidth="1"/>
    <col min="5123" max="5123" width="73.85546875" customWidth="1"/>
    <col min="5124" max="5125" width="13.140625" customWidth="1"/>
    <col min="5126" max="5126" width="13" customWidth="1"/>
    <col min="5127" max="5127" width="7.42578125" customWidth="1"/>
    <col min="5128" max="5128" width="69.140625" customWidth="1"/>
    <col min="5129" max="5129" width="13.42578125" customWidth="1"/>
    <col min="5130" max="5130" width="13.5703125" customWidth="1"/>
    <col min="5131" max="5131" width="14" customWidth="1"/>
    <col min="5132" max="5132" width="13.140625" customWidth="1"/>
    <col min="5133" max="5133" width="4.5703125" customWidth="1"/>
    <col min="5134" max="5134" width="10.42578125" bestFit="1" customWidth="1"/>
    <col min="5135" max="5135" width="12.7109375" bestFit="1" customWidth="1"/>
    <col min="5136" max="5136" width="13.5703125" customWidth="1"/>
    <col min="5138" max="5138" width="9.28515625" bestFit="1" customWidth="1"/>
    <col min="5378" max="5378" width="6.140625" customWidth="1"/>
    <col min="5379" max="5379" width="73.85546875" customWidth="1"/>
    <col min="5380" max="5381" width="13.140625" customWidth="1"/>
    <col min="5382" max="5382" width="13" customWidth="1"/>
    <col min="5383" max="5383" width="7.42578125" customWidth="1"/>
    <col min="5384" max="5384" width="69.140625" customWidth="1"/>
    <col min="5385" max="5385" width="13.42578125" customWidth="1"/>
    <col min="5386" max="5386" width="13.5703125" customWidth="1"/>
    <col min="5387" max="5387" width="14" customWidth="1"/>
    <col min="5388" max="5388" width="13.140625" customWidth="1"/>
    <col min="5389" max="5389" width="4.5703125" customWidth="1"/>
    <col min="5390" max="5390" width="10.42578125" bestFit="1" customWidth="1"/>
    <col min="5391" max="5391" width="12.7109375" bestFit="1" customWidth="1"/>
    <col min="5392" max="5392" width="13.5703125" customWidth="1"/>
    <col min="5394" max="5394" width="9.28515625" bestFit="1" customWidth="1"/>
    <col min="5634" max="5634" width="6.140625" customWidth="1"/>
    <col min="5635" max="5635" width="73.85546875" customWidth="1"/>
    <col min="5636" max="5637" width="13.140625" customWidth="1"/>
    <col min="5638" max="5638" width="13" customWidth="1"/>
    <col min="5639" max="5639" width="7.42578125" customWidth="1"/>
    <col min="5640" max="5640" width="69.140625" customWidth="1"/>
    <col min="5641" max="5641" width="13.42578125" customWidth="1"/>
    <col min="5642" max="5642" width="13.5703125" customWidth="1"/>
    <col min="5643" max="5643" width="14" customWidth="1"/>
    <col min="5644" max="5644" width="13.140625" customWidth="1"/>
    <col min="5645" max="5645" width="4.5703125" customWidth="1"/>
    <col min="5646" max="5646" width="10.42578125" bestFit="1" customWidth="1"/>
    <col min="5647" max="5647" width="12.7109375" bestFit="1" customWidth="1"/>
    <col min="5648" max="5648" width="13.5703125" customWidth="1"/>
    <col min="5650" max="5650" width="9.28515625" bestFit="1" customWidth="1"/>
    <col min="5890" max="5890" width="6.140625" customWidth="1"/>
    <col min="5891" max="5891" width="73.85546875" customWidth="1"/>
    <col min="5892" max="5893" width="13.140625" customWidth="1"/>
    <col min="5894" max="5894" width="13" customWidth="1"/>
    <col min="5895" max="5895" width="7.42578125" customWidth="1"/>
    <col min="5896" max="5896" width="69.140625" customWidth="1"/>
    <col min="5897" max="5897" width="13.42578125" customWidth="1"/>
    <col min="5898" max="5898" width="13.5703125" customWidth="1"/>
    <col min="5899" max="5899" width="14" customWidth="1"/>
    <col min="5900" max="5900" width="13.140625" customWidth="1"/>
    <col min="5901" max="5901" width="4.5703125" customWidth="1"/>
    <col min="5902" max="5902" width="10.42578125" bestFit="1" customWidth="1"/>
    <col min="5903" max="5903" width="12.7109375" bestFit="1" customWidth="1"/>
    <col min="5904" max="5904" width="13.5703125" customWidth="1"/>
    <col min="5906" max="5906" width="9.28515625" bestFit="1" customWidth="1"/>
    <col min="6146" max="6146" width="6.140625" customWidth="1"/>
    <col min="6147" max="6147" width="73.85546875" customWidth="1"/>
    <col min="6148" max="6149" width="13.140625" customWidth="1"/>
    <col min="6150" max="6150" width="13" customWidth="1"/>
    <col min="6151" max="6151" width="7.42578125" customWidth="1"/>
    <col min="6152" max="6152" width="69.140625" customWidth="1"/>
    <col min="6153" max="6153" width="13.42578125" customWidth="1"/>
    <col min="6154" max="6154" width="13.5703125" customWidth="1"/>
    <col min="6155" max="6155" width="14" customWidth="1"/>
    <col min="6156" max="6156" width="13.140625" customWidth="1"/>
    <col min="6157" max="6157" width="4.5703125" customWidth="1"/>
    <col min="6158" max="6158" width="10.42578125" bestFit="1" customWidth="1"/>
    <col min="6159" max="6159" width="12.7109375" bestFit="1" customWidth="1"/>
    <col min="6160" max="6160" width="13.5703125" customWidth="1"/>
    <col min="6162" max="6162" width="9.28515625" bestFit="1" customWidth="1"/>
    <col min="6402" max="6402" width="6.140625" customWidth="1"/>
    <col min="6403" max="6403" width="73.85546875" customWidth="1"/>
    <col min="6404" max="6405" width="13.140625" customWidth="1"/>
    <col min="6406" max="6406" width="13" customWidth="1"/>
    <col min="6407" max="6407" width="7.42578125" customWidth="1"/>
    <col min="6408" max="6408" width="69.140625" customWidth="1"/>
    <col min="6409" max="6409" width="13.42578125" customWidth="1"/>
    <col min="6410" max="6410" width="13.5703125" customWidth="1"/>
    <col min="6411" max="6411" width="14" customWidth="1"/>
    <col min="6412" max="6412" width="13.140625" customWidth="1"/>
    <col min="6413" max="6413" width="4.5703125" customWidth="1"/>
    <col min="6414" max="6414" width="10.42578125" bestFit="1" customWidth="1"/>
    <col min="6415" max="6415" width="12.7109375" bestFit="1" customWidth="1"/>
    <col min="6416" max="6416" width="13.5703125" customWidth="1"/>
    <col min="6418" max="6418" width="9.28515625" bestFit="1" customWidth="1"/>
    <col min="6658" max="6658" width="6.140625" customWidth="1"/>
    <col min="6659" max="6659" width="73.85546875" customWidth="1"/>
    <col min="6660" max="6661" width="13.140625" customWidth="1"/>
    <col min="6662" max="6662" width="13" customWidth="1"/>
    <col min="6663" max="6663" width="7.42578125" customWidth="1"/>
    <col min="6664" max="6664" width="69.140625" customWidth="1"/>
    <col min="6665" max="6665" width="13.42578125" customWidth="1"/>
    <col min="6666" max="6666" width="13.5703125" customWidth="1"/>
    <col min="6667" max="6667" width="14" customWidth="1"/>
    <col min="6668" max="6668" width="13.140625" customWidth="1"/>
    <col min="6669" max="6669" width="4.5703125" customWidth="1"/>
    <col min="6670" max="6670" width="10.42578125" bestFit="1" customWidth="1"/>
    <col min="6671" max="6671" width="12.7109375" bestFit="1" customWidth="1"/>
    <col min="6672" max="6672" width="13.5703125" customWidth="1"/>
    <col min="6674" max="6674" width="9.28515625" bestFit="1" customWidth="1"/>
    <col min="6914" max="6914" width="6.140625" customWidth="1"/>
    <col min="6915" max="6915" width="73.85546875" customWidth="1"/>
    <col min="6916" max="6917" width="13.140625" customWidth="1"/>
    <col min="6918" max="6918" width="13" customWidth="1"/>
    <col min="6919" max="6919" width="7.42578125" customWidth="1"/>
    <col min="6920" max="6920" width="69.140625" customWidth="1"/>
    <col min="6921" max="6921" width="13.42578125" customWidth="1"/>
    <col min="6922" max="6922" width="13.5703125" customWidth="1"/>
    <col min="6923" max="6923" width="14" customWidth="1"/>
    <col min="6924" max="6924" width="13.140625" customWidth="1"/>
    <col min="6925" max="6925" width="4.5703125" customWidth="1"/>
    <col min="6926" max="6926" width="10.42578125" bestFit="1" customWidth="1"/>
    <col min="6927" max="6927" width="12.7109375" bestFit="1" customWidth="1"/>
    <col min="6928" max="6928" width="13.5703125" customWidth="1"/>
    <col min="6930" max="6930" width="9.28515625" bestFit="1" customWidth="1"/>
    <col min="7170" max="7170" width="6.140625" customWidth="1"/>
    <col min="7171" max="7171" width="73.85546875" customWidth="1"/>
    <col min="7172" max="7173" width="13.140625" customWidth="1"/>
    <col min="7174" max="7174" width="13" customWidth="1"/>
    <col min="7175" max="7175" width="7.42578125" customWidth="1"/>
    <col min="7176" max="7176" width="69.140625" customWidth="1"/>
    <col min="7177" max="7177" width="13.42578125" customWidth="1"/>
    <col min="7178" max="7178" width="13.5703125" customWidth="1"/>
    <col min="7179" max="7179" width="14" customWidth="1"/>
    <col min="7180" max="7180" width="13.140625" customWidth="1"/>
    <col min="7181" max="7181" width="4.5703125" customWidth="1"/>
    <col min="7182" max="7182" width="10.42578125" bestFit="1" customWidth="1"/>
    <col min="7183" max="7183" width="12.7109375" bestFit="1" customWidth="1"/>
    <col min="7184" max="7184" width="13.5703125" customWidth="1"/>
    <col min="7186" max="7186" width="9.28515625" bestFit="1" customWidth="1"/>
    <col min="7426" max="7426" width="6.140625" customWidth="1"/>
    <col min="7427" max="7427" width="73.85546875" customWidth="1"/>
    <col min="7428" max="7429" width="13.140625" customWidth="1"/>
    <col min="7430" max="7430" width="13" customWidth="1"/>
    <col min="7431" max="7431" width="7.42578125" customWidth="1"/>
    <col min="7432" max="7432" width="69.140625" customWidth="1"/>
    <col min="7433" max="7433" width="13.42578125" customWidth="1"/>
    <col min="7434" max="7434" width="13.5703125" customWidth="1"/>
    <col min="7435" max="7435" width="14" customWidth="1"/>
    <col min="7436" max="7436" width="13.140625" customWidth="1"/>
    <col min="7437" max="7437" width="4.5703125" customWidth="1"/>
    <col min="7438" max="7438" width="10.42578125" bestFit="1" customWidth="1"/>
    <col min="7439" max="7439" width="12.7109375" bestFit="1" customWidth="1"/>
    <col min="7440" max="7440" width="13.5703125" customWidth="1"/>
    <col min="7442" max="7442" width="9.28515625" bestFit="1" customWidth="1"/>
    <col min="7682" max="7682" width="6.140625" customWidth="1"/>
    <col min="7683" max="7683" width="73.85546875" customWidth="1"/>
    <col min="7684" max="7685" width="13.140625" customWidth="1"/>
    <col min="7686" max="7686" width="13" customWidth="1"/>
    <col min="7687" max="7687" width="7.42578125" customWidth="1"/>
    <col min="7688" max="7688" width="69.140625" customWidth="1"/>
    <col min="7689" max="7689" width="13.42578125" customWidth="1"/>
    <col min="7690" max="7690" width="13.5703125" customWidth="1"/>
    <col min="7691" max="7691" width="14" customWidth="1"/>
    <col min="7692" max="7692" width="13.140625" customWidth="1"/>
    <col min="7693" max="7693" width="4.5703125" customWidth="1"/>
    <col min="7694" max="7694" width="10.42578125" bestFit="1" customWidth="1"/>
    <col min="7695" max="7695" width="12.7109375" bestFit="1" customWidth="1"/>
    <col min="7696" max="7696" width="13.5703125" customWidth="1"/>
    <col min="7698" max="7698" width="9.28515625" bestFit="1" customWidth="1"/>
    <col min="7938" max="7938" width="6.140625" customWidth="1"/>
    <col min="7939" max="7939" width="73.85546875" customWidth="1"/>
    <col min="7940" max="7941" width="13.140625" customWidth="1"/>
    <col min="7942" max="7942" width="13" customWidth="1"/>
    <col min="7943" max="7943" width="7.42578125" customWidth="1"/>
    <col min="7944" max="7944" width="69.140625" customWidth="1"/>
    <col min="7945" max="7945" width="13.42578125" customWidth="1"/>
    <col min="7946" max="7946" width="13.5703125" customWidth="1"/>
    <col min="7947" max="7947" width="14" customWidth="1"/>
    <col min="7948" max="7948" width="13.140625" customWidth="1"/>
    <col min="7949" max="7949" width="4.5703125" customWidth="1"/>
    <col min="7950" max="7950" width="10.42578125" bestFit="1" customWidth="1"/>
    <col min="7951" max="7951" width="12.7109375" bestFit="1" customWidth="1"/>
    <col min="7952" max="7952" width="13.5703125" customWidth="1"/>
    <col min="7954" max="7954" width="9.28515625" bestFit="1" customWidth="1"/>
    <col min="8194" max="8194" width="6.140625" customWidth="1"/>
    <col min="8195" max="8195" width="73.85546875" customWidth="1"/>
    <col min="8196" max="8197" width="13.140625" customWidth="1"/>
    <col min="8198" max="8198" width="13" customWidth="1"/>
    <col min="8199" max="8199" width="7.42578125" customWidth="1"/>
    <col min="8200" max="8200" width="69.140625" customWidth="1"/>
    <col min="8201" max="8201" width="13.42578125" customWidth="1"/>
    <col min="8202" max="8202" width="13.5703125" customWidth="1"/>
    <col min="8203" max="8203" width="14" customWidth="1"/>
    <col min="8204" max="8204" width="13.140625" customWidth="1"/>
    <col min="8205" max="8205" width="4.5703125" customWidth="1"/>
    <col min="8206" max="8206" width="10.42578125" bestFit="1" customWidth="1"/>
    <col min="8207" max="8207" width="12.7109375" bestFit="1" customWidth="1"/>
    <col min="8208" max="8208" width="13.5703125" customWidth="1"/>
    <col min="8210" max="8210" width="9.28515625" bestFit="1" customWidth="1"/>
    <col min="8450" max="8450" width="6.140625" customWidth="1"/>
    <col min="8451" max="8451" width="73.85546875" customWidth="1"/>
    <col min="8452" max="8453" width="13.140625" customWidth="1"/>
    <col min="8454" max="8454" width="13" customWidth="1"/>
    <col min="8455" max="8455" width="7.42578125" customWidth="1"/>
    <col min="8456" max="8456" width="69.140625" customWidth="1"/>
    <col min="8457" max="8457" width="13.42578125" customWidth="1"/>
    <col min="8458" max="8458" width="13.5703125" customWidth="1"/>
    <col min="8459" max="8459" width="14" customWidth="1"/>
    <col min="8460" max="8460" width="13.140625" customWidth="1"/>
    <col min="8461" max="8461" width="4.5703125" customWidth="1"/>
    <col min="8462" max="8462" width="10.42578125" bestFit="1" customWidth="1"/>
    <col min="8463" max="8463" width="12.7109375" bestFit="1" customWidth="1"/>
    <col min="8464" max="8464" width="13.5703125" customWidth="1"/>
    <col min="8466" max="8466" width="9.28515625" bestFit="1" customWidth="1"/>
    <col min="8706" max="8706" width="6.140625" customWidth="1"/>
    <col min="8707" max="8707" width="73.85546875" customWidth="1"/>
    <col min="8708" max="8709" width="13.140625" customWidth="1"/>
    <col min="8710" max="8710" width="13" customWidth="1"/>
    <col min="8711" max="8711" width="7.42578125" customWidth="1"/>
    <col min="8712" max="8712" width="69.140625" customWidth="1"/>
    <col min="8713" max="8713" width="13.42578125" customWidth="1"/>
    <col min="8714" max="8714" width="13.5703125" customWidth="1"/>
    <col min="8715" max="8715" width="14" customWidth="1"/>
    <col min="8716" max="8716" width="13.140625" customWidth="1"/>
    <col min="8717" max="8717" width="4.5703125" customWidth="1"/>
    <col min="8718" max="8718" width="10.42578125" bestFit="1" customWidth="1"/>
    <col min="8719" max="8719" width="12.7109375" bestFit="1" customWidth="1"/>
    <col min="8720" max="8720" width="13.5703125" customWidth="1"/>
    <col min="8722" max="8722" width="9.28515625" bestFit="1" customWidth="1"/>
    <col min="8962" max="8962" width="6.140625" customWidth="1"/>
    <col min="8963" max="8963" width="73.85546875" customWidth="1"/>
    <col min="8964" max="8965" width="13.140625" customWidth="1"/>
    <col min="8966" max="8966" width="13" customWidth="1"/>
    <col min="8967" max="8967" width="7.42578125" customWidth="1"/>
    <col min="8968" max="8968" width="69.140625" customWidth="1"/>
    <col min="8969" max="8969" width="13.42578125" customWidth="1"/>
    <col min="8970" max="8970" width="13.5703125" customWidth="1"/>
    <col min="8971" max="8971" width="14" customWidth="1"/>
    <col min="8972" max="8972" width="13.140625" customWidth="1"/>
    <col min="8973" max="8973" width="4.5703125" customWidth="1"/>
    <col min="8974" max="8974" width="10.42578125" bestFit="1" customWidth="1"/>
    <col min="8975" max="8975" width="12.7109375" bestFit="1" customWidth="1"/>
    <col min="8976" max="8976" width="13.5703125" customWidth="1"/>
    <col min="8978" max="8978" width="9.28515625" bestFit="1" customWidth="1"/>
    <col min="9218" max="9218" width="6.140625" customWidth="1"/>
    <col min="9219" max="9219" width="73.85546875" customWidth="1"/>
    <col min="9220" max="9221" width="13.140625" customWidth="1"/>
    <col min="9222" max="9222" width="13" customWidth="1"/>
    <col min="9223" max="9223" width="7.42578125" customWidth="1"/>
    <col min="9224" max="9224" width="69.140625" customWidth="1"/>
    <col min="9225" max="9225" width="13.42578125" customWidth="1"/>
    <col min="9226" max="9226" width="13.5703125" customWidth="1"/>
    <col min="9227" max="9227" width="14" customWidth="1"/>
    <col min="9228" max="9228" width="13.140625" customWidth="1"/>
    <col min="9229" max="9229" width="4.5703125" customWidth="1"/>
    <col min="9230" max="9230" width="10.42578125" bestFit="1" customWidth="1"/>
    <col min="9231" max="9231" width="12.7109375" bestFit="1" customWidth="1"/>
    <col min="9232" max="9232" width="13.5703125" customWidth="1"/>
    <col min="9234" max="9234" width="9.28515625" bestFit="1" customWidth="1"/>
    <col min="9474" max="9474" width="6.140625" customWidth="1"/>
    <col min="9475" max="9475" width="73.85546875" customWidth="1"/>
    <col min="9476" max="9477" width="13.140625" customWidth="1"/>
    <col min="9478" max="9478" width="13" customWidth="1"/>
    <col min="9479" max="9479" width="7.42578125" customWidth="1"/>
    <col min="9480" max="9480" width="69.140625" customWidth="1"/>
    <col min="9481" max="9481" width="13.42578125" customWidth="1"/>
    <col min="9482" max="9482" width="13.5703125" customWidth="1"/>
    <col min="9483" max="9483" width="14" customWidth="1"/>
    <col min="9484" max="9484" width="13.140625" customWidth="1"/>
    <col min="9485" max="9485" width="4.5703125" customWidth="1"/>
    <col min="9486" max="9486" width="10.42578125" bestFit="1" customWidth="1"/>
    <col min="9487" max="9487" width="12.7109375" bestFit="1" customWidth="1"/>
    <col min="9488" max="9488" width="13.5703125" customWidth="1"/>
    <col min="9490" max="9490" width="9.28515625" bestFit="1" customWidth="1"/>
    <col min="9730" max="9730" width="6.140625" customWidth="1"/>
    <col min="9731" max="9731" width="73.85546875" customWidth="1"/>
    <col min="9732" max="9733" width="13.140625" customWidth="1"/>
    <col min="9734" max="9734" width="13" customWidth="1"/>
    <col min="9735" max="9735" width="7.42578125" customWidth="1"/>
    <col min="9736" max="9736" width="69.140625" customWidth="1"/>
    <col min="9737" max="9737" width="13.42578125" customWidth="1"/>
    <col min="9738" max="9738" width="13.5703125" customWidth="1"/>
    <col min="9739" max="9739" width="14" customWidth="1"/>
    <col min="9740" max="9740" width="13.140625" customWidth="1"/>
    <col min="9741" max="9741" width="4.5703125" customWidth="1"/>
    <col min="9742" max="9742" width="10.42578125" bestFit="1" customWidth="1"/>
    <col min="9743" max="9743" width="12.7109375" bestFit="1" customWidth="1"/>
    <col min="9744" max="9744" width="13.5703125" customWidth="1"/>
    <col min="9746" max="9746" width="9.28515625" bestFit="1" customWidth="1"/>
    <col min="9986" max="9986" width="6.140625" customWidth="1"/>
    <col min="9987" max="9987" width="73.85546875" customWidth="1"/>
    <col min="9988" max="9989" width="13.140625" customWidth="1"/>
    <col min="9990" max="9990" width="13" customWidth="1"/>
    <col min="9991" max="9991" width="7.42578125" customWidth="1"/>
    <col min="9992" max="9992" width="69.140625" customWidth="1"/>
    <col min="9993" max="9993" width="13.42578125" customWidth="1"/>
    <col min="9994" max="9994" width="13.5703125" customWidth="1"/>
    <col min="9995" max="9995" width="14" customWidth="1"/>
    <col min="9996" max="9996" width="13.140625" customWidth="1"/>
    <col min="9997" max="9997" width="4.5703125" customWidth="1"/>
    <col min="9998" max="9998" width="10.42578125" bestFit="1" customWidth="1"/>
    <col min="9999" max="9999" width="12.7109375" bestFit="1" customWidth="1"/>
    <col min="10000" max="10000" width="13.5703125" customWidth="1"/>
    <col min="10002" max="10002" width="9.28515625" bestFit="1" customWidth="1"/>
    <col min="10242" max="10242" width="6.140625" customWidth="1"/>
    <col min="10243" max="10243" width="73.85546875" customWidth="1"/>
    <col min="10244" max="10245" width="13.140625" customWidth="1"/>
    <col min="10246" max="10246" width="13" customWidth="1"/>
    <col min="10247" max="10247" width="7.42578125" customWidth="1"/>
    <col min="10248" max="10248" width="69.140625" customWidth="1"/>
    <col min="10249" max="10249" width="13.42578125" customWidth="1"/>
    <col min="10250" max="10250" width="13.5703125" customWidth="1"/>
    <col min="10251" max="10251" width="14" customWidth="1"/>
    <col min="10252" max="10252" width="13.140625" customWidth="1"/>
    <col min="10253" max="10253" width="4.5703125" customWidth="1"/>
    <col min="10254" max="10254" width="10.42578125" bestFit="1" customWidth="1"/>
    <col min="10255" max="10255" width="12.7109375" bestFit="1" customWidth="1"/>
    <col min="10256" max="10256" width="13.5703125" customWidth="1"/>
    <col min="10258" max="10258" width="9.28515625" bestFit="1" customWidth="1"/>
    <col min="10498" max="10498" width="6.140625" customWidth="1"/>
    <col min="10499" max="10499" width="73.85546875" customWidth="1"/>
    <col min="10500" max="10501" width="13.140625" customWidth="1"/>
    <col min="10502" max="10502" width="13" customWidth="1"/>
    <col min="10503" max="10503" width="7.42578125" customWidth="1"/>
    <col min="10504" max="10504" width="69.140625" customWidth="1"/>
    <col min="10505" max="10505" width="13.42578125" customWidth="1"/>
    <col min="10506" max="10506" width="13.5703125" customWidth="1"/>
    <col min="10507" max="10507" width="14" customWidth="1"/>
    <col min="10508" max="10508" width="13.140625" customWidth="1"/>
    <col min="10509" max="10509" width="4.5703125" customWidth="1"/>
    <col min="10510" max="10510" width="10.42578125" bestFit="1" customWidth="1"/>
    <col min="10511" max="10511" width="12.7109375" bestFit="1" customWidth="1"/>
    <col min="10512" max="10512" width="13.5703125" customWidth="1"/>
    <col min="10514" max="10514" width="9.28515625" bestFit="1" customWidth="1"/>
    <col min="10754" max="10754" width="6.140625" customWidth="1"/>
    <col min="10755" max="10755" width="73.85546875" customWidth="1"/>
    <col min="10756" max="10757" width="13.140625" customWidth="1"/>
    <col min="10758" max="10758" width="13" customWidth="1"/>
    <col min="10759" max="10759" width="7.42578125" customWidth="1"/>
    <col min="10760" max="10760" width="69.140625" customWidth="1"/>
    <col min="10761" max="10761" width="13.42578125" customWidth="1"/>
    <col min="10762" max="10762" width="13.5703125" customWidth="1"/>
    <col min="10763" max="10763" width="14" customWidth="1"/>
    <col min="10764" max="10764" width="13.140625" customWidth="1"/>
    <col min="10765" max="10765" width="4.5703125" customWidth="1"/>
    <col min="10766" max="10766" width="10.42578125" bestFit="1" customWidth="1"/>
    <col min="10767" max="10767" width="12.7109375" bestFit="1" customWidth="1"/>
    <col min="10768" max="10768" width="13.5703125" customWidth="1"/>
    <col min="10770" max="10770" width="9.28515625" bestFit="1" customWidth="1"/>
    <col min="11010" max="11010" width="6.140625" customWidth="1"/>
    <col min="11011" max="11011" width="73.85546875" customWidth="1"/>
    <col min="11012" max="11013" width="13.140625" customWidth="1"/>
    <col min="11014" max="11014" width="13" customWidth="1"/>
    <col min="11015" max="11015" width="7.42578125" customWidth="1"/>
    <col min="11016" max="11016" width="69.140625" customWidth="1"/>
    <col min="11017" max="11017" width="13.42578125" customWidth="1"/>
    <col min="11018" max="11018" width="13.5703125" customWidth="1"/>
    <col min="11019" max="11019" width="14" customWidth="1"/>
    <col min="11020" max="11020" width="13.140625" customWidth="1"/>
    <col min="11021" max="11021" width="4.5703125" customWidth="1"/>
    <col min="11022" max="11022" width="10.42578125" bestFit="1" customWidth="1"/>
    <col min="11023" max="11023" width="12.7109375" bestFit="1" customWidth="1"/>
    <col min="11024" max="11024" width="13.5703125" customWidth="1"/>
    <col min="11026" max="11026" width="9.28515625" bestFit="1" customWidth="1"/>
    <col min="11266" max="11266" width="6.140625" customWidth="1"/>
    <col min="11267" max="11267" width="73.85546875" customWidth="1"/>
    <col min="11268" max="11269" width="13.140625" customWidth="1"/>
    <col min="11270" max="11270" width="13" customWidth="1"/>
    <col min="11271" max="11271" width="7.42578125" customWidth="1"/>
    <col min="11272" max="11272" width="69.140625" customWidth="1"/>
    <col min="11273" max="11273" width="13.42578125" customWidth="1"/>
    <col min="11274" max="11274" width="13.5703125" customWidth="1"/>
    <col min="11275" max="11275" width="14" customWidth="1"/>
    <col min="11276" max="11276" width="13.140625" customWidth="1"/>
    <col min="11277" max="11277" width="4.5703125" customWidth="1"/>
    <col min="11278" max="11278" width="10.42578125" bestFit="1" customWidth="1"/>
    <col min="11279" max="11279" width="12.7109375" bestFit="1" customWidth="1"/>
    <col min="11280" max="11280" width="13.5703125" customWidth="1"/>
    <col min="11282" max="11282" width="9.28515625" bestFit="1" customWidth="1"/>
    <col min="11522" max="11522" width="6.140625" customWidth="1"/>
    <col min="11523" max="11523" width="73.85546875" customWidth="1"/>
    <col min="11524" max="11525" width="13.140625" customWidth="1"/>
    <col min="11526" max="11526" width="13" customWidth="1"/>
    <col min="11527" max="11527" width="7.42578125" customWidth="1"/>
    <col min="11528" max="11528" width="69.140625" customWidth="1"/>
    <col min="11529" max="11529" width="13.42578125" customWidth="1"/>
    <col min="11530" max="11530" width="13.5703125" customWidth="1"/>
    <col min="11531" max="11531" width="14" customWidth="1"/>
    <col min="11532" max="11532" width="13.140625" customWidth="1"/>
    <col min="11533" max="11533" width="4.5703125" customWidth="1"/>
    <col min="11534" max="11534" width="10.42578125" bestFit="1" customWidth="1"/>
    <col min="11535" max="11535" width="12.7109375" bestFit="1" customWidth="1"/>
    <col min="11536" max="11536" width="13.5703125" customWidth="1"/>
    <col min="11538" max="11538" width="9.28515625" bestFit="1" customWidth="1"/>
    <col min="11778" max="11778" width="6.140625" customWidth="1"/>
    <col min="11779" max="11779" width="73.85546875" customWidth="1"/>
    <col min="11780" max="11781" width="13.140625" customWidth="1"/>
    <col min="11782" max="11782" width="13" customWidth="1"/>
    <col min="11783" max="11783" width="7.42578125" customWidth="1"/>
    <col min="11784" max="11784" width="69.140625" customWidth="1"/>
    <col min="11785" max="11785" width="13.42578125" customWidth="1"/>
    <col min="11786" max="11786" width="13.5703125" customWidth="1"/>
    <col min="11787" max="11787" width="14" customWidth="1"/>
    <col min="11788" max="11788" width="13.140625" customWidth="1"/>
    <col min="11789" max="11789" width="4.5703125" customWidth="1"/>
    <col min="11790" max="11790" width="10.42578125" bestFit="1" customWidth="1"/>
    <col min="11791" max="11791" width="12.7109375" bestFit="1" customWidth="1"/>
    <col min="11792" max="11792" width="13.5703125" customWidth="1"/>
    <col min="11794" max="11794" width="9.28515625" bestFit="1" customWidth="1"/>
    <col min="12034" max="12034" width="6.140625" customWidth="1"/>
    <col min="12035" max="12035" width="73.85546875" customWidth="1"/>
    <col min="12036" max="12037" width="13.140625" customWidth="1"/>
    <col min="12038" max="12038" width="13" customWidth="1"/>
    <col min="12039" max="12039" width="7.42578125" customWidth="1"/>
    <col min="12040" max="12040" width="69.140625" customWidth="1"/>
    <col min="12041" max="12041" width="13.42578125" customWidth="1"/>
    <col min="12042" max="12042" width="13.5703125" customWidth="1"/>
    <col min="12043" max="12043" width="14" customWidth="1"/>
    <col min="12044" max="12044" width="13.140625" customWidth="1"/>
    <col min="12045" max="12045" width="4.5703125" customWidth="1"/>
    <col min="12046" max="12046" width="10.42578125" bestFit="1" customWidth="1"/>
    <col min="12047" max="12047" width="12.7109375" bestFit="1" customWidth="1"/>
    <col min="12048" max="12048" width="13.5703125" customWidth="1"/>
    <col min="12050" max="12050" width="9.28515625" bestFit="1" customWidth="1"/>
    <col min="12290" max="12290" width="6.140625" customWidth="1"/>
    <col min="12291" max="12291" width="73.85546875" customWidth="1"/>
    <col min="12292" max="12293" width="13.140625" customWidth="1"/>
    <col min="12294" max="12294" width="13" customWidth="1"/>
    <col min="12295" max="12295" width="7.42578125" customWidth="1"/>
    <col min="12296" max="12296" width="69.140625" customWidth="1"/>
    <col min="12297" max="12297" width="13.42578125" customWidth="1"/>
    <col min="12298" max="12298" width="13.5703125" customWidth="1"/>
    <col min="12299" max="12299" width="14" customWidth="1"/>
    <col min="12300" max="12300" width="13.140625" customWidth="1"/>
    <col min="12301" max="12301" width="4.5703125" customWidth="1"/>
    <col min="12302" max="12302" width="10.42578125" bestFit="1" customWidth="1"/>
    <col min="12303" max="12303" width="12.7109375" bestFit="1" customWidth="1"/>
    <col min="12304" max="12304" width="13.5703125" customWidth="1"/>
    <col min="12306" max="12306" width="9.28515625" bestFit="1" customWidth="1"/>
    <col min="12546" max="12546" width="6.140625" customWidth="1"/>
    <col min="12547" max="12547" width="73.85546875" customWidth="1"/>
    <col min="12548" max="12549" width="13.140625" customWidth="1"/>
    <col min="12550" max="12550" width="13" customWidth="1"/>
    <col min="12551" max="12551" width="7.42578125" customWidth="1"/>
    <col min="12552" max="12552" width="69.140625" customWidth="1"/>
    <col min="12553" max="12553" width="13.42578125" customWidth="1"/>
    <col min="12554" max="12554" width="13.5703125" customWidth="1"/>
    <col min="12555" max="12555" width="14" customWidth="1"/>
    <col min="12556" max="12556" width="13.140625" customWidth="1"/>
    <col min="12557" max="12557" width="4.5703125" customWidth="1"/>
    <col min="12558" max="12558" width="10.42578125" bestFit="1" customWidth="1"/>
    <col min="12559" max="12559" width="12.7109375" bestFit="1" customWidth="1"/>
    <col min="12560" max="12560" width="13.5703125" customWidth="1"/>
    <col min="12562" max="12562" width="9.28515625" bestFit="1" customWidth="1"/>
    <col min="12802" max="12802" width="6.140625" customWidth="1"/>
    <col min="12803" max="12803" width="73.85546875" customWidth="1"/>
    <col min="12804" max="12805" width="13.140625" customWidth="1"/>
    <col min="12806" max="12806" width="13" customWidth="1"/>
    <col min="12807" max="12807" width="7.42578125" customWidth="1"/>
    <col min="12808" max="12808" width="69.140625" customWidth="1"/>
    <col min="12809" max="12809" width="13.42578125" customWidth="1"/>
    <col min="12810" max="12810" width="13.5703125" customWidth="1"/>
    <col min="12811" max="12811" width="14" customWidth="1"/>
    <col min="12812" max="12812" width="13.140625" customWidth="1"/>
    <col min="12813" max="12813" width="4.5703125" customWidth="1"/>
    <col min="12814" max="12814" width="10.42578125" bestFit="1" customWidth="1"/>
    <col min="12815" max="12815" width="12.7109375" bestFit="1" customWidth="1"/>
    <col min="12816" max="12816" width="13.5703125" customWidth="1"/>
    <col min="12818" max="12818" width="9.28515625" bestFit="1" customWidth="1"/>
    <col min="13058" max="13058" width="6.140625" customWidth="1"/>
    <col min="13059" max="13059" width="73.85546875" customWidth="1"/>
    <col min="13060" max="13061" width="13.140625" customWidth="1"/>
    <col min="13062" max="13062" width="13" customWidth="1"/>
    <col min="13063" max="13063" width="7.42578125" customWidth="1"/>
    <col min="13064" max="13064" width="69.140625" customWidth="1"/>
    <col min="13065" max="13065" width="13.42578125" customWidth="1"/>
    <col min="13066" max="13066" width="13.5703125" customWidth="1"/>
    <col min="13067" max="13067" width="14" customWidth="1"/>
    <col min="13068" max="13068" width="13.140625" customWidth="1"/>
    <col min="13069" max="13069" width="4.5703125" customWidth="1"/>
    <col min="13070" max="13070" width="10.42578125" bestFit="1" customWidth="1"/>
    <col min="13071" max="13071" width="12.7109375" bestFit="1" customWidth="1"/>
    <col min="13072" max="13072" width="13.5703125" customWidth="1"/>
    <col min="13074" max="13074" width="9.28515625" bestFit="1" customWidth="1"/>
    <col min="13314" max="13314" width="6.140625" customWidth="1"/>
    <col min="13315" max="13315" width="73.85546875" customWidth="1"/>
    <col min="13316" max="13317" width="13.140625" customWidth="1"/>
    <col min="13318" max="13318" width="13" customWidth="1"/>
    <col min="13319" max="13319" width="7.42578125" customWidth="1"/>
    <col min="13320" max="13320" width="69.140625" customWidth="1"/>
    <col min="13321" max="13321" width="13.42578125" customWidth="1"/>
    <col min="13322" max="13322" width="13.5703125" customWidth="1"/>
    <col min="13323" max="13323" width="14" customWidth="1"/>
    <col min="13324" max="13324" width="13.140625" customWidth="1"/>
    <col min="13325" max="13325" width="4.5703125" customWidth="1"/>
    <col min="13326" max="13326" width="10.42578125" bestFit="1" customWidth="1"/>
    <col min="13327" max="13327" width="12.7109375" bestFit="1" customWidth="1"/>
    <col min="13328" max="13328" width="13.5703125" customWidth="1"/>
    <col min="13330" max="13330" width="9.28515625" bestFit="1" customWidth="1"/>
    <col min="13570" max="13570" width="6.140625" customWidth="1"/>
    <col min="13571" max="13571" width="73.85546875" customWidth="1"/>
    <col min="13572" max="13573" width="13.140625" customWidth="1"/>
    <col min="13574" max="13574" width="13" customWidth="1"/>
    <col min="13575" max="13575" width="7.42578125" customWidth="1"/>
    <col min="13576" max="13576" width="69.140625" customWidth="1"/>
    <col min="13577" max="13577" width="13.42578125" customWidth="1"/>
    <col min="13578" max="13578" width="13.5703125" customWidth="1"/>
    <col min="13579" max="13579" width="14" customWidth="1"/>
    <col min="13580" max="13580" width="13.140625" customWidth="1"/>
    <col min="13581" max="13581" width="4.5703125" customWidth="1"/>
    <col min="13582" max="13582" width="10.42578125" bestFit="1" customWidth="1"/>
    <col min="13583" max="13583" width="12.7109375" bestFit="1" customWidth="1"/>
    <col min="13584" max="13584" width="13.5703125" customWidth="1"/>
    <col min="13586" max="13586" width="9.28515625" bestFit="1" customWidth="1"/>
    <col min="13826" max="13826" width="6.140625" customWidth="1"/>
    <col min="13827" max="13827" width="73.85546875" customWidth="1"/>
    <col min="13828" max="13829" width="13.140625" customWidth="1"/>
    <col min="13830" max="13830" width="13" customWidth="1"/>
    <col min="13831" max="13831" width="7.42578125" customWidth="1"/>
    <col min="13832" max="13832" width="69.140625" customWidth="1"/>
    <col min="13833" max="13833" width="13.42578125" customWidth="1"/>
    <col min="13834" max="13834" width="13.5703125" customWidth="1"/>
    <col min="13835" max="13835" width="14" customWidth="1"/>
    <col min="13836" max="13836" width="13.140625" customWidth="1"/>
    <col min="13837" max="13837" width="4.5703125" customWidth="1"/>
    <col min="13838" max="13838" width="10.42578125" bestFit="1" customWidth="1"/>
    <col min="13839" max="13839" width="12.7109375" bestFit="1" customWidth="1"/>
    <col min="13840" max="13840" width="13.5703125" customWidth="1"/>
    <col min="13842" max="13842" width="9.28515625" bestFit="1" customWidth="1"/>
    <col min="14082" max="14082" width="6.140625" customWidth="1"/>
    <col min="14083" max="14083" width="73.85546875" customWidth="1"/>
    <col min="14084" max="14085" width="13.140625" customWidth="1"/>
    <col min="14086" max="14086" width="13" customWidth="1"/>
    <col min="14087" max="14087" width="7.42578125" customWidth="1"/>
    <col min="14088" max="14088" width="69.140625" customWidth="1"/>
    <col min="14089" max="14089" width="13.42578125" customWidth="1"/>
    <col min="14090" max="14090" width="13.5703125" customWidth="1"/>
    <col min="14091" max="14091" width="14" customWidth="1"/>
    <col min="14092" max="14092" width="13.140625" customWidth="1"/>
    <col min="14093" max="14093" width="4.5703125" customWidth="1"/>
    <col min="14094" max="14094" width="10.42578125" bestFit="1" customWidth="1"/>
    <col min="14095" max="14095" width="12.7109375" bestFit="1" customWidth="1"/>
    <col min="14096" max="14096" width="13.5703125" customWidth="1"/>
    <col min="14098" max="14098" width="9.28515625" bestFit="1" customWidth="1"/>
    <col min="14338" max="14338" width="6.140625" customWidth="1"/>
    <col min="14339" max="14339" width="73.85546875" customWidth="1"/>
    <col min="14340" max="14341" width="13.140625" customWidth="1"/>
    <col min="14342" max="14342" width="13" customWidth="1"/>
    <col min="14343" max="14343" width="7.42578125" customWidth="1"/>
    <col min="14344" max="14344" width="69.140625" customWidth="1"/>
    <col min="14345" max="14345" width="13.42578125" customWidth="1"/>
    <col min="14346" max="14346" width="13.5703125" customWidth="1"/>
    <col min="14347" max="14347" width="14" customWidth="1"/>
    <col min="14348" max="14348" width="13.140625" customWidth="1"/>
    <col min="14349" max="14349" width="4.5703125" customWidth="1"/>
    <col min="14350" max="14350" width="10.42578125" bestFit="1" customWidth="1"/>
    <col min="14351" max="14351" width="12.7109375" bestFit="1" customWidth="1"/>
    <col min="14352" max="14352" width="13.5703125" customWidth="1"/>
    <col min="14354" max="14354" width="9.28515625" bestFit="1" customWidth="1"/>
    <col min="14594" max="14594" width="6.140625" customWidth="1"/>
    <col min="14595" max="14595" width="73.85546875" customWidth="1"/>
    <col min="14596" max="14597" width="13.140625" customWidth="1"/>
    <col min="14598" max="14598" width="13" customWidth="1"/>
    <col min="14599" max="14599" width="7.42578125" customWidth="1"/>
    <col min="14600" max="14600" width="69.140625" customWidth="1"/>
    <col min="14601" max="14601" width="13.42578125" customWidth="1"/>
    <col min="14602" max="14602" width="13.5703125" customWidth="1"/>
    <col min="14603" max="14603" width="14" customWidth="1"/>
    <col min="14604" max="14604" width="13.140625" customWidth="1"/>
    <col min="14605" max="14605" width="4.5703125" customWidth="1"/>
    <col min="14606" max="14606" width="10.42578125" bestFit="1" customWidth="1"/>
    <col min="14607" max="14607" width="12.7109375" bestFit="1" customWidth="1"/>
    <col min="14608" max="14608" width="13.5703125" customWidth="1"/>
    <col min="14610" max="14610" width="9.28515625" bestFit="1" customWidth="1"/>
    <col min="14850" max="14850" width="6.140625" customWidth="1"/>
    <col min="14851" max="14851" width="73.85546875" customWidth="1"/>
    <col min="14852" max="14853" width="13.140625" customWidth="1"/>
    <col min="14854" max="14854" width="13" customWidth="1"/>
    <col min="14855" max="14855" width="7.42578125" customWidth="1"/>
    <col min="14856" max="14856" width="69.140625" customWidth="1"/>
    <col min="14857" max="14857" width="13.42578125" customWidth="1"/>
    <col min="14858" max="14858" width="13.5703125" customWidth="1"/>
    <col min="14859" max="14859" width="14" customWidth="1"/>
    <col min="14860" max="14860" width="13.140625" customWidth="1"/>
    <col min="14861" max="14861" width="4.5703125" customWidth="1"/>
    <col min="14862" max="14862" width="10.42578125" bestFit="1" customWidth="1"/>
    <col min="14863" max="14863" width="12.7109375" bestFit="1" customWidth="1"/>
    <col min="14864" max="14864" width="13.5703125" customWidth="1"/>
    <col min="14866" max="14866" width="9.28515625" bestFit="1" customWidth="1"/>
    <col min="15106" max="15106" width="6.140625" customWidth="1"/>
    <col min="15107" max="15107" width="73.85546875" customWidth="1"/>
    <col min="15108" max="15109" width="13.140625" customWidth="1"/>
    <col min="15110" max="15110" width="13" customWidth="1"/>
    <col min="15111" max="15111" width="7.42578125" customWidth="1"/>
    <col min="15112" max="15112" width="69.140625" customWidth="1"/>
    <col min="15113" max="15113" width="13.42578125" customWidth="1"/>
    <col min="15114" max="15114" width="13.5703125" customWidth="1"/>
    <col min="15115" max="15115" width="14" customWidth="1"/>
    <col min="15116" max="15116" width="13.140625" customWidth="1"/>
    <col min="15117" max="15117" width="4.5703125" customWidth="1"/>
    <col min="15118" max="15118" width="10.42578125" bestFit="1" customWidth="1"/>
    <col min="15119" max="15119" width="12.7109375" bestFit="1" customWidth="1"/>
    <col min="15120" max="15120" width="13.5703125" customWidth="1"/>
    <col min="15122" max="15122" width="9.28515625" bestFit="1" customWidth="1"/>
    <col min="15362" max="15362" width="6.140625" customWidth="1"/>
    <col min="15363" max="15363" width="73.85546875" customWidth="1"/>
    <col min="15364" max="15365" width="13.140625" customWidth="1"/>
    <col min="15366" max="15366" width="13" customWidth="1"/>
    <col min="15367" max="15367" width="7.42578125" customWidth="1"/>
    <col min="15368" max="15368" width="69.140625" customWidth="1"/>
    <col min="15369" max="15369" width="13.42578125" customWidth="1"/>
    <col min="15370" max="15370" width="13.5703125" customWidth="1"/>
    <col min="15371" max="15371" width="14" customWidth="1"/>
    <col min="15372" max="15372" width="13.140625" customWidth="1"/>
    <col min="15373" max="15373" width="4.5703125" customWidth="1"/>
    <col min="15374" max="15374" width="10.42578125" bestFit="1" customWidth="1"/>
    <col min="15375" max="15375" width="12.7109375" bestFit="1" customWidth="1"/>
    <col min="15376" max="15376" width="13.5703125" customWidth="1"/>
    <col min="15378" max="15378" width="9.28515625" bestFit="1" customWidth="1"/>
    <col min="15618" max="15618" width="6.140625" customWidth="1"/>
    <col min="15619" max="15619" width="73.85546875" customWidth="1"/>
    <col min="15620" max="15621" width="13.140625" customWidth="1"/>
    <col min="15622" max="15622" width="13" customWidth="1"/>
    <col min="15623" max="15623" width="7.42578125" customWidth="1"/>
    <col min="15624" max="15624" width="69.140625" customWidth="1"/>
    <col min="15625" max="15625" width="13.42578125" customWidth="1"/>
    <col min="15626" max="15626" width="13.5703125" customWidth="1"/>
    <col min="15627" max="15627" width="14" customWidth="1"/>
    <col min="15628" max="15628" width="13.140625" customWidth="1"/>
    <col min="15629" max="15629" width="4.5703125" customWidth="1"/>
    <col min="15630" max="15630" width="10.42578125" bestFit="1" customWidth="1"/>
    <col min="15631" max="15631" width="12.7109375" bestFit="1" customWidth="1"/>
    <col min="15632" max="15632" width="13.5703125" customWidth="1"/>
    <col min="15634" max="15634" width="9.28515625" bestFit="1" customWidth="1"/>
    <col min="15874" max="15874" width="6.140625" customWidth="1"/>
    <col min="15875" max="15875" width="73.85546875" customWidth="1"/>
    <col min="15876" max="15877" width="13.140625" customWidth="1"/>
    <col min="15878" max="15878" width="13" customWidth="1"/>
    <col min="15879" max="15879" width="7.42578125" customWidth="1"/>
    <col min="15880" max="15880" width="69.140625" customWidth="1"/>
    <col min="15881" max="15881" width="13.42578125" customWidth="1"/>
    <col min="15882" max="15882" width="13.5703125" customWidth="1"/>
    <col min="15883" max="15883" width="14" customWidth="1"/>
    <col min="15884" max="15884" width="13.140625" customWidth="1"/>
    <col min="15885" max="15885" width="4.5703125" customWidth="1"/>
    <col min="15886" max="15886" width="10.42578125" bestFit="1" customWidth="1"/>
    <col min="15887" max="15887" width="12.7109375" bestFit="1" customWidth="1"/>
    <col min="15888" max="15888" width="13.5703125" customWidth="1"/>
    <col min="15890" max="15890" width="9.28515625" bestFit="1" customWidth="1"/>
    <col min="16130" max="16130" width="6.140625" customWidth="1"/>
    <col min="16131" max="16131" width="73.85546875" customWidth="1"/>
    <col min="16132" max="16133" width="13.140625" customWidth="1"/>
    <col min="16134" max="16134" width="13" customWidth="1"/>
    <col min="16135" max="16135" width="7.42578125" customWidth="1"/>
    <col min="16136" max="16136" width="69.140625" customWidth="1"/>
    <col min="16137" max="16137" width="13.42578125" customWidth="1"/>
    <col min="16138" max="16138" width="13.5703125" customWidth="1"/>
    <col min="16139" max="16139" width="14" customWidth="1"/>
    <col min="16140" max="16140" width="13.140625" customWidth="1"/>
    <col min="16141" max="16141" width="4.5703125" customWidth="1"/>
    <col min="16142" max="16142" width="10.42578125" bestFit="1" customWidth="1"/>
    <col min="16143" max="16143" width="12.7109375" bestFit="1" customWidth="1"/>
    <col min="16144" max="16144" width="13.5703125" customWidth="1"/>
    <col min="16146" max="16146" width="9.28515625" bestFit="1" customWidth="1"/>
  </cols>
  <sheetData>
    <row r="1" spans="1:16" s="88" customFormat="1" ht="15.75">
      <c r="L1" s="354" t="s">
        <v>200</v>
      </c>
    </row>
    <row r="2" spans="1:16" s="88" customFormat="1" ht="30" customHeight="1">
      <c r="A2" s="365" t="s">
        <v>0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243"/>
      <c r="N2" s="243"/>
      <c r="O2" s="243"/>
      <c r="P2" s="243"/>
    </row>
    <row r="3" spans="1:16" s="88" customFormat="1" ht="15.75">
      <c r="A3" s="365" t="s">
        <v>198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243"/>
      <c r="N3" s="243"/>
      <c r="O3" s="243"/>
      <c r="P3" s="243"/>
    </row>
    <row r="4" spans="1:16" s="88" customFormat="1" ht="15.75">
      <c r="A4" s="365" t="s">
        <v>142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243"/>
      <c r="N4" s="243"/>
      <c r="O4" s="243"/>
      <c r="P4" s="243"/>
    </row>
    <row r="5" spans="1:16" s="88" customFormat="1" ht="27.75" customHeight="1" thickBot="1">
      <c r="P5" s="194"/>
    </row>
    <row r="6" spans="1:16" s="88" customFormat="1" ht="36" customHeight="1">
      <c r="A6" s="366" t="s">
        <v>2</v>
      </c>
      <c r="B6" s="366" t="s">
        <v>143</v>
      </c>
      <c r="C6" s="368" t="s">
        <v>139</v>
      </c>
      <c r="D6" s="368" t="s">
        <v>135</v>
      </c>
      <c r="E6" s="368" t="s">
        <v>136</v>
      </c>
      <c r="F6" s="368" t="s">
        <v>137</v>
      </c>
      <c r="G6" s="366" t="s">
        <v>2</v>
      </c>
      <c r="H6" s="366" t="s">
        <v>144</v>
      </c>
      <c r="I6" s="368" t="s">
        <v>139</v>
      </c>
      <c r="J6" s="368" t="s">
        <v>135</v>
      </c>
      <c r="K6" s="368" t="s">
        <v>136</v>
      </c>
      <c r="L6" s="366" t="s">
        <v>137</v>
      </c>
    </row>
    <row r="7" spans="1:16" s="88" customFormat="1" ht="24" customHeight="1" thickBot="1">
      <c r="A7" s="367"/>
      <c r="B7" s="367"/>
      <c r="C7" s="369"/>
      <c r="D7" s="369"/>
      <c r="E7" s="369"/>
      <c r="F7" s="369"/>
      <c r="G7" s="367"/>
      <c r="H7" s="367"/>
      <c r="I7" s="369"/>
      <c r="J7" s="369"/>
      <c r="K7" s="369"/>
      <c r="L7" s="367"/>
    </row>
    <row r="8" spans="1:16" s="88" customFormat="1" ht="16.5" thickBot="1">
      <c r="A8" s="244">
        <v>1</v>
      </c>
      <c r="B8" s="245">
        <v>2</v>
      </c>
      <c r="C8" s="245">
        <v>3</v>
      </c>
      <c r="D8" s="245">
        <v>4</v>
      </c>
      <c r="E8" s="245">
        <v>5</v>
      </c>
      <c r="F8" s="245">
        <v>6</v>
      </c>
      <c r="G8" s="246">
        <v>7</v>
      </c>
      <c r="H8" s="244">
        <v>8</v>
      </c>
      <c r="I8" s="247">
        <v>9</v>
      </c>
      <c r="J8" s="247">
        <v>10</v>
      </c>
      <c r="K8" s="247">
        <v>11</v>
      </c>
      <c r="L8" s="244">
        <v>12</v>
      </c>
    </row>
    <row r="9" spans="1:16" s="255" customFormat="1" ht="16.5" thickTop="1">
      <c r="A9" s="248">
        <v>1</v>
      </c>
      <c r="B9" s="249" t="s">
        <v>4</v>
      </c>
      <c r="C9" s="250">
        <v>81920</v>
      </c>
      <c r="D9" s="250">
        <v>84787</v>
      </c>
      <c r="E9" s="250">
        <v>87585</v>
      </c>
      <c r="F9" s="250">
        <v>90563</v>
      </c>
      <c r="G9" s="251">
        <v>1</v>
      </c>
      <c r="H9" s="252" t="s">
        <v>145</v>
      </c>
      <c r="I9" s="253">
        <f>1296874+2034564+2893+2000+1493</f>
        <v>3337824</v>
      </c>
      <c r="J9" s="253">
        <v>3235758</v>
      </c>
      <c r="K9" s="253">
        <v>3213108</v>
      </c>
      <c r="L9" s="273">
        <v>3180977</v>
      </c>
      <c r="M9" s="254"/>
      <c r="N9" s="254"/>
      <c r="O9" s="254"/>
      <c r="P9" s="254"/>
    </row>
    <row r="10" spans="1:16" s="263" customFormat="1" ht="15.75">
      <c r="A10" s="256">
        <v>2</v>
      </c>
      <c r="B10" s="257" t="s">
        <v>146</v>
      </c>
      <c r="C10" s="258">
        <v>939398</v>
      </c>
      <c r="D10" s="258">
        <v>972277</v>
      </c>
      <c r="E10" s="258">
        <v>1004362</v>
      </c>
      <c r="F10" s="258">
        <v>1038510</v>
      </c>
      <c r="G10" s="259">
        <v>2</v>
      </c>
      <c r="H10" s="260" t="s">
        <v>83</v>
      </c>
      <c r="I10" s="261">
        <f>357401-675+535162+780+540+176</f>
        <v>893384</v>
      </c>
      <c r="J10" s="261">
        <v>865833</v>
      </c>
      <c r="K10" s="261">
        <v>859772</v>
      </c>
      <c r="L10" s="262">
        <v>851174</v>
      </c>
      <c r="M10" s="254"/>
      <c r="N10" s="254"/>
      <c r="O10" s="254"/>
      <c r="P10" s="254"/>
    </row>
    <row r="11" spans="1:16" s="268" customFormat="1" ht="15.75">
      <c r="A11" s="256"/>
      <c r="B11" s="257" t="s">
        <v>196</v>
      </c>
      <c r="C11" s="258"/>
      <c r="D11" s="258"/>
      <c r="E11" s="258"/>
      <c r="F11" s="258"/>
      <c r="G11" s="264">
        <v>3</v>
      </c>
      <c r="H11" s="265" t="s">
        <v>147</v>
      </c>
      <c r="I11" s="266">
        <f>2465804+1224667+1467+209+210+2500-4995</f>
        <v>3689862</v>
      </c>
      <c r="J11" s="266">
        <v>3819000</v>
      </c>
      <c r="K11" s="266">
        <v>3945000</v>
      </c>
      <c r="L11" s="267">
        <f>4079100-75000</f>
        <v>4004100</v>
      </c>
      <c r="M11" s="254"/>
      <c r="N11" s="254"/>
      <c r="O11" s="254"/>
      <c r="P11" s="254"/>
    </row>
    <row r="12" spans="1:16" s="254" customFormat="1" ht="15.75">
      <c r="A12" s="269">
        <v>3</v>
      </c>
      <c r="B12" s="270" t="s">
        <v>10</v>
      </c>
      <c r="C12" s="262"/>
      <c r="D12" s="262"/>
      <c r="E12" s="262"/>
      <c r="F12" s="262"/>
      <c r="G12" s="256"/>
      <c r="H12" s="257" t="s">
        <v>148</v>
      </c>
      <c r="I12" s="271"/>
      <c r="J12" s="271"/>
      <c r="K12" s="271"/>
      <c r="L12" s="258"/>
    </row>
    <row r="13" spans="1:16" s="255" customFormat="1" ht="15.75">
      <c r="A13" s="272">
        <v>4</v>
      </c>
      <c r="B13" s="270" t="s">
        <v>149</v>
      </c>
      <c r="C13" s="273">
        <v>6449596</v>
      </c>
      <c r="D13" s="273">
        <v>6504118</v>
      </c>
      <c r="E13" s="273">
        <v>6641818</v>
      </c>
      <c r="F13" s="273">
        <v>6827618</v>
      </c>
      <c r="G13" s="272"/>
      <c r="H13" s="257" t="s">
        <v>150</v>
      </c>
      <c r="I13" s="271">
        <v>-121705</v>
      </c>
      <c r="J13" s="271">
        <v>-126000</v>
      </c>
      <c r="K13" s="271">
        <v>-130150</v>
      </c>
      <c r="L13" s="258">
        <v>-134600</v>
      </c>
      <c r="M13" s="254"/>
      <c r="N13" s="254"/>
      <c r="O13" s="254"/>
      <c r="P13" s="254"/>
    </row>
    <row r="14" spans="1:16" s="268" customFormat="1" ht="15.75">
      <c r="A14" s="274">
        <v>5</v>
      </c>
      <c r="B14" s="260" t="s">
        <v>151</v>
      </c>
      <c r="C14" s="262">
        <v>1630756</v>
      </c>
      <c r="D14" s="262">
        <v>1610000</v>
      </c>
      <c r="E14" s="262">
        <v>1477000</v>
      </c>
      <c r="F14" s="262">
        <v>1472000</v>
      </c>
      <c r="G14" s="274">
        <v>4</v>
      </c>
      <c r="H14" s="260" t="s">
        <v>89</v>
      </c>
      <c r="I14" s="261">
        <v>2136</v>
      </c>
      <c r="J14" s="261">
        <v>2210</v>
      </c>
      <c r="K14" s="261">
        <v>2280</v>
      </c>
      <c r="L14" s="262">
        <v>2360</v>
      </c>
      <c r="M14" s="254"/>
      <c r="N14" s="254"/>
      <c r="O14" s="254"/>
      <c r="P14" s="254"/>
    </row>
    <row r="15" spans="1:16" s="255" customFormat="1" ht="15.75">
      <c r="A15" s="256">
        <v>6</v>
      </c>
      <c r="B15" s="257" t="s">
        <v>152</v>
      </c>
      <c r="C15" s="258"/>
      <c r="D15" s="258"/>
      <c r="E15" s="258"/>
      <c r="F15" s="258"/>
      <c r="G15" s="251">
        <v>5</v>
      </c>
      <c r="H15" s="252" t="s">
        <v>153</v>
      </c>
      <c r="I15" s="253">
        <v>1130011</v>
      </c>
      <c r="J15" s="253">
        <v>1169500</v>
      </c>
      <c r="K15" s="253">
        <v>1210000</v>
      </c>
      <c r="L15" s="273">
        <v>1251000</v>
      </c>
      <c r="M15" s="254"/>
      <c r="N15" s="254"/>
      <c r="O15" s="254"/>
      <c r="P15" s="254"/>
    </row>
    <row r="16" spans="1:16" s="263" customFormat="1" ht="15.75">
      <c r="A16" s="256"/>
      <c r="B16" s="275" t="s">
        <v>55</v>
      </c>
      <c r="C16" s="258">
        <v>147818</v>
      </c>
      <c r="D16" s="258">
        <v>146000</v>
      </c>
      <c r="E16" s="258">
        <v>144000</v>
      </c>
      <c r="F16" s="258">
        <v>142000</v>
      </c>
      <c r="G16" s="259">
        <v>6</v>
      </c>
      <c r="H16" s="252" t="s">
        <v>154</v>
      </c>
      <c r="I16" s="261">
        <v>286500</v>
      </c>
      <c r="J16" s="261">
        <v>286500</v>
      </c>
      <c r="K16" s="261">
        <v>286500</v>
      </c>
      <c r="L16" s="273">
        <v>286500</v>
      </c>
      <c r="M16" s="254"/>
      <c r="N16" s="254"/>
      <c r="O16" s="254"/>
      <c r="P16" s="254"/>
    </row>
    <row r="17" spans="1:16" s="255" customFormat="1" ht="15.75">
      <c r="A17" s="256"/>
      <c r="B17" s="276" t="s">
        <v>155</v>
      </c>
      <c r="C17" s="258"/>
      <c r="D17" s="258"/>
      <c r="E17" s="258"/>
      <c r="F17" s="258"/>
      <c r="G17" s="251">
        <v>7</v>
      </c>
      <c r="H17" s="260" t="s">
        <v>100</v>
      </c>
      <c r="I17" s="277">
        <f>37000+6949</f>
        <v>43949</v>
      </c>
      <c r="J17" s="277">
        <v>44000</v>
      </c>
      <c r="K17" s="277">
        <v>44000</v>
      </c>
      <c r="L17" s="278">
        <v>44000</v>
      </c>
      <c r="M17" s="254"/>
      <c r="N17" s="254"/>
      <c r="O17" s="254"/>
      <c r="P17" s="254"/>
    </row>
    <row r="18" spans="1:16" s="255" customFormat="1" ht="15.75">
      <c r="A18" s="256"/>
      <c r="B18" s="279" t="s">
        <v>156</v>
      </c>
      <c r="C18" s="258">
        <f>157736+1886+2800</f>
        <v>162422</v>
      </c>
      <c r="D18" s="258"/>
      <c r="E18" s="258"/>
      <c r="F18" s="258"/>
      <c r="G18" s="259">
        <v>8</v>
      </c>
      <c r="H18" s="281" t="s">
        <v>157</v>
      </c>
      <c r="I18" s="277">
        <v>1000</v>
      </c>
      <c r="J18" s="277">
        <v>1000</v>
      </c>
      <c r="K18" s="277">
        <v>1000</v>
      </c>
      <c r="L18" s="278">
        <v>1000</v>
      </c>
      <c r="M18" s="254"/>
      <c r="N18" s="254"/>
      <c r="O18" s="254"/>
      <c r="P18" s="254"/>
    </row>
    <row r="19" spans="1:16" s="254" customFormat="1" ht="16.5" thickBot="1">
      <c r="A19" s="272"/>
      <c r="B19" s="282" t="s">
        <v>158</v>
      </c>
      <c r="C19" s="283"/>
      <c r="D19" s="273"/>
      <c r="E19" s="273"/>
      <c r="F19" s="273"/>
      <c r="G19" s="284">
        <v>9</v>
      </c>
      <c r="H19" s="285" t="s">
        <v>159</v>
      </c>
      <c r="I19" s="286">
        <f>115343-1467-209-210+5455-5500+50-1669</f>
        <v>111793</v>
      </c>
      <c r="J19" s="286"/>
      <c r="K19" s="286"/>
      <c r="L19" s="287"/>
    </row>
    <row r="20" spans="1:16" s="88" customFormat="1" ht="16.5" thickBot="1">
      <c r="A20" s="288" t="s">
        <v>8</v>
      </c>
      <c r="B20" s="289" t="s">
        <v>160</v>
      </c>
      <c r="C20" s="290">
        <f>SUM(C9:C19)</f>
        <v>9411910</v>
      </c>
      <c r="D20" s="290">
        <f>SUM(D9:D19)</f>
        <v>9317182</v>
      </c>
      <c r="E20" s="290">
        <f>SUM(E9:E19)</f>
        <v>9354765</v>
      </c>
      <c r="F20" s="290">
        <f>SUM(F9:F19)</f>
        <v>9570691</v>
      </c>
      <c r="G20" s="292"/>
      <c r="H20" s="293"/>
      <c r="I20" s="294"/>
      <c r="J20" s="294"/>
      <c r="K20" s="294"/>
      <c r="L20" s="295"/>
      <c r="M20" s="254"/>
      <c r="N20" s="254"/>
      <c r="O20" s="254"/>
      <c r="P20" s="254"/>
    </row>
    <row r="21" spans="1:16" s="254" customFormat="1" ht="32.25" thickBot="1">
      <c r="A21" s="256">
        <v>7</v>
      </c>
      <c r="B21" s="270" t="s">
        <v>70</v>
      </c>
      <c r="C21" s="258">
        <f>30740+5013+50</f>
        <v>35803</v>
      </c>
      <c r="D21" s="258"/>
      <c r="E21" s="258"/>
      <c r="F21" s="258"/>
      <c r="G21" s="296"/>
      <c r="H21" s="297"/>
      <c r="I21" s="277"/>
      <c r="J21" s="277"/>
      <c r="K21" s="277"/>
      <c r="L21" s="278"/>
    </row>
    <row r="22" spans="1:16" s="88" customFormat="1" ht="16.5" thickBot="1">
      <c r="A22" s="288" t="s">
        <v>33</v>
      </c>
      <c r="B22" s="289" t="s">
        <v>161</v>
      </c>
      <c r="C22" s="290">
        <f>SUM(C20:C21)</f>
        <v>9447713</v>
      </c>
      <c r="D22" s="290">
        <f>SUM(D20:D21)</f>
        <v>9317182</v>
      </c>
      <c r="E22" s="290">
        <f>SUM(E20:E21)</f>
        <v>9354765</v>
      </c>
      <c r="F22" s="290">
        <f>SUM(F20:F21)</f>
        <v>9570691</v>
      </c>
      <c r="G22" s="298" t="s">
        <v>8</v>
      </c>
      <c r="H22" s="299" t="s">
        <v>162</v>
      </c>
      <c r="I22" s="300">
        <f>SUM(I9:I21)</f>
        <v>9374754</v>
      </c>
      <c r="J22" s="300">
        <f>SUM(J9:J21)</f>
        <v>9297801</v>
      </c>
      <c r="K22" s="300">
        <f>SUM(K9:K21)</f>
        <v>9431510</v>
      </c>
      <c r="L22" s="302">
        <f>SUM(L9:L21)</f>
        <v>9486511</v>
      </c>
      <c r="M22" s="254"/>
      <c r="N22" s="254"/>
      <c r="O22" s="254"/>
      <c r="P22" s="254"/>
    </row>
    <row r="23" spans="1:16" s="88" customFormat="1" ht="16.5" thickBot="1">
      <c r="A23" s="288"/>
      <c r="B23" s="289" t="s">
        <v>194</v>
      </c>
      <c r="C23" s="290">
        <f>C22-I22</f>
        <v>72959</v>
      </c>
      <c r="D23" s="290">
        <f t="shared" ref="D23:F23" si="0">D22-J22</f>
        <v>19381</v>
      </c>
      <c r="E23" s="290">
        <f t="shared" si="0"/>
        <v>-76745</v>
      </c>
      <c r="F23" s="290">
        <f t="shared" si="0"/>
        <v>84180</v>
      </c>
      <c r="G23" s="298"/>
      <c r="H23" s="299"/>
      <c r="I23" s="300"/>
      <c r="J23" s="300"/>
      <c r="K23" s="300"/>
      <c r="L23" s="302"/>
      <c r="M23" s="254"/>
      <c r="N23" s="254"/>
      <c r="O23" s="254"/>
      <c r="P23" s="254"/>
    </row>
    <row r="24" spans="1:16" s="254" customFormat="1" ht="15.75">
      <c r="A24" s="272">
        <v>8</v>
      </c>
      <c r="B24" s="252" t="s">
        <v>163</v>
      </c>
      <c r="C24" s="273">
        <v>1580835</v>
      </c>
      <c r="D24" s="273">
        <v>700000</v>
      </c>
      <c r="E24" s="273">
        <v>700000</v>
      </c>
      <c r="F24" s="273">
        <v>700000</v>
      </c>
      <c r="G24" s="251">
        <v>11</v>
      </c>
      <c r="H24" s="252" t="s">
        <v>164</v>
      </c>
      <c r="I24" s="253">
        <f>185229+1004865</f>
        <v>1190094</v>
      </c>
      <c r="J24" s="253">
        <v>1500000</v>
      </c>
      <c r="K24" s="253"/>
      <c r="L24" s="273"/>
    </row>
    <row r="25" spans="1:16" s="255" customFormat="1" ht="15.75">
      <c r="A25" s="274">
        <v>9</v>
      </c>
      <c r="B25" s="260" t="s">
        <v>37</v>
      </c>
      <c r="C25" s="262">
        <v>240000</v>
      </c>
      <c r="D25" s="363">
        <v>420000</v>
      </c>
      <c r="E25" s="363">
        <v>440000</v>
      </c>
      <c r="F25" s="363">
        <v>460000</v>
      </c>
      <c r="G25" s="259">
        <v>12</v>
      </c>
      <c r="H25" s="260" t="s">
        <v>165</v>
      </c>
      <c r="I25" s="261">
        <f>286486+2225922+5000</f>
        <v>2517408</v>
      </c>
      <c r="J25" s="261">
        <f>503450+1400152</f>
        <v>1903602</v>
      </c>
      <c r="K25" s="261">
        <v>1279803</v>
      </c>
      <c r="L25" s="262"/>
      <c r="M25" s="254"/>
      <c r="N25" s="254"/>
      <c r="O25" s="254"/>
      <c r="P25" s="254"/>
    </row>
    <row r="26" spans="1:16" s="263" customFormat="1" ht="15.75">
      <c r="A26" s="274">
        <v>10</v>
      </c>
      <c r="B26" s="260" t="s">
        <v>38</v>
      </c>
      <c r="C26" s="262">
        <v>160000</v>
      </c>
      <c r="D26" s="364"/>
      <c r="E26" s="364"/>
      <c r="F26" s="364"/>
      <c r="G26" s="264">
        <v>13</v>
      </c>
      <c r="H26" s="260" t="s">
        <v>90</v>
      </c>
      <c r="I26" s="266"/>
      <c r="J26" s="266"/>
      <c r="K26" s="266"/>
      <c r="L26" s="267"/>
      <c r="M26" s="254"/>
      <c r="N26" s="254"/>
      <c r="O26" s="254"/>
      <c r="P26" s="254"/>
    </row>
    <row r="27" spans="1:16" s="268" customFormat="1" ht="15.75">
      <c r="A27" s="272">
        <v>11</v>
      </c>
      <c r="B27" s="252" t="s">
        <v>166</v>
      </c>
      <c r="C27" s="273"/>
      <c r="D27" s="273"/>
      <c r="E27" s="273"/>
      <c r="F27" s="273"/>
      <c r="G27" s="303">
        <v>14</v>
      </c>
      <c r="H27" s="265" t="s">
        <v>167</v>
      </c>
      <c r="I27" s="266"/>
      <c r="J27" s="266"/>
      <c r="K27" s="266"/>
      <c r="L27" s="267"/>
      <c r="M27" s="254"/>
      <c r="N27" s="254"/>
      <c r="O27" s="254"/>
      <c r="P27" s="254"/>
    </row>
    <row r="28" spans="1:16" s="268" customFormat="1" ht="15.75">
      <c r="A28" s="304">
        <v>12</v>
      </c>
      <c r="B28" s="252" t="s">
        <v>168</v>
      </c>
      <c r="C28" s="273">
        <v>220000</v>
      </c>
      <c r="D28" s="273">
        <v>200000</v>
      </c>
      <c r="E28" s="273">
        <v>80000</v>
      </c>
      <c r="F28" s="273">
        <v>80000</v>
      </c>
      <c r="G28" s="256"/>
      <c r="H28" s="305" t="s">
        <v>169</v>
      </c>
      <c r="I28" s="271">
        <f>6000+41693</f>
        <v>47693</v>
      </c>
      <c r="J28" s="271"/>
      <c r="K28" s="271"/>
      <c r="L28" s="258"/>
      <c r="M28" s="254"/>
      <c r="N28" s="254"/>
      <c r="O28" s="254"/>
      <c r="P28" s="254"/>
    </row>
    <row r="29" spans="1:16" s="263" customFormat="1" ht="15.75">
      <c r="A29" s="269">
        <v>13</v>
      </c>
      <c r="B29" s="270" t="s">
        <v>42</v>
      </c>
      <c r="C29" s="262"/>
      <c r="D29" s="262"/>
      <c r="E29" s="262"/>
      <c r="F29" s="262"/>
      <c r="G29" s="256"/>
      <c r="H29" s="305" t="s">
        <v>170</v>
      </c>
      <c r="I29" s="271">
        <v>6718</v>
      </c>
      <c r="J29" s="271"/>
      <c r="K29" s="271"/>
      <c r="L29" s="258"/>
      <c r="M29" s="254"/>
      <c r="N29" s="254"/>
      <c r="O29" s="254"/>
      <c r="P29" s="254"/>
    </row>
    <row r="30" spans="1:16" s="263" customFormat="1" ht="15.75">
      <c r="A30" s="269">
        <v>14</v>
      </c>
      <c r="B30" s="270" t="s">
        <v>59</v>
      </c>
      <c r="C30" s="262">
        <v>456076</v>
      </c>
      <c r="D30" s="262"/>
      <c r="E30" s="262"/>
      <c r="F30" s="262"/>
      <c r="G30" s="256"/>
      <c r="H30" s="305" t="s">
        <v>171</v>
      </c>
      <c r="I30" s="271">
        <v>444511</v>
      </c>
      <c r="J30" s="271"/>
      <c r="K30" s="271"/>
      <c r="L30" s="258"/>
      <c r="M30" s="254"/>
      <c r="N30" s="254"/>
      <c r="O30" s="254"/>
      <c r="P30" s="254"/>
    </row>
    <row r="31" spans="1:16" s="263" customFormat="1" ht="15.75">
      <c r="A31" s="269">
        <v>15</v>
      </c>
      <c r="B31" s="270" t="s">
        <v>172</v>
      </c>
      <c r="C31" s="262">
        <v>84875</v>
      </c>
      <c r="D31" s="262">
        <v>60000</v>
      </c>
      <c r="E31" s="262">
        <v>50000</v>
      </c>
      <c r="F31" s="262">
        <v>40000</v>
      </c>
      <c r="G31" s="256"/>
      <c r="H31" s="306" t="s">
        <v>173</v>
      </c>
      <c r="I31" s="253">
        <v>14798</v>
      </c>
      <c r="J31" s="253">
        <v>20000</v>
      </c>
      <c r="K31" s="253">
        <v>20000</v>
      </c>
      <c r="L31" s="273">
        <v>20000</v>
      </c>
      <c r="M31" s="254"/>
      <c r="N31" s="254"/>
      <c r="O31" s="254"/>
      <c r="P31" s="254"/>
    </row>
    <row r="32" spans="1:16" s="263" customFormat="1" ht="15.75">
      <c r="A32" s="303"/>
      <c r="B32" s="307"/>
      <c r="C32" s="267"/>
      <c r="D32" s="267"/>
      <c r="E32" s="267"/>
      <c r="F32" s="267"/>
      <c r="G32" s="303">
        <v>15</v>
      </c>
      <c r="H32" s="307" t="s">
        <v>174</v>
      </c>
      <c r="I32" s="266"/>
      <c r="J32" s="266"/>
      <c r="K32" s="266"/>
      <c r="L32" s="267"/>
      <c r="M32" s="254"/>
      <c r="N32" s="254"/>
      <c r="O32" s="254"/>
      <c r="P32" s="254"/>
    </row>
    <row r="33" spans="1:16" s="263" customFormat="1" ht="15.75">
      <c r="A33" s="256"/>
      <c r="B33" s="308"/>
      <c r="C33" s="258"/>
      <c r="D33" s="258"/>
      <c r="E33" s="258"/>
      <c r="F33" s="258"/>
      <c r="G33" s="256"/>
      <c r="H33" s="305" t="s">
        <v>175</v>
      </c>
      <c r="I33" s="271">
        <f>3642+58111</f>
        <v>61753</v>
      </c>
      <c r="J33" s="271"/>
      <c r="K33" s="271"/>
      <c r="L33" s="258"/>
      <c r="M33" s="254"/>
      <c r="N33" s="254"/>
      <c r="O33" s="254"/>
      <c r="P33" s="254"/>
    </row>
    <row r="34" spans="1:16" s="254" customFormat="1" ht="15.75">
      <c r="A34" s="256"/>
      <c r="B34" s="308"/>
      <c r="C34" s="280"/>
      <c r="D34" s="258"/>
      <c r="E34" s="258"/>
      <c r="F34" s="258"/>
      <c r="G34" s="256"/>
      <c r="H34" s="305" t="s">
        <v>176</v>
      </c>
      <c r="I34" s="271">
        <v>5200</v>
      </c>
      <c r="J34" s="271"/>
      <c r="K34" s="271"/>
      <c r="L34" s="258"/>
    </row>
    <row r="35" spans="1:16" s="255" customFormat="1" ht="15.75">
      <c r="A35" s="309"/>
      <c r="B35" s="310"/>
      <c r="C35" s="311"/>
      <c r="D35" s="258"/>
      <c r="E35" s="258"/>
      <c r="F35" s="258"/>
      <c r="G35" s="256"/>
      <c r="H35" s="305" t="s">
        <v>177</v>
      </c>
      <c r="I35" s="271">
        <v>13300</v>
      </c>
      <c r="J35" s="271"/>
      <c r="K35" s="271"/>
      <c r="L35" s="258"/>
      <c r="M35" s="254"/>
      <c r="N35" s="254"/>
      <c r="O35" s="254"/>
      <c r="P35" s="254"/>
    </row>
    <row r="36" spans="1:16" s="255" customFormat="1" ht="15.75">
      <c r="A36" s="309"/>
      <c r="B36" s="310"/>
      <c r="C36" s="311"/>
      <c r="D36" s="258"/>
      <c r="E36" s="258"/>
      <c r="F36" s="258"/>
      <c r="G36" s="259">
        <v>16</v>
      </c>
      <c r="H36" s="285" t="s">
        <v>178</v>
      </c>
      <c r="I36" s="261">
        <f>4356999-3673-5000</f>
        <v>4348326</v>
      </c>
      <c r="J36" s="261"/>
      <c r="K36" s="261"/>
      <c r="L36" s="262"/>
      <c r="M36" s="254"/>
      <c r="N36" s="254"/>
      <c r="O36" s="254"/>
      <c r="P36" s="254"/>
    </row>
    <row r="37" spans="1:16" s="255" customFormat="1" ht="16.5" thickBot="1">
      <c r="A37" s="312"/>
      <c r="B37" s="313"/>
      <c r="C37" s="314"/>
      <c r="D37" s="315"/>
      <c r="E37" s="315"/>
      <c r="F37" s="315"/>
      <c r="G37" s="264">
        <v>17</v>
      </c>
      <c r="H37" s="268" t="s">
        <v>179</v>
      </c>
      <c r="I37" s="266">
        <v>121705</v>
      </c>
      <c r="J37" s="266">
        <v>126000</v>
      </c>
      <c r="K37" s="266">
        <v>130150</v>
      </c>
      <c r="L37" s="267">
        <v>134600</v>
      </c>
      <c r="M37" s="254"/>
      <c r="N37" s="254"/>
      <c r="O37" s="254"/>
      <c r="P37" s="254"/>
    </row>
    <row r="38" spans="1:16" s="254" customFormat="1" ht="16.5" thickBot="1">
      <c r="A38" s="316" t="s">
        <v>43</v>
      </c>
      <c r="B38" s="317" t="s">
        <v>180</v>
      </c>
      <c r="C38" s="318">
        <f>SUM(C24:C37)</f>
        <v>2741786</v>
      </c>
      <c r="D38" s="318">
        <f>SUM(D24:D37)</f>
        <v>1380000</v>
      </c>
      <c r="E38" s="318">
        <f>SUM(E24:E37)</f>
        <v>1270000</v>
      </c>
      <c r="F38" s="318">
        <f>SUM(F24:F37)</f>
        <v>1280000</v>
      </c>
      <c r="G38" s="319"/>
      <c r="H38" s="320"/>
      <c r="I38" s="321"/>
      <c r="J38" s="321"/>
      <c r="K38" s="321"/>
      <c r="L38" s="322"/>
    </row>
    <row r="39" spans="1:16" s="254" customFormat="1" ht="32.25" thickBot="1">
      <c r="A39" s="323">
        <v>16</v>
      </c>
      <c r="B39" s="324" t="s">
        <v>71</v>
      </c>
      <c r="C39" s="291">
        <f>3982568+153675</f>
        <v>4136243</v>
      </c>
      <c r="D39" s="291">
        <v>1500000</v>
      </c>
      <c r="E39" s="291"/>
      <c r="F39" s="291"/>
      <c r="G39" s="325"/>
      <c r="H39" s="317"/>
      <c r="I39" s="326"/>
      <c r="J39" s="326"/>
      <c r="K39" s="326"/>
      <c r="L39" s="318"/>
    </row>
    <row r="40" spans="1:16" s="254" customFormat="1" ht="16.5" thickBot="1">
      <c r="A40" s="316" t="s">
        <v>62</v>
      </c>
      <c r="B40" s="317" t="s">
        <v>181</v>
      </c>
      <c r="C40" s="327">
        <f>SUM(C38:C39)</f>
        <v>6878029</v>
      </c>
      <c r="D40" s="327">
        <f>SUM(D38:D39)</f>
        <v>2880000</v>
      </c>
      <c r="E40" s="327">
        <f>SUM(E38:E39)</f>
        <v>1270000</v>
      </c>
      <c r="F40" s="327">
        <f>SUM(F38:F39)</f>
        <v>1280000</v>
      </c>
      <c r="G40" s="325" t="s">
        <v>33</v>
      </c>
      <c r="H40" s="317" t="s">
        <v>182</v>
      </c>
      <c r="I40" s="326">
        <f>SUM(I24:I39)</f>
        <v>8771506</v>
      </c>
      <c r="J40" s="326">
        <f>SUM(J24:J39)</f>
        <v>3549602</v>
      </c>
      <c r="K40" s="326">
        <f>SUM(K24:K39)</f>
        <v>1429953</v>
      </c>
      <c r="L40" s="318">
        <f>SUM(L24:L39)</f>
        <v>154600</v>
      </c>
    </row>
    <row r="41" spans="1:16" s="88" customFormat="1" ht="16.5" thickBot="1">
      <c r="A41" s="328"/>
      <c r="B41" s="289" t="s">
        <v>195</v>
      </c>
      <c r="C41" s="353">
        <f>C40-I40</f>
        <v>-1893477</v>
      </c>
      <c r="D41" s="353">
        <f t="shared" ref="D41:F41" si="1">D40-J40</f>
        <v>-669602</v>
      </c>
      <c r="E41" s="353">
        <f t="shared" si="1"/>
        <v>-159953</v>
      </c>
      <c r="F41" s="353">
        <f t="shared" si="1"/>
        <v>1125400</v>
      </c>
      <c r="G41" s="331"/>
      <c r="H41" s="329"/>
      <c r="I41" s="301"/>
      <c r="J41" s="301"/>
      <c r="K41" s="301"/>
      <c r="L41" s="291"/>
      <c r="M41" s="254"/>
      <c r="N41" s="254"/>
      <c r="O41" s="254"/>
      <c r="P41" s="254"/>
    </row>
    <row r="42" spans="1:16" s="335" customFormat="1" ht="32.25" thickBot="1">
      <c r="A42" s="332" t="s">
        <v>183</v>
      </c>
      <c r="B42" s="333" t="s">
        <v>184</v>
      </c>
      <c r="C42" s="318">
        <f>C22+C40</f>
        <v>16325742</v>
      </c>
      <c r="D42" s="318">
        <f>D22+D40</f>
        <v>12197182</v>
      </c>
      <c r="E42" s="318">
        <f>E22+E40</f>
        <v>10624765</v>
      </c>
      <c r="F42" s="318">
        <f>F22+F40</f>
        <v>10850691</v>
      </c>
      <c r="G42" s="316" t="s">
        <v>183</v>
      </c>
      <c r="H42" s="334" t="s">
        <v>185</v>
      </c>
      <c r="I42" s="318">
        <f>I22+I40</f>
        <v>18146260</v>
      </c>
      <c r="J42" s="318">
        <f>J22+J40</f>
        <v>12847403</v>
      </c>
      <c r="K42" s="318">
        <f>K22+K40</f>
        <v>10861463</v>
      </c>
      <c r="L42" s="318">
        <f>L22+L40</f>
        <v>9641111</v>
      </c>
      <c r="M42" s="254"/>
      <c r="N42" s="254"/>
      <c r="O42" s="254"/>
      <c r="P42" s="254"/>
    </row>
    <row r="43" spans="1:16" s="88" customFormat="1" ht="16.5" thickBot="1">
      <c r="A43" s="328"/>
      <c r="B43" s="329"/>
      <c r="C43" s="330"/>
      <c r="D43" s="291"/>
      <c r="E43" s="291"/>
      <c r="F43" s="291"/>
      <c r="G43" s="331"/>
      <c r="H43" s="329"/>
      <c r="I43" s="301"/>
      <c r="J43" s="301"/>
      <c r="K43" s="301"/>
      <c r="L43" s="291"/>
      <c r="M43" s="254"/>
      <c r="N43" s="254"/>
      <c r="O43" s="254"/>
      <c r="P43" s="254"/>
    </row>
    <row r="44" spans="1:16" s="254" customFormat="1" ht="15.75">
      <c r="A44" s="256">
        <v>17</v>
      </c>
      <c r="B44" s="254" t="s">
        <v>75</v>
      </c>
      <c r="C44" s="258">
        <v>2237604</v>
      </c>
      <c r="D44" s="258">
        <v>453106</v>
      </c>
      <c r="E44" s="258">
        <v>98438</v>
      </c>
      <c r="F44" s="258"/>
      <c r="G44" s="256">
        <v>18</v>
      </c>
      <c r="H44" s="254" t="s">
        <v>186</v>
      </c>
      <c r="I44" s="258">
        <v>417086</v>
      </c>
      <c r="J44" s="258">
        <v>603530</v>
      </c>
      <c r="K44" s="258">
        <v>664134</v>
      </c>
      <c r="L44" s="258">
        <v>669667</v>
      </c>
    </row>
    <row r="45" spans="1:16" s="254" customFormat="1" ht="16.5" thickBot="1">
      <c r="A45" s="336">
        <v>18</v>
      </c>
      <c r="B45" s="337" t="s">
        <v>187</v>
      </c>
      <c r="C45" s="315"/>
      <c r="D45" s="315"/>
      <c r="E45" s="315"/>
      <c r="F45" s="315"/>
      <c r="G45" s="336">
        <v>19</v>
      </c>
      <c r="H45" s="338" t="s">
        <v>188</v>
      </c>
      <c r="I45" s="315"/>
      <c r="J45" s="315"/>
      <c r="K45" s="315"/>
      <c r="L45" s="315"/>
    </row>
    <row r="46" spans="1:16" s="342" customFormat="1" ht="21.75" customHeight="1" thickBot="1">
      <c r="A46" s="339" t="s">
        <v>65</v>
      </c>
      <c r="B46" s="340" t="s">
        <v>189</v>
      </c>
      <c r="C46" s="341">
        <f>SUM(C44:C45)</f>
        <v>2237604</v>
      </c>
      <c r="D46" s="341">
        <f>SUM(D44:D45)</f>
        <v>453106</v>
      </c>
      <c r="E46" s="341">
        <f>SUM(E44:E45)</f>
        <v>98438</v>
      </c>
      <c r="F46" s="341">
        <f>SUM(F44:F45)</f>
        <v>0</v>
      </c>
      <c r="G46" s="288" t="s">
        <v>43</v>
      </c>
      <c r="H46" s="340" t="s">
        <v>190</v>
      </c>
      <c r="I46" s="326">
        <f>SUM(I44:I45)</f>
        <v>417086</v>
      </c>
      <c r="J46" s="326">
        <f>SUM(J44:J45)</f>
        <v>603530</v>
      </c>
      <c r="K46" s="326">
        <f>SUM(K44:K45)</f>
        <v>664134</v>
      </c>
      <c r="L46" s="318">
        <f>SUM(L44:L45)</f>
        <v>669667</v>
      </c>
      <c r="M46" s="293"/>
      <c r="N46" s="293"/>
      <c r="O46" s="293"/>
      <c r="P46" s="293"/>
    </row>
    <row r="47" spans="1:16" s="91" customFormat="1" ht="16.5" thickBot="1">
      <c r="A47" s="339"/>
      <c r="B47" s="340" t="s">
        <v>197</v>
      </c>
      <c r="C47" s="353">
        <f>C46-I46</f>
        <v>1820518</v>
      </c>
      <c r="D47" s="353">
        <f t="shared" ref="D47:F47" si="2">D46-J46</f>
        <v>-150424</v>
      </c>
      <c r="E47" s="353">
        <f t="shared" si="2"/>
        <v>-565696</v>
      </c>
      <c r="F47" s="353">
        <f t="shared" si="2"/>
        <v>-669667</v>
      </c>
      <c r="G47" s="298"/>
      <c r="H47" s="340"/>
      <c r="I47" s="300"/>
      <c r="J47" s="300"/>
      <c r="K47" s="300"/>
      <c r="L47" s="302"/>
      <c r="M47" s="293"/>
      <c r="N47" s="293"/>
      <c r="O47" s="293"/>
      <c r="P47" s="293"/>
    </row>
    <row r="48" spans="1:16" s="88" customFormat="1" ht="38.25" customHeight="1" thickBot="1">
      <c r="A48" s="332" t="s">
        <v>191</v>
      </c>
      <c r="B48" s="334" t="s">
        <v>192</v>
      </c>
      <c r="C48" s="318">
        <f>C42+C46</f>
        <v>18563346</v>
      </c>
      <c r="D48" s="318">
        <f>D42+D46</f>
        <v>12650288</v>
      </c>
      <c r="E48" s="318">
        <f>E42+E46</f>
        <v>10723203</v>
      </c>
      <c r="F48" s="318">
        <f>F42+F46</f>
        <v>10850691</v>
      </c>
      <c r="G48" s="343" t="s">
        <v>191</v>
      </c>
      <c r="H48" s="344" t="s">
        <v>193</v>
      </c>
      <c r="I48" s="326">
        <f>I42+I46</f>
        <v>18563346</v>
      </c>
      <c r="J48" s="326">
        <f>J42+J46</f>
        <v>13450933</v>
      </c>
      <c r="K48" s="326">
        <f>K42+K46</f>
        <v>11525597</v>
      </c>
      <c r="L48" s="318">
        <f>L42+L46</f>
        <v>10310778</v>
      </c>
      <c r="M48" s="254"/>
      <c r="N48" s="254"/>
      <c r="O48" s="254"/>
      <c r="P48" s="254"/>
    </row>
    <row r="49" spans="1:16" s="254" customFormat="1" ht="18.75" customHeight="1">
      <c r="A49" s="88"/>
      <c r="B49" s="243" t="s">
        <v>199</v>
      </c>
      <c r="C49" s="347">
        <f>C48-I48</f>
        <v>0</v>
      </c>
      <c r="D49" s="347">
        <f t="shared" ref="D49:F49" si="3">D48-J48</f>
        <v>-800645</v>
      </c>
      <c r="E49" s="347">
        <f t="shared" si="3"/>
        <v>-802394</v>
      </c>
      <c r="F49" s="347">
        <f t="shared" si="3"/>
        <v>539913</v>
      </c>
      <c r="G49" s="88"/>
      <c r="H49" s="88"/>
      <c r="I49" s="88"/>
      <c r="J49" s="88"/>
      <c r="K49" s="88"/>
      <c r="L49" s="88"/>
    </row>
    <row r="50" spans="1:16" s="254" customFormat="1" ht="20.25" customHeight="1">
      <c r="A50" s="88"/>
      <c r="B50" s="88"/>
      <c r="C50" s="346"/>
      <c r="D50" s="346"/>
      <c r="E50" s="346"/>
      <c r="F50" s="346"/>
      <c r="G50" s="88"/>
      <c r="H50" s="88"/>
      <c r="I50" s="346"/>
      <c r="J50" s="346"/>
      <c r="K50" s="346"/>
      <c r="L50" s="346"/>
    </row>
    <row r="51" spans="1:16" s="254" customFormat="1" ht="15.75">
      <c r="A51" s="91"/>
      <c r="B51" s="91"/>
      <c r="C51" s="92"/>
      <c r="D51" s="92"/>
      <c r="E51" s="92"/>
      <c r="F51" s="92"/>
      <c r="G51" s="91"/>
      <c r="H51" s="91"/>
      <c r="I51" s="92"/>
      <c r="J51" s="92"/>
      <c r="K51" s="92"/>
      <c r="L51" s="92"/>
    </row>
    <row r="52" spans="1:16" s="350" customFormat="1" ht="16.5" thickBot="1">
      <c r="A52" s="345"/>
      <c r="B52" s="345"/>
      <c r="C52" s="348"/>
      <c r="D52" s="348"/>
      <c r="E52" s="348"/>
      <c r="F52" s="348"/>
      <c r="G52" s="345"/>
      <c r="H52" s="345"/>
      <c r="I52" s="347"/>
      <c r="J52" s="349"/>
      <c r="K52" s="349"/>
      <c r="L52" s="349"/>
      <c r="M52" s="254"/>
      <c r="N52" s="254"/>
      <c r="O52" s="254"/>
      <c r="P52" s="254"/>
    </row>
    <row r="53" spans="1:16" s="88" customFormat="1" ht="28.5" customHeight="1">
      <c r="A53" s="345"/>
      <c r="B53" s="345"/>
      <c r="C53" s="345"/>
      <c r="D53" s="345"/>
      <c r="E53" s="345"/>
      <c r="F53" s="345"/>
      <c r="G53" s="345"/>
      <c r="H53" s="345"/>
      <c r="I53" s="347"/>
      <c r="J53" s="347"/>
      <c r="K53" s="347"/>
      <c r="L53" s="347"/>
      <c r="M53" s="254"/>
      <c r="N53" s="254"/>
      <c r="O53" s="254"/>
      <c r="P53" s="254"/>
    </row>
    <row r="54" spans="1:16" s="345" customFormat="1" ht="15.75">
      <c r="C54" s="351"/>
      <c r="D54" s="351"/>
      <c r="E54" s="351"/>
      <c r="F54" s="351"/>
      <c r="I54" s="347"/>
      <c r="J54" s="347"/>
      <c r="K54" s="347"/>
      <c r="L54" s="347"/>
      <c r="M54" s="351"/>
      <c r="N54" s="351"/>
      <c r="O54" s="351"/>
      <c r="P54" s="351"/>
    </row>
    <row r="55" spans="1:16" s="88" customFormat="1" ht="15.75">
      <c r="A55" s="345"/>
      <c r="B55" s="345"/>
      <c r="C55" s="351"/>
      <c r="D55" s="351"/>
      <c r="E55" s="351"/>
      <c r="F55" s="351"/>
      <c r="G55" s="345"/>
      <c r="H55" s="345"/>
      <c r="I55" s="345"/>
      <c r="J55" s="345"/>
      <c r="K55" s="345"/>
      <c r="L55" s="345"/>
    </row>
    <row r="56" spans="1:16" s="91" customFormat="1" ht="15.75" customHeight="1">
      <c r="A56"/>
      <c r="B56"/>
      <c r="C56" s="95"/>
      <c r="D56" s="95"/>
      <c r="E56" s="95"/>
      <c r="F56" s="95"/>
      <c r="G56"/>
      <c r="H56"/>
      <c r="I56"/>
      <c r="J56"/>
      <c r="K56"/>
      <c r="L56"/>
    </row>
    <row r="57" spans="1:16" s="345" customFormat="1" ht="15">
      <c r="A57"/>
      <c r="B57"/>
      <c r="C57" s="352"/>
      <c r="D57" s="352"/>
      <c r="E57" s="352"/>
      <c r="F57" s="352"/>
      <c r="G57"/>
      <c r="H57"/>
      <c r="I57"/>
      <c r="J57"/>
      <c r="K57"/>
      <c r="L57"/>
    </row>
    <row r="58" spans="1:16" s="345" customFormat="1" ht="15">
      <c r="A58"/>
      <c r="B58"/>
      <c r="C58" s="352"/>
      <c r="D58" s="352"/>
      <c r="E58" s="352"/>
      <c r="F58" s="352"/>
      <c r="G58"/>
      <c r="H58"/>
      <c r="I58"/>
      <c r="J58"/>
      <c r="K58"/>
      <c r="L58"/>
    </row>
    <row r="59" spans="1:16" s="345" customFormat="1" ht="15">
      <c r="A59"/>
      <c r="B59"/>
      <c r="C59" s="352"/>
      <c r="D59" s="352"/>
      <c r="E59" s="352"/>
      <c r="F59" s="352"/>
      <c r="G59"/>
      <c r="H59"/>
      <c r="I59"/>
      <c r="J59"/>
      <c r="K59"/>
      <c r="L59"/>
    </row>
    <row r="60" spans="1:16" s="345" customFormat="1" ht="15">
      <c r="A60"/>
      <c r="B60"/>
      <c r="C60"/>
      <c r="D60"/>
      <c r="E60"/>
      <c r="F60"/>
      <c r="G60"/>
      <c r="H60"/>
      <c r="I60"/>
      <c r="J60"/>
      <c r="K60"/>
      <c r="L60"/>
    </row>
    <row r="61" spans="1:16" s="345" customFormat="1" ht="15">
      <c r="A61"/>
      <c r="B61"/>
      <c r="C61"/>
      <c r="D61"/>
      <c r="E61"/>
      <c r="F61"/>
      <c r="G61"/>
      <c r="H61"/>
      <c r="I61"/>
      <c r="J61"/>
      <c r="K61"/>
      <c r="L61"/>
    </row>
  </sheetData>
  <mergeCells count="18">
    <mergeCell ref="L6:L7"/>
    <mergeCell ref="F6:F7"/>
    <mergeCell ref="D25:D26"/>
    <mergeCell ref="E25:E26"/>
    <mergeCell ref="F25:F26"/>
    <mergeCell ref="A2:L2"/>
    <mergeCell ref="A3:L3"/>
    <mergeCell ref="A4:L4"/>
    <mergeCell ref="A6:A7"/>
    <mergeCell ref="B6:B7"/>
    <mergeCell ref="C6:C7"/>
    <mergeCell ref="D6:D7"/>
    <mergeCell ref="E6:E7"/>
    <mergeCell ref="G6:G7"/>
    <mergeCell ref="H6:H7"/>
    <mergeCell ref="I6:I7"/>
    <mergeCell ref="J6:J7"/>
    <mergeCell ref="K6:K7"/>
  </mergeCells>
  <printOptions horizontalCentered="1" verticalCentered="1"/>
  <pageMargins left="0.43307086614173229" right="0.31496062992125984" top="0.31496062992125984" bottom="0.18" header="0.31496062992125984" footer="0.18"/>
  <pageSetup paperSize="9" scale="57" orientation="landscape" horizontalDpi="300" verticalDpi="300" r:id="rId1"/>
  <headerFooter alignWithMargins="0">
    <oddFooter xml:space="preserve">&amp;L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7"/>
  <sheetViews>
    <sheetView view="pageBreakPreview" topLeftCell="C43" zoomScale="80" zoomScaleNormal="75" zoomScaleSheetLayoutView="80" workbookViewId="0">
      <selection activeCell="N21" sqref="N21"/>
    </sheetView>
  </sheetViews>
  <sheetFormatPr defaultRowHeight="12.75"/>
  <cols>
    <col min="1" max="1" width="8.5703125" customWidth="1"/>
    <col min="2" max="2" width="86.140625" customWidth="1"/>
    <col min="3" max="6" width="17.7109375" customWidth="1"/>
    <col min="7" max="7" width="2.140625" customWidth="1"/>
    <col min="253" max="253" width="8.5703125" customWidth="1"/>
    <col min="254" max="254" width="86.140625" customWidth="1"/>
    <col min="255" max="255" width="17.28515625" customWidth="1"/>
    <col min="256" max="256" width="17.5703125" customWidth="1"/>
    <col min="257" max="257" width="17.28515625" customWidth="1"/>
    <col min="258" max="258" width="17.7109375" customWidth="1"/>
    <col min="259" max="259" width="13.28515625" customWidth="1"/>
    <col min="509" max="509" width="8.5703125" customWidth="1"/>
    <col min="510" max="510" width="86.140625" customWidth="1"/>
    <col min="511" max="511" width="17.28515625" customWidth="1"/>
    <col min="512" max="512" width="17.5703125" customWidth="1"/>
    <col min="513" max="513" width="17.28515625" customWidth="1"/>
    <col min="514" max="514" width="17.7109375" customWidth="1"/>
    <col min="515" max="515" width="13.28515625" customWidth="1"/>
    <col min="765" max="765" width="8.5703125" customWidth="1"/>
    <col min="766" max="766" width="86.140625" customWidth="1"/>
    <col min="767" max="767" width="17.28515625" customWidth="1"/>
    <col min="768" max="768" width="17.5703125" customWidth="1"/>
    <col min="769" max="769" width="17.28515625" customWidth="1"/>
    <col min="770" max="770" width="17.7109375" customWidth="1"/>
    <col min="771" max="771" width="13.28515625" customWidth="1"/>
    <col min="1021" max="1021" width="8.5703125" customWidth="1"/>
    <col min="1022" max="1022" width="86.140625" customWidth="1"/>
    <col min="1023" max="1023" width="17.28515625" customWidth="1"/>
    <col min="1024" max="1024" width="17.5703125" customWidth="1"/>
    <col min="1025" max="1025" width="17.28515625" customWidth="1"/>
    <col min="1026" max="1026" width="17.7109375" customWidth="1"/>
    <col min="1027" max="1027" width="13.28515625" customWidth="1"/>
    <col min="1277" max="1277" width="8.5703125" customWidth="1"/>
    <col min="1278" max="1278" width="86.140625" customWidth="1"/>
    <col min="1279" max="1279" width="17.28515625" customWidth="1"/>
    <col min="1280" max="1280" width="17.5703125" customWidth="1"/>
    <col min="1281" max="1281" width="17.28515625" customWidth="1"/>
    <col min="1282" max="1282" width="17.7109375" customWidth="1"/>
    <col min="1283" max="1283" width="13.28515625" customWidth="1"/>
    <col min="1533" max="1533" width="8.5703125" customWidth="1"/>
    <col min="1534" max="1534" width="86.140625" customWidth="1"/>
    <col min="1535" max="1535" width="17.28515625" customWidth="1"/>
    <col min="1536" max="1536" width="17.5703125" customWidth="1"/>
    <col min="1537" max="1537" width="17.28515625" customWidth="1"/>
    <col min="1538" max="1538" width="17.7109375" customWidth="1"/>
    <col min="1539" max="1539" width="13.28515625" customWidth="1"/>
    <col min="1789" max="1789" width="8.5703125" customWidth="1"/>
    <col min="1790" max="1790" width="86.140625" customWidth="1"/>
    <col min="1791" max="1791" width="17.28515625" customWidth="1"/>
    <col min="1792" max="1792" width="17.5703125" customWidth="1"/>
    <col min="1793" max="1793" width="17.28515625" customWidth="1"/>
    <col min="1794" max="1794" width="17.7109375" customWidth="1"/>
    <col min="1795" max="1795" width="13.28515625" customWidth="1"/>
    <col min="2045" max="2045" width="8.5703125" customWidth="1"/>
    <col min="2046" max="2046" width="86.140625" customWidth="1"/>
    <col min="2047" max="2047" width="17.28515625" customWidth="1"/>
    <col min="2048" max="2048" width="17.5703125" customWidth="1"/>
    <col min="2049" max="2049" width="17.28515625" customWidth="1"/>
    <col min="2050" max="2050" width="17.7109375" customWidth="1"/>
    <col min="2051" max="2051" width="13.28515625" customWidth="1"/>
    <col min="2301" max="2301" width="8.5703125" customWidth="1"/>
    <col min="2302" max="2302" width="86.140625" customWidth="1"/>
    <col min="2303" max="2303" width="17.28515625" customWidth="1"/>
    <col min="2304" max="2304" width="17.5703125" customWidth="1"/>
    <col min="2305" max="2305" width="17.28515625" customWidth="1"/>
    <col min="2306" max="2306" width="17.7109375" customWidth="1"/>
    <col min="2307" max="2307" width="13.28515625" customWidth="1"/>
    <col min="2557" max="2557" width="8.5703125" customWidth="1"/>
    <col min="2558" max="2558" width="86.140625" customWidth="1"/>
    <col min="2559" max="2559" width="17.28515625" customWidth="1"/>
    <col min="2560" max="2560" width="17.5703125" customWidth="1"/>
    <col min="2561" max="2561" width="17.28515625" customWidth="1"/>
    <col min="2562" max="2562" width="17.7109375" customWidth="1"/>
    <col min="2563" max="2563" width="13.28515625" customWidth="1"/>
    <col min="2813" max="2813" width="8.5703125" customWidth="1"/>
    <col min="2814" max="2814" width="86.140625" customWidth="1"/>
    <col min="2815" max="2815" width="17.28515625" customWidth="1"/>
    <col min="2816" max="2816" width="17.5703125" customWidth="1"/>
    <col min="2817" max="2817" width="17.28515625" customWidth="1"/>
    <col min="2818" max="2818" width="17.7109375" customWidth="1"/>
    <col min="2819" max="2819" width="13.28515625" customWidth="1"/>
    <col min="3069" max="3069" width="8.5703125" customWidth="1"/>
    <col min="3070" max="3070" width="86.140625" customWidth="1"/>
    <col min="3071" max="3071" width="17.28515625" customWidth="1"/>
    <col min="3072" max="3072" width="17.5703125" customWidth="1"/>
    <col min="3073" max="3073" width="17.28515625" customWidth="1"/>
    <col min="3074" max="3074" width="17.7109375" customWidth="1"/>
    <col min="3075" max="3075" width="13.28515625" customWidth="1"/>
    <col min="3325" max="3325" width="8.5703125" customWidth="1"/>
    <col min="3326" max="3326" width="86.140625" customWidth="1"/>
    <col min="3327" max="3327" width="17.28515625" customWidth="1"/>
    <col min="3328" max="3328" width="17.5703125" customWidth="1"/>
    <col min="3329" max="3329" width="17.28515625" customWidth="1"/>
    <col min="3330" max="3330" width="17.7109375" customWidth="1"/>
    <col min="3331" max="3331" width="13.28515625" customWidth="1"/>
    <col min="3581" max="3581" width="8.5703125" customWidth="1"/>
    <col min="3582" max="3582" width="86.140625" customWidth="1"/>
    <col min="3583" max="3583" width="17.28515625" customWidth="1"/>
    <col min="3584" max="3584" width="17.5703125" customWidth="1"/>
    <col min="3585" max="3585" width="17.28515625" customWidth="1"/>
    <col min="3586" max="3586" width="17.7109375" customWidth="1"/>
    <col min="3587" max="3587" width="13.28515625" customWidth="1"/>
    <col min="3837" max="3837" width="8.5703125" customWidth="1"/>
    <col min="3838" max="3838" width="86.140625" customWidth="1"/>
    <col min="3839" max="3839" width="17.28515625" customWidth="1"/>
    <col min="3840" max="3840" width="17.5703125" customWidth="1"/>
    <col min="3841" max="3841" width="17.28515625" customWidth="1"/>
    <col min="3842" max="3842" width="17.7109375" customWidth="1"/>
    <col min="3843" max="3843" width="13.28515625" customWidth="1"/>
    <col min="4093" max="4093" width="8.5703125" customWidth="1"/>
    <col min="4094" max="4094" width="86.140625" customWidth="1"/>
    <col min="4095" max="4095" width="17.28515625" customWidth="1"/>
    <col min="4096" max="4096" width="17.5703125" customWidth="1"/>
    <col min="4097" max="4097" width="17.28515625" customWidth="1"/>
    <col min="4098" max="4098" width="17.7109375" customWidth="1"/>
    <col min="4099" max="4099" width="13.28515625" customWidth="1"/>
    <col min="4349" max="4349" width="8.5703125" customWidth="1"/>
    <col min="4350" max="4350" width="86.140625" customWidth="1"/>
    <col min="4351" max="4351" width="17.28515625" customWidth="1"/>
    <col min="4352" max="4352" width="17.5703125" customWidth="1"/>
    <col min="4353" max="4353" width="17.28515625" customWidth="1"/>
    <col min="4354" max="4354" width="17.7109375" customWidth="1"/>
    <col min="4355" max="4355" width="13.28515625" customWidth="1"/>
    <col min="4605" max="4605" width="8.5703125" customWidth="1"/>
    <col min="4606" max="4606" width="86.140625" customWidth="1"/>
    <col min="4607" max="4607" width="17.28515625" customWidth="1"/>
    <col min="4608" max="4608" width="17.5703125" customWidth="1"/>
    <col min="4609" max="4609" width="17.28515625" customWidth="1"/>
    <col min="4610" max="4610" width="17.7109375" customWidth="1"/>
    <col min="4611" max="4611" width="13.28515625" customWidth="1"/>
    <col min="4861" max="4861" width="8.5703125" customWidth="1"/>
    <col min="4862" max="4862" width="86.140625" customWidth="1"/>
    <col min="4863" max="4863" width="17.28515625" customWidth="1"/>
    <col min="4864" max="4864" width="17.5703125" customWidth="1"/>
    <col min="4865" max="4865" width="17.28515625" customWidth="1"/>
    <col min="4866" max="4866" width="17.7109375" customWidth="1"/>
    <col min="4867" max="4867" width="13.28515625" customWidth="1"/>
    <col min="5117" max="5117" width="8.5703125" customWidth="1"/>
    <col min="5118" max="5118" width="86.140625" customWidth="1"/>
    <col min="5119" max="5119" width="17.28515625" customWidth="1"/>
    <col min="5120" max="5120" width="17.5703125" customWidth="1"/>
    <col min="5121" max="5121" width="17.28515625" customWidth="1"/>
    <col min="5122" max="5122" width="17.7109375" customWidth="1"/>
    <col min="5123" max="5123" width="13.28515625" customWidth="1"/>
    <col min="5373" max="5373" width="8.5703125" customWidth="1"/>
    <col min="5374" max="5374" width="86.140625" customWidth="1"/>
    <col min="5375" max="5375" width="17.28515625" customWidth="1"/>
    <col min="5376" max="5376" width="17.5703125" customWidth="1"/>
    <col min="5377" max="5377" width="17.28515625" customWidth="1"/>
    <col min="5378" max="5378" width="17.7109375" customWidth="1"/>
    <col min="5379" max="5379" width="13.28515625" customWidth="1"/>
    <col min="5629" max="5629" width="8.5703125" customWidth="1"/>
    <col min="5630" max="5630" width="86.140625" customWidth="1"/>
    <col min="5631" max="5631" width="17.28515625" customWidth="1"/>
    <col min="5632" max="5632" width="17.5703125" customWidth="1"/>
    <col min="5633" max="5633" width="17.28515625" customWidth="1"/>
    <col min="5634" max="5634" width="17.7109375" customWidth="1"/>
    <col min="5635" max="5635" width="13.28515625" customWidth="1"/>
    <col min="5885" max="5885" width="8.5703125" customWidth="1"/>
    <col min="5886" max="5886" width="86.140625" customWidth="1"/>
    <col min="5887" max="5887" width="17.28515625" customWidth="1"/>
    <col min="5888" max="5888" width="17.5703125" customWidth="1"/>
    <col min="5889" max="5889" width="17.28515625" customWidth="1"/>
    <col min="5890" max="5890" width="17.7109375" customWidth="1"/>
    <col min="5891" max="5891" width="13.28515625" customWidth="1"/>
    <col min="6141" max="6141" width="8.5703125" customWidth="1"/>
    <col min="6142" max="6142" width="86.140625" customWidth="1"/>
    <col min="6143" max="6143" width="17.28515625" customWidth="1"/>
    <col min="6144" max="6144" width="17.5703125" customWidth="1"/>
    <col min="6145" max="6145" width="17.28515625" customWidth="1"/>
    <col min="6146" max="6146" width="17.7109375" customWidth="1"/>
    <col min="6147" max="6147" width="13.28515625" customWidth="1"/>
    <col min="6397" max="6397" width="8.5703125" customWidth="1"/>
    <col min="6398" max="6398" width="86.140625" customWidth="1"/>
    <col min="6399" max="6399" width="17.28515625" customWidth="1"/>
    <col min="6400" max="6400" width="17.5703125" customWidth="1"/>
    <col min="6401" max="6401" width="17.28515625" customWidth="1"/>
    <col min="6402" max="6402" width="17.7109375" customWidth="1"/>
    <col min="6403" max="6403" width="13.28515625" customWidth="1"/>
    <col min="6653" max="6653" width="8.5703125" customWidth="1"/>
    <col min="6654" max="6654" width="86.140625" customWidth="1"/>
    <col min="6655" max="6655" width="17.28515625" customWidth="1"/>
    <col min="6656" max="6656" width="17.5703125" customWidth="1"/>
    <col min="6657" max="6657" width="17.28515625" customWidth="1"/>
    <col min="6658" max="6658" width="17.7109375" customWidth="1"/>
    <col min="6659" max="6659" width="13.28515625" customWidth="1"/>
    <col min="6909" max="6909" width="8.5703125" customWidth="1"/>
    <col min="6910" max="6910" width="86.140625" customWidth="1"/>
    <col min="6911" max="6911" width="17.28515625" customWidth="1"/>
    <col min="6912" max="6912" width="17.5703125" customWidth="1"/>
    <col min="6913" max="6913" width="17.28515625" customWidth="1"/>
    <col min="6914" max="6914" width="17.7109375" customWidth="1"/>
    <col min="6915" max="6915" width="13.28515625" customWidth="1"/>
    <col min="7165" max="7165" width="8.5703125" customWidth="1"/>
    <col min="7166" max="7166" width="86.140625" customWidth="1"/>
    <col min="7167" max="7167" width="17.28515625" customWidth="1"/>
    <col min="7168" max="7168" width="17.5703125" customWidth="1"/>
    <col min="7169" max="7169" width="17.28515625" customWidth="1"/>
    <col min="7170" max="7170" width="17.7109375" customWidth="1"/>
    <col min="7171" max="7171" width="13.28515625" customWidth="1"/>
    <col min="7421" max="7421" width="8.5703125" customWidth="1"/>
    <col min="7422" max="7422" width="86.140625" customWidth="1"/>
    <col min="7423" max="7423" width="17.28515625" customWidth="1"/>
    <col min="7424" max="7424" width="17.5703125" customWidth="1"/>
    <col min="7425" max="7425" width="17.28515625" customWidth="1"/>
    <col min="7426" max="7426" width="17.7109375" customWidth="1"/>
    <col min="7427" max="7427" width="13.28515625" customWidth="1"/>
    <col min="7677" max="7677" width="8.5703125" customWidth="1"/>
    <col min="7678" max="7678" width="86.140625" customWidth="1"/>
    <col min="7679" max="7679" width="17.28515625" customWidth="1"/>
    <col min="7680" max="7680" width="17.5703125" customWidth="1"/>
    <col min="7681" max="7681" width="17.28515625" customWidth="1"/>
    <col min="7682" max="7682" width="17.7109375" customWidth="1"/>
    <col min="7683" max="7683" width="13.28515625" customWidth="1"/>
    <col min="7933" max="7933" width="8.5703125" customWidth="1"/>
    <col min="7934" max="7934" width="86.140625" customWidth="1"/>
    <col min="7935" max="7935" width="17.28515625" customWidth="1"/>
    <col min="7936" max="7936" width="17.5703125" customWidth="1"/>
    <col min="7937" max="7937" width="17.28515625" customWidth="1"/>
    <col min="7938" max="7938" width="17.7109375" customWidth="1"/>
    <col min="7939" max="7939" width="13.28515625" customWidth="1"/>
    <col min="8189" max="8189" width="8.5703125" customWidth="1"/>
    <col min="8190" max="8190" width="86.140625" customWidth="1"/>
    <col min="8191" max="8191" width="17.28515625" customWidth="1"/>
    <col min="8192" max="8192" width="17.5703125" customWidth="1"/>
    <col min="8193" max="8193" width="17.28515625" customWidth="1"/>
    <col min="8194" max="8194" width="17.7109375" customWidth="1"/>
    <col min="8195" max="8195" width="13.28515625" customWidth="1"/>
    <col min="8445" max="8445" width="8.5703125" customWidth="1"/>
    <col min="8446" max="8446" width="86.140625" customWidth="1"/>
    <col min="8447" max="8447" width="17.28515625" customWidth="1"/>
    <col min="8448" max="8448" width="17.5703125" customWidth="1"/>
    <col min="8449" max="8449" width="17.28515625" customWidth="1"/>
    <col min="8450" max="8450" width="17.7109375" customWidth="1"/>
    <col min="8451" max="8451" width="13.28515625" customWidth="1"/>
    <col min="8701" max="8701" width="8.5703125" customWidth="1"/>
    <col min="8702" max="8702" width="86.140625" customWidth="1"/>
    <col min="8703" max="8703" width="17.28515625" customWidth="1"/>
    <col min="8704" max="8704" width="17.5703125" customWidth="1"/>
    <col min="8705" max="8705" width="17.28515625" customWidth="1"/>
    <col min="8706" max="8706" width="17.7109375" customWidth="1"/>
    <col min="8707" max="8707" width="13.28515625" customWidth="1"/>
    <col min="8957" max="8957" width="8.5703125" customWidth="1"/>
    <col min="8958" max="8958" width="86.140625" customWidth="1"/>
    <col min="8959" max="8959" width="17.28515625" customWidth="1"/>
    <col min="8960" max="8960" width="17.5703125" customWidth="1"/>
    <col min="8961" max="8961" width="17.28515625" customWidth="1"/>
    <col min="8962" max="8962" width="17.7109375" customWidth="1"/>
    <col min="8963" max="8963" width="13.28515625" customWidth="1"/>
    <col min="9213" max="9213" width="8.5703125" customWidth="1"/>
    <col min="9214" max="9214" width="86.140625" customWidth="1"/>
    <col min="9215" max="9215" width="17.28515625" customWidth="1"/>
    <col min="9216" max="9216" width="17.5703125" customWidth="1"/>
    <col min="9217" max="9217" width="17.28515625" customWidth="1"/>
    <col min="9218" max="9218" width="17.7109375" customWidth="1"/>
    <col min="9219" max="9219" width="13.28515625" customWidth="1"/>
    <col min="9469" max="9469" width="8.5703125" customWidth="1"/>
    <col min="9470" max="9470" width="86.140625" customWidth="1"/>
    <col min="9471" max="9471" width="17.28515625" customWidth="1"/>
    <col min="9472" max="9472" width="17.5703125" customWidth="1"/>
    <col min="9473" max="9473" width="17.28515625" customWidth="1"/>
    <col min="9474" max="9474" width="17.7109375" customWidth="1"/>
    <col min="9475" max="9475" width="13.28515625" customWidth="1"/>
    <col min="9725" max="9725" width="8.5703125" customWidth="1"/>
    <col min="9726" max="9726" width="86.140625" customWidth="1"/>
    <col min="9727" max="9727" width="17.28515625" customWidth="1"/>
    <col min="9728" max="9728" width="17.5703125" customWidth="1"/>
    <col min="9729" max="9729" width="17.28515625" customWidth="1"/>
    <col min="9730" max="9730" width="17.7109375" customWidth="1"/>
    <col min="9731" max="9731" width="13.28515625" customWidth="1"/>
    <col min="9981" max="9981" width="8.5703125" customWidth="1"/>
    <col min="9982" max="9982" width="86.140625" customWidth="1"/>
    <col min="9983" max="9983" width="17.28515625" customWidth="1"/>
    <col min="9984" max="9984" width="17.5703125" customWidth="1"/>
    <col min="9985" max="9985" width="17.28515625" customWidth="1"/>
    <col min="9986" max="9986" width="17.7109375" customWidth="1"/>
    <col min="9987" max="9987" width="13.28515625" customWidth="1"/>
    <col min="10237" max="10237" width="8.5703125" customWidth="1"/>
    <col min="10238" max="10238" width="86.140625" customWidth="1"/>
    <col min="10239" max="10239" width="17.28515625" customWidth="1"/>
    <col min="10240" max="10240" width="17.5703125" customWidth="1"/>
    <col min="10241" max="10241" width="17.28515625" customWidth="1"/>
    <col min="10242" max="10242" width="17.7109375" customWidth="1"/>
    <col min="10243" max="10243" width="13.28515625" customWidth="1"/>
    <col min="10493" max="10493" width="8.5703125" customWidth="1"/>
    <col min="10494" max="10494" width="86.140625" customWidth="1"/>
    <col min="10495" max="10495" width="17.28515625" customWidth="1"/>
    <col min="10496" max="10496" width="17.5703125" customWidth="1"/>
    <col min="10497" max="10497" width="17.28515625" customWidth="1"/>
    <col min="10498" max="10498" width="17.7109375" customWidth="1"/>
    <col min="10499" max="10499" width="13.28515625" customWidth="1"/>
    <col min="10749" max="10749" width="8.5703125" customWidth="1"/>
    <col min="10750" max="10750" width="86.140625" customWidth="1"/>
    <col min="10751" max="10751" width="17.28515625" customWidth="1"/>
    <col min="10752" max="10752" width="17.5703125" customWidth="1"/>
    <col min="10753" max="10753" width="17.28515625" customWidth="1"/>
    <col min="10754" max="10754" width="17.7109375" customWidth="1"/>
    <col min="10755" max="10755" width="13.28515625" customWidth="1"/>
    <col min="11005" max="11005" width="8.5703125" customWidth="1"/>
    <col min="11006" max="11006" width="86.140625" customWidth="1"/>
    <col min="11007" max="11007" width="17.28515625" customWidth="1"/>
    <col min="11008" max="11008" width="17.5703125" customWidth="1"/>
    <col min="11009" max="11009" width="17.28515625" customWidth="1"/>
    <col min="11010" max="11010" width="17.7109375" customWidth="1"/>
    <col min="11011" max="11011" width="13.28515625" customWidth="1"/>
    <col min="11261" max="11261" width="8.5703125" customWidth="1"/>
    <col min="11262" max="11262" width="86.140625" customWidth="1"/>
    <col min="11263" max="11263" width="17.28515625" customWidth="1"/>
    <col min="11264" max="11264" width="17.5703125" customWidth="1"/>
    <col min="11265" max="11265" width="17.28515625" customWidth="1"/>
    <col min="11266" max="11266" width="17.7109375" customWidth="1"/>
    <col min="11267" max="11267" width="13.28515625" customWidth="1"/>
    <col min="11517" max="11517" width="8.5703125" customWidth="1"/>
    <col min="11518" max="11518" width="86.140625" customWidth="1"/>
    <col min="11519" max="11519" width="17.28515625" customWidth="1"/>
    <col min="11520" max="11520" width="17.5703125" customWidth="1"/>
    <col min="11521" max="11521" width="17.28515625" customWidth="1"/>
    <col min="11522" max="11522" width="17.7109375" customWidth="1"/>
    <col min="11523" max="11523" width="13.28515625" customWidth="1"/>
    <col min="11773" max="11773" width="8.5703125" customWidth="1"/>
    <col min="11774" max="11774" width="86.140625" customWidth="1"/>
    <col min="11775" max="11775" width="17.28515625" customWidth="1"/>
    <col min="11776" max="11776" width="17.5703125" customWidth="1"/>
    <col min="11777" max="11777" width="17.28515625" customWidth="1"/>
    <col min="11778" max="11778" width="17.7109375" customWidth="1"/>
    <col min="11779" max="11779" width="13.28515625" customWidth="1"/>
    <col min="12029" max="12029" width="8.5703125" customWidth="1"/>
    <col min="12030" max="12030" width="86.140625" customWidth="1"/>
    <col min="12031" max="12031" width="17.28515625" customWidth="1"/>
    <col min="12032" max="12032" width="17.5703125" customWidth="1"/>
    <col min="12033" max="12033" width="17.28515625" customWidth="1"/>
    <col min="12034" max="12034" width="17.7109375" customWidth="1"/>
    <col min="12035" max="12035" width="13.28515625" customWidth="1"/>
    <col min="12285" max="12285" width="8.5703125" customWidth="1"/>
    <col min="12286" max="12286" width="86.140625" customWidth="1"/>
    <col min="12287" max="12287" width="17.28515625" customWidth="1"/>
    <col min="12288" max="12288" width="17.5703125" customWidth="1"/>
    <col min="12289" max="12289" width="17.28515625" customWidth="1"/>
    <col min="12290" max="12290" width="17.7109375" customWidth="1"/>
    <col min="12291" max="12291" width="13.28515625" customWidth="1"/>
    <col min="12541" max="12541" width="8.5703125" customWidth="1"/>
    <col min="12542" max="12542" width="86.140625" customWidth="1"/>
    <col min="12543" max="12543" width="17.28515625" customWidth="1"/>
    <col min="12544" max="12544" width="17.5703125" customWidth="1"/>
    <col min="12545" max="12545" width="17.28515625" customWidth="1"/>
    <col min="12546" max="12546" width="17.7109375" customWidth="1"/>
    <col min="12547" max="12547" width="13.28515625" customWidth="1"/>
    <col min="12797" max="12797" width="8.5703125" customWidth="1"/>
    <col min="12798" max="12798" width="86.140625" customWidth="1"/>
    <col min="12799" max="12799" width="17.28515625" customWidth="1"/>
    <col min="12800" max="12800" width="17.5703125" customWidth="1"/>
    <col min="12801" max="12801" width="17.28515625" customWidth="1"/>
    <col min="12802" max="12802" width="17.7109375" customWidth="1"/>
    <col min="12803" max="12803" width="13.28515625" customWidth="1"/>
    <col min="13053" max="13053" width="8.5703125" customWidth="1"/>
    <col min="13054" max="13054" width="86.140625" customWidth="1"/>
    <col min="13055" max="13055" width="17.28515625" customWidth="1"/>
    <col min="13056" max="13056" width="17.5703125" customWidth="1"/>
    <col min="13057" max="13057" width="17.28515625" customWidth="1"/>
    <col min="13058" max="13058" width="17.7109375" customWidth="1"/>
    <col min="13059" max="13059" width="13.28515625" customWidth="1"/>
    <col min="13309" max="13309" width="8.5703125" customWidth="1"/>
    <col min="13310" max="13310" width="86.140625" customWidth="1"/>
    <col min="13311" max="13311" width="17.28515625" customWidth="1"/>
    <col min="13312" max="13312" width="17.5703125" customWidth="1"/>
    <col min="13313" max="13313" width="17.28515625" customWidth="1"/>
    <col min="13314" max="13314" width="17.7109375" customWidth="1"/>
    <col min="13315" max="13315" width="13.28515625" customWidth="1"/>
    <col min="13565" max="13565" width="8.5703125" customWidth="1"/>
    <col min="13566" max="13566" width="86.140625" customWidth="1"/>
    <col min="13567" max="13567" width="17.28515625" customWidth="1"/>
    <col min="13568" max="13568" width="17.5703125" customWidth="1"/>
    <col min="13569" max="13569" width="17.28515625" customWidth="1"/>
    <col min="13570" max="13570" width="17.7109375" customWidth="1"/>
    <col min="13571" max="13571" width="13.28515625" customWidth="1"/>
    <col min="13821" max="13821" width="8.5703125" customWidth="1"/>
    <col min="13822" max="13822" width="86.140625" customWidth="1"/>
    <col min="13823" max="13823" width="17.28515625" customWidth="1"/>
    <col min="13824" max="13824" width="17.5703125" customWidth="1"/>
    <col min="13825" max="13825" width="17.28515625" customWidth="1"/>
    <col min="13826" max="13826" width="17.7109375" customWidth="1"/>
    <col min="13827" max="13827" width="13.28515625" customWidth="1"/>
    <col min="14077" max="14077" width="8.5703125" customWidth="1"/>
    <col min="14078" max="14078" width="86.140625" customWidth="1"/>
    <col min="14079" max="14079" width="17.28515625" customWidth="1"/>
    <col min="14080" max="14080" width="17.5703125" customWidth="1"/>
    <col min="14081" max="14081" width="17.28515625" customWidth="1"/>
    <col min="14082" max="14082" width="17.7109375" customWidth="1"/>
    <col min="14083" max="14083" width="13.28515625" customWidth="1"/>
    <col min="14333" max="14333" width="8.5703125" customWidth="1"/>
    <col min="14334" max="14334" width="86.140625" customWidth="1"/>
    <col min="14335" max="14335" width="17.28515625" customWidth="1"/>
    <col min="14336" max="14336" width="17.5703125" customWidth="1"/>
    <col min="14337" max="14337" width="17.28515625" customWidth="1"/>
    <col min="14338" max="14338" width="17.7109375" customWidth="1"/>
    <col min="14339" max="14339" width="13.28515625" customWidth="1"/>
    <col min="14589" max="14589" width="8.5703125" customWidth="1"/>
    <col min="14590" max="14590" width="86.140625" customWidth="1"/>
    <col min="14591" max="14591" width="17.28515625" customWidth="1"/>
    <col min="14592" max="14592" width="17.5703125" customWidth="1"/>
    <col min="14593" max="14593" width="17.28515625" customWidth="1"/>
    <col min="14594" max="14594" width="17.7109375" customWidth="1"/>
    <col min="14595" max="14595" width="13.28515625" customWidth="1"/>
    <col min="14845" max="14845" width="8.5703125" customWidth="1"/>
    <col min="14846" max="14846" width="86.140625" customWidth="1"/>
    <col min="14847" max="14847" width="17.28515625" customWidth="1"/>
    <col min="14848" max="14848" width="17.5703125" customWidth="1"/>
    <col min="14849" max="14849" width="17.28515625" customWidth="1"/>
    <col min="14850" max="14850" width="17.7109375" customWidth="1"/>
    <col min="14851" max="14851" width="13.28515625" customWidth="1"/>
    <col min="15101" max="15101" width="8.5703125" customWidth="1"/>
    <col min="15102" max="15102" width="86.140625" customWidth="1"/>
    <col min="15103" max="15103" width="17.28515625" customWidth="1"/>
    <col min="15104" max="15104" width="17.5703125" customWidth="1"/>
    <col min="15105" max="15105" width="17.28515625" customWidth="1"/>
    <col min="15106" max="15106" width="17.7109375" customWidth="1"/>
    <col min="15107" max="15107" width="13.28515625" customWidth="1"/>
    <col min="15357" max="15357" width="8.5703125" customWidth="1"/>
    <col min="15358" max="15358" width="86.140625" customWidth="1"/>
    <col min="15359" max="15359" width="17.28515625" customWidth="1"/>
    <col min="15360" max="15360" width="17.5703125" customWidth="1"/>
    <col min="15361" max="15361" width="17.28515625" customWidth="1"/>
    <col min="15362" max="15362" width="17.7109375" customWidth="1"/>
    <col min="15363" max="15363" width="13.28515625" customWidth="1"/>
    <col min="15613" max="15613" width="8.5703125" customWidth="1"/>
    <col min="15614" max="15614" width="86.140625" customWidth="1"/>
    <col min="15615" max="15615" width="17.28515625" customWidth="1"/>
    <col min="15616" max="15616" width="17.5703125" customWidth="1"/>
    <col min="15617" max="15617" width="17.28515625" customWidth="1"/>
    <col min="15618" max="15618" width="17.7109375" customWidth="1"/>
    <col min="15619" max="15619" width="13.28515625" customWidth="1"/>
    <col min="15869" max="15869" width="8.5703125" customWidth="1"/>
    <col min="15870" max="15870" width="86.140625" customWidth="1"/>
    <col min="15871" max="15871" width="17.28515625" customWidth="1"/>
    <col min="15872" max="15872" width="17.5703125" customWidth="1"/>
    <col min="15873" max="15873" width="17.28515625" customWidth="1"/>
    <col min="15874" max="15874" width="17.7109375" customWidth="1"/>
    <col min="15875" max="15875" width="13.28515625" customWidth="1"/>
    <col min="16125" max="16125" width="8.5703125" customWidth="1"/>
    <col min="16126" max="16126" width="86.140625" customWidth="1"/>
    <col min="16127" max="16127" width="17.28515625" customWidth="1"/>
    <col min="16128" max="16128" width="17.5703125" customWidth="1"/>
    <col min="16129" max="16129" width="17.28515625" customWidth="1"/>
    <col min="16130" max="16130" width="17.7109375" customWidth="1"/>
    <col min="16131" max="16131" width="13.28515625" customWidth="1"/>
  </cols>
  <sheetData>
    <row r="1" spans="1:14" ht="15.75">
      <c r="C1" s="194"/>
      <c r="D1" s="194"/>
      <c r="E1" s="194"/>
      <c r="F1" s="354" t="s">
        <v>201</v>
      </c>
    </row>
    <row r="3" spans="1:14" ht="18.75">
      <c r="A3" s="386" t="s">
        <v>0</v>
      </c>
      <c r="B3" s="386"/>
      <c r="C3" s="386"/>
      <c r="D3" s="386"/>
      <c r="E3" s="386"/>
      <c r="F3" s="386"/>
    </row>
    <row r="4" spans="1:14" ht="18.75">
      <c r="A4" s="386" t="s">
        <v>138</v>
      </c>
      <c r="B4" s="386"/>
      <c r="C4" s="386"/>
      <c r="D4" s="386"/>
      <c r="E4" s="386"/>
      <c r="F4" s="386"/>
    </row>
    <row r="5" spans="1:14" ht="19.5" thickBot="1">
      <c r="A5" s="1"/>
      <c r="B5" s="1"/>
      <c r="C5" s="2"/>
      <c r="D5" s="2"/>
      <c r="E5" s="2"/>
      <c r="F5" s="2" t="s">
        <v>1</v>
      </c>
    </row>
    <row r="6" spans="1:14" ht="19.5" customHeight="1" thickTop="1">
      <c r="A6" s="374" t="s">
        <v>2</v>
      </c>
      <c r="B6" s="377" t="s">
        <v>3</v>
      </c>
      <c r="C6" s="380" t="s">
        <v>203</v>
      </c>
      <c r="D6" s="383" t="s">
        <v>135</v>
      </c>
      <c r="E6" s="380" t="s">
        <v>136</v>
      </c>
      <c r="F6" s="389" t="s">
        <v>137</v>
      </c>
      <c r="G6" s="355"/>
      <c r="H6" s="95"/>
      <c r="I6" s="95"/>
      <c r="J6" s="95"/>
      <c r="K6" s="95"/>
      <c r="L6" s="95"/>
      <c r="M6" s="95"/>
      <c r="N6" s="95"/>
    </row>
    <row r="7" spans="1:14" ht="18.75" customHeight="1">
      <c r="A7" s="375"/>
      <c r="B7" s="378"/>
      <c r="C7" s="381"/>
      <c r="D7" s="384"/>
      <c r="E7" s="381"/>
      <c r="F7" s="390"/>
      <c r="G7" s="355"/>
      <c r="H7" s="95"/>
      <c r="I7" s="95"/>
      <c r="J7" s="95"/>
      <c r="K7" s="95"/>
      <c r="L7" s="95"/>
      <c r="M7" s="95"/>
      <c r="N7" s="95"/>
    </row>
    <row r="8" spans="1:14" ht="21.75" customHeight="1" thickBot="1">
      <c r="A8" s="376"/>
      <c r="B8" s="379"/>
      <c r="C8" s="382"/>
      <c r="D8" s="385"/>
      <c r="E8" s="382"/>
      <c r="F8" s="391"/>
      <c r="G8" s="355"/>
      <c r="H8" s="95"/>
      <c r="I8" s="95"/>
      <c r="J8" s="95"/>
      <c r="K8" s="95"/>
      <c r="L8" s="95"/>
      <c r="M8" s="95"/>
      <c r="N8" s="95"/>
    </row>
    <row r="9" spans="1:14" ht="19.5" thickBot="1">
      <c r="A9" s="3">
        <v>1</v>
      </c>
      <c r="B9" s="4">
        <v>2</v>
      </c>
      <c r="C9" s="4">
        <v>3</v>
      </c>
      <c r="D9" s="4">
        <v>4</v>
      </c>
      <c r="E9" s="4">
        <v>5</v>
      </c>
      <c r="F9" s="5">
        <v>6</v>
      </c>
      <c r="G9" s="355"/>
      <c r="H9" s="95"/>
      <c r="I9" s="95"/>
      <c r="J9" s="95"/>
      <c r="K9" s="95"/>
      <c r="L9" s="95"/>
      <c r="M9" s="95"/>
      <c r="N9" s="95"/>
    </row>
    <row r="10" spans="1:14" ht="20.25" thickTop="1" thickBot="1">
      <c r="A10" s="6">
        <v>1</v>
      </c>
      <c r="B10" s="7" t="s">
        <v>4</v>
      </c>
      <c r="C10" s="8">
        <v>81920</v>
      </c>
      <c r="D10" s="8">
        <v>84787</v>
      </c>
      <c r="E10" s="8">
        <v>87585</v>
      </c>
      <c r="F10" s="196">
        <v>90563</v>
      </c>
      <c r="G10" s="355"/>
      <c r="H10" s="95"/>
      <c r="I10" s="95"/>
      <c r="J10" s="95"/>
      <c r="K10" s="95"/>
      <c r="L10" s="95"/>
      <c r="M10" s="95"/>
      <c r="N10" s="95"/>
    </row>
    <row r="11" spans="1:14" ht="18.75">
      <c r="A11" s="9">
        <v>2</v>
      </c>
      <c r="B11" s="10" t="s">
        <v>5</v>
      </c>
      <c r="C11" s="11">
        <v>355012</v>
      </c>
      <c r="D11" s="11"/>
      <c r="E11" s="11"/>
      <c r="F11" s="197"/>
      <c r="G11" s="355"/>
      <c r="H11" s="95"/>
      <c r="I11" s="95"/>
      <c r="J11" s="95"/>
      <c r="K11" s="95"/>
      <c r="L11" s="95"/>
      <c r="M11" s="95"/>
      <c r="N11" s="95"/>
    </row>
    <row r="12" spans="1:14" ht="18.75">
      <c r="A12" s="12">
        <v>3</v>
      </c>
      <c r="B12" s="10" t="s">
        <v>6</v>
      </c>
      <c r="C12" s="13">
        <v>514306</v>
      </c>
      <c r="D12" s="13"/>
      <c r="E12" s="13"/>
      <c r="F12" s="198"/>
      <c r="G12" s="355"/>
      <c r="H12" s="95"/>
      <c r="I12" s="95"/>
      <c r="J12" s="95"/>
      <c r="K12" s="95"/>
      <c r="L12" s="95"/>
      <c r="M12" s="95"/>
      <c r="N12" s="95"/>
    </row>
    <row r="13" spans="1:14" s="14" customFormat="1" ht="19.5" thickBot="1">
      <c r="A13" s="12">
        <v>4</v>
      </c>
      <c r="B13" s="10" t="s">
        <v>7</v>
      </c>
      <c r="C13" s="13">
        <v>70080</v>
      </c>
      <c r="D13" s="13"/>
      <c r="E13" s="13"/>
      <c r="F13" s="198"/>
      <c r="G13" s="355"/>
      <c r="H13" s="95"/>
      <c r="I13" s="95"/>
      <c r="J13" s="95"/>
      <c r="K13" s="95"/>
      <c r="L13" s="95"/>
      <c r="M13" s="95"/>
      <c r="N13" s="95"/>
    </row>
    <row r="14" spans="1:14" ht="25.5" customHeight="1" thickBot="1">
      <c r="A14" s="15" t="s">
        <v>8</v>
      </c>
      <c r="B14" s="16" t="s">
        <v>9</v>
      </c>
      <c r="C14" s="17">
        <f>SUM(C11:C13)</f>
        <v>939398</v>
      </c>
      <c r="D14" s="17">
        <v>972277</v>
      </c>
      <c r="E14" s="17">
        <v>1004362</v>
      </c>
      <c r="F14" s="199">
        <v>1038510</v>
      </c>
      <c r="G14" s="355"/>
      <c r="H14" s="95"/>
      <c r="I14" s="95"/>
      <c r="J14" s="95"/>
      <c r="K14" s="95"/>
      <c r="L14" s="95"/>
      <c r="M14" s="95"/>
      <c r="N14" s="95"/>
    </row>
    <row r="15" spans="1:14" s="21" customFormat="1" ht="19.5" thickBot="1">
      <c r="A15" s="18">
        <v>5</v>
      </c>
      <c r="B15" s="19" t="s">
        <v>10</v>
      </c>
      <c r="C15" s="20"/>
      <c r="D15" s="20"/>
      <c r="E15" s="20"/>
      <c r="F15" s="200"/>
      <c r="G15" s="355"/>
      <c r="H15" s="95"/>
      <c r="I15" s="95"/>
      <c r="J15" s="95"/>
      <c r="K15" s="95"/>
      <c r="L15" s="95"/>
      <c r="M15" s="95"/>
      <c r="N15" s="95"/>
    </row>
    <row r="16" spans="1:14" ht="18.75">
      <c r="A16" s="9">
        <v>6</v>
      </c>
      <c r="B16" s="10" t="s">
        <v>11</v>
      </c>
      <c r="C16" s="11">
        <v>775000</v>
      </c>
      <c r="D16" s="11">
        <v>875000</v>
      </c>
      <c r="E16" s="11">
        <v>900000</v>
      </c>
      <c r="F16" s="197">
        <v>930000</v>
      </c>
      <c r="G16" s="355"/>
      <c r="H16" s="95"/>
      <c r="I16" s="95"/>
      <c r="J16" s="95"/>
      <c r="K16" s="95"/>
      <c r="L16" s="95"/>
      <c r="M16" s="95"/>
      <c r="N16" s="95"/>
    </row>
    <row r="17" spans="1:14" ht="18.75">
      <c r="A17" s="9">
        <v>7</v>
      </c>
      <c r="B17" s="10" t="s">
        <v>12</v>
      </c>
      <c r="C17" s="13">
        <v>130000</v>
      </c>
      <c r="D17" s="13">
        <v>130000</v>
      </c>
      <c r="E17" s="13">
        <v>110000</v>
      </c>
      <c r="F17" s="198">
        <v>80000</v>
      </c>
      <c r="G17" s="355"/>
      <c r="H17" s="95"/>
      <c r="I17" s="95"/>
      <c r="J17" s="95"/>
      <c r="K17" s="95"/>
      <c r="L17" s="95"/>
      <c r="M17" s="95"/>
      <c r="N17" s="95"/>
    </row>
    <row r="18" spans="1:14" ht="18.75">
      <c r="A18" s="9">
        <v>8</v>
      </c>
      <c r="B18" s="10" t="s">
        <v>13</v>
      </c>
      <c r="C18" s="13">
        <v>140000</v>
      </c>
      <c r="D18" s="13">
        <v>140000</v>
      </c>
      <c r="E18" s="13">
        <v>140000</v>
      </c>
      <c r="F18" s="198">
        <v>140000</v>
      </c>
      <c r="G18" s="355"/>
      <c r="H18" s="95"/>
      <c r="I18" s="95"/>
      <c r="J18" s="95"/>
      <c r="K18" s="95"/>
      <c r="L18" s="95"/>
      <c r="M18" s="95"/>
      <c r="N18" s="95"/>
    </row>
    <row r="19" spans="1:14" ht="19.5" thickBot="1">
      <c r="A19" s="12">
        <v>9</v>
      </c>
      <c r="B19" s="22" t="s">
        <v>14</v>
      </c>
      <c r="C19" s="13">
        <v>3505708</v>
      </c>
      <c r="D19" s="13">
        <v>3400000</v>
      </c>
      <c r="E19" s="13">
        <v>3512000</v>
      </c>
      <c r="F19" s="198">
        <v>3630000</v>
      </c>
      <c r="G19" s="355"/>
      <c r="H19" s="95"/>
      <c r="I19" s="95"/>
      <c r="J19" s="95"/>
      <c r="K19" s="95"/>
      <c r="L19" s="95"/>
      <c r="M19" s="95"/>
      <c r="N19" s="95"/>
    </row>
    <row r="20" spans="1:14" s="26" customFormat="1" ht="19.5" thickBot="1">
      <c r="A20" s="23" t="s">
        <v>15</v>
      </c>
      <c r="B20" s="24" t="s">
        <v>16</v>
      </c>
      <c r="C20" s="25">
        <f>SUM(C16:C19)</f>
        <v>4550708</v>
      </c>
      <c r="D20" s="25">
        <f>SUM(D16:D19)</f>
        <v>4545000</v>
      </c>
      <c r="E20" s="25">
        <f>SUM(E16:E19)</f>
        <v>4662000</v>
      </c>
      <c r="F20" s="201">
        <f>SUM(F16:F19)</f>
        <v>4780000</v>
      </c>
      <c r="G20" s="356"/>
      <c r="H20" s="130"/>
      <c r="I20" s="130"/>
      <c r="J20" s="130"/>
      <c r="K20" s="130"/>
      <c r="L20" s="130"/>
      <c r="M20" s="130"/>
      <c r="N20" s="130"/>
    </row>
    <row r="21" spans="1:14" s="30" customFormat="1" ht="19.5" thickBot="1">
      <c r="A21" s="27">
        <v>10</v>
      </c>
      <c r="B21" s="28" t="s">
        <v>17</v>
      </c>
      <c r="C21" s="29"/>
      <c r="D21" s="29"/>
      <c r="E21" s="29"/>
      <c r="F21" s="202"/>
      <c r="G21" s="357"/>
      <c r="H21" s="358"/>
      <c r="I21" s="358"/>
      <c r="J21" s="358"/>
      <c r="K21" s="358"/>
      <c r="L21" s="358"/>
      <c r="M21" s="358"/>
      <c r="N21" s="358"/>
    </row>
    <row r="22" spans="1:14" s="14" customFormat="1" ht="18.75">
      <c r="A22" s="9">
        <v>11</v>
      </c>
      <c r="B22" s="10" t="s">
        <v>18</v>
      </c>
      <c r="C22" s="11">
        <v>258670</v>
      </c>
      <c r="D22" s="11">
        <v>260000</v>
      </c>
      <c r="E22" s="11">
        <v>222000</v>
      </c>
      <c r="F22" s="197">
        <v>226000</v>
      </c>
      <c r="G22" s="355"/>
      <c r="H22" s="95"/>
      <c r="I22" s="95"/>
      <c r="J22" s="95"/>
      <c r="K22" s="95"/>
      <c r="L22" s="95"/>
      <c r="M22" s="95"/>
      <c r="N22" s="95"/>
    </row>
    <row r="23" spans="1:14" ht="19.5" thickBot="1">
      <c r="A23" s="31">
        <v>12</v>
      </c>
      <c r="B23" s="32" t="s">
        <v>19</v>
      </c>
      <c r="C23" s="33">
        <v>250000</v>
      </c>
      <c r="D23" s="33">
        <v>242500</v>
      </c>
      <c r="E23" s="33">
        <v>235200</v>
      </c>
      <c r="F23" s="203">
        <v>228000</v>
      </c>
      <c r="G23" s="355"/>
      <c r="H23" s="95"/>
      <c r="I23" s="95"/>
      <c r="J23" s="95"/>
      <c r="K23" s="95"/>
      <c r="L23" s="95"/>
      <c r="M23" s="95"/>
      <c r="N23" s="95"/>
    </row>
    <row r="24" spans="1:14" s="26" customFormat="1" ht="19.5" thickBot="1">
      <c r="A24" s="23" t="s">
        <v>20</v>
      </c>
      <c r="B24" s="34" t="s">
        <v>21</v>
      </c>
      <c r="C24" s="25">
        <f>SUM(C22:C23)</f>
        <v>508670</v>
      </c>
      <c r="D24" s="25">
        <f>SUM(D22:D23)</f>
        <v>502500</v>
      </c>
      <c r="E24" s="25">
        <f>SUM(E22:E23)</f>
        <v>457200</v>
      </c>
      <c r="F24" s="201">
        <f>SUM(F22:F23)</f>
        <v>454000</v>
      </c>
      <c r="G24" s="356"/>
      <c r="H24" s="130"/>
      <c r="I24" s="130"/>
      <c r="J24" s="130"/>
      <c r="K24" s="130"/>
      <c r="L24" s="130"/>
      <c r="M24" s="130"/>
      <c r="N24" s="130"/>
    </row>
    <row r="25" spans="1:14" ht="18.75">
      <c r="A25" s="12">
        <v>13</v>
      </c>
      <c r="B25" s="22" t="s">
        <v>22</v>
      </c>
      <c r="C25" s="13">
        <v>470000</v>
      </c>
      <c r="D25" s="387">
        <v>1130000</v>
      </c>
      <c r="E25" s="387">
        <v>1190000</v>
      </c>
      <c r="F25" s="392">
        <v>1255000</v>
      </c>
      <c r="G25" s="355"/>
      <c r="H25" s="95"/>
      <c r="I25" s="95"/>
      <c r="J25" s="95"/>
      <c r="K25" s="95"/>
      <c r="L25" s="95"/>
      <c r="M25" s="95"/>
      <c r="N25" s="95"/>
    </row>
    <row r="26" spans="1:14" ht="18.75">
      <c r="A26" s="31">
        <f t="shared" ref="A26:A33" si="0">A25+1</f>
        <v>14</v>
      </c>
      <c r="B26" s="22" t="s">
        <v>23</v>
      </c>
      <c r="C26" s="13">
        <v>600000</v>
      </c>
      <c r="D26" s="388"/>
      <c r="E26" s="388"/>
      <c r="F26" s="393"/>
      <c r="G26" s="355"/>
      <c r="H26" s="95"/>
      <c r="I26" s="95"/>
      <c r="J26" s="95"/>
      <c r="K26" s="95"/>
      <c r="L26" s="95"/>
      <c r="M26" s="95"/>
      <c r="N26" s="95"/>
    </row>
    <row r="27" spans="1:14" ht="18.75">
      <c r="A27" s="31">
        <f t="shared" si="0"/>
        <v>15</v>
      </c>
      <c r="B27" s="10" t="s">
        <v>24</v>
      </c>
      <c r="C27" s="11">
        <v>4200</v>
      </c>
      <c r="D27" s="11">
        <v>4200</v>
      </c>
      <c r="E27" s="11">
        <v>4200</v>
      </c>
      <c r="F27" s="197">
        <v>4200</v>
      </c>
      <c r="G27" s="355"/>
      <c r="H27" s="95"/>
      <c r="I27" s="95"/>
      <c r="J27" s="95"/>
      <c r="K27" s="95"/>
      <c r="L27" s="95"/>
      <c r="M27" s="95"/>
      <c r="N27" s="95"/>
    </row>
    <row r="28" spans="1:14" ht="18.75">
      <c r="A28" s="31">
        <f t="shared" si="0"/>
        <v>16</v>
      </c>
      <c r="B28" s="32" t="s">
        <v>25</v>
      </c>
      <c r="C28" s="33">
        <v>51600</v>
      </c>
      <c r="D28" s="33">
        <v>53000</v>
      </c>
      <c r="E28" s="33">
        <v>54000</v>
      </c>
      <c r="F28" s="203">
        <v>55000</v>
      </c>
      <c r="G28" s="355"/>
      <c r="H28" s="95"/>
      <c r="I28" s="95"/>
      <c r="J28" s="95"/>
      <c r="K28" s="95"/>
      <c r="L28" s="95"/>
      <c r="M28" s="95"/>
      <c r="N28" s="95"/>
    </row>
    <row r="29" spans="1:14" ht="18.75">
      <c r="A29" s="31">
        <f t="shared" si="0"/>
        <v>17</v>
      </c>
      <c r="B29" s="22" t="s">
        <v>26</v>
      </c>
      <c r="C29" s="35">
        <v>54000</v>
      </c>
      <c r="D29" s="35">
        <v>54000</v>
      </c>
      <c r="E29" s="35">
        <v>54000</v>
      </c>
      <c r="F29" s="204">
        <v>54000</v>
      </c>
      <c r="G29" s="355"/>
      <c r="H29" s="95"/>
      <c r="I29" s="95"/>
      <c r="J29" s="95"/>
      <c r="K29" s="95"/>
      <c r="L29" s="95"/>
      <c r="M29" s="95"/>
      <c r="N29" s="95"/>
    </row>
    <row r="30" spans="1:14" ht="18.75">
      <c r="A30" s="31">
        <f t="shared" si="0"/>
        <v>18</v>
      </c>
      <c r="B30" s="22" t="s">
        <v>27</v>
      </c>
      <c r="C30" s="35">
        <v>58000</v>
      </c>
      <c r="D30" s="35">
        <v>58000</v>
      </c>
      <c r="E30" s="35">
        <v>58000</v>
      </c>
      <c r="F30" s="204">
        <v>58000</v>
      </c>
      <c r="G30" s="355"/>
      <c r="H30" s="95"/>
      <c r="I30" s="95"/>
      <c r="J30" s="95"/>
      <c r="K30" s="95"/>
      <c r="L30" s="95"/>
      <c r="M30" s="95"/>
      <c r="N30" s="95"/>
    </row>
    <row r="31" spans="1:14" ht="18.75">
      <c r="A31" s="31">
        <f t="shared" si="0"/>
        <v>19</v>
      </c>
      <c r="B31" s="22" t="s">
        <v>28</v>
      </c>
      <c r="C31" s="13">
        <v>12000</v>
      </c>
      <c r="D31" s="13">
        <v>12000</v>
      </c>
      <c r="E31" s="13">
        <v>12000</v>
      </c>
      <c r="F31" s="198">
        <v>12000</v>
      </c>
      <c r="G31" s="355"/>
      <c r="H31" s="95"/>
      <c r="I31" s="95"/>
      <c r="J31" s="95"/>
      <c r="K31" s="95"/>
      <c r="L31" s="95"/>
      <c r="M31" s="95"/>
      <c r="N31" s="95"/>
    </row>
    <row r="32" spans="1:14" ht="18.75">
      <c r="A32" s="31">
        <f t="shared" si="0"/>
        <v>20</v>
      </c>
      <c r="B32" s="22" t="s">
        <v>29</v>
      </c>
      <c r="C32" s="13">
        <v>132000</v>
      </c>
      <c r="D32" s="13">
        <v>137000</v>
      </c>
      <c r="E32" s="13">
        <v>142000</v>
      </c>
      <c r="F32" s="198">
        <v>147000</v>
      </c>
      <c r="G32" s="355"/>
      <c r="H32" s="95"/>
      <c r="I32" s="95"/>
      <c r="J32" s="95"/>
      <c r="K32" s="95"/>
      <c r="L32" s="95"/>
      <c r="M32" s="95"/>
      <c r="N32" s="95"/>
    </row>
    <row r="33" spans="1:14" ht="19.5" thickBot="1">
      <c r="A33" s="31">
        <f t="shared" si="0"/>
        <v>21</v>
      </c>
      <c r="B33" s="32" t="s">
        <v>30</v>
      </c>
      <c r="C33" s="36">
        <v>8418</v>
      </c>
      <c r="D33" s="36">
        <v>8418</v>
      </c>
      <c r="E33" s="36">
        <v>8418</v>
      </c>
      <c r="F33" s="205">
        <v>8418</v>
      </c>
      <c r="G33" s="355"/>
      <c r="H33" s="95"/>
      <c r="I33" s="95"/>
      <c r="J33" s="95"/>
      <c r="K33" s="95"/>
      <c r="L33" s="95"/>
      <c r="M33" s="95"/>
      <c r="N33" s="95"/>
    </row>
    <row r="34" spans="1:14" ht="19.5" thickBot="1">
      <c r="A34" s="23" t="s">
        <v>31</v>
      </c>
      <c r="B34" s="34" t="s">
        <v>32</v>
      </c>
      <c r="C34" s="25">
        <f>SUM(C25:C33)</f>
        <v>1390218</v>
      </c>
      <c r="D34" s="25">
        <f>SUM(D25:D33)</f>
        <v>1456618</v>
      </c>
      <c r="E34" s="25">
        <f>SUM(E25:E33)</f>
        <v>1522618</v>
      </c>
      <c r="F34" s="201">
        <f>SUM(F25:F33)</f>
        <v>1593618</v>
      </c>
      <c r="G34" s="355"/>
      <c r="H34" s="95"/>
      <c r="I34" s="95"/>
      <c r="J34" s="95"/>
      <c r="K34" s="95"/>
      <c r="L34" s="95"/>
      <c r="M34" s="95"/>
      <c r="N34" s="95"/>
    </row>
    <row r="35" spans="1:14" ht="24.75" customHeight="1" thickBot="1">
      <c r="A35" s="15" t="s">
        <v>33</v>
      </c>
      <c r="B35" s="16" t="s">
        <v>34</v>
      </c>
      <c r="C35" s="17">
        <f>C34+C24+C21+C20</f>
        <v>6449596</v>
      </c>
      <c r="D35" s="17">
        <f>D34+D24+D21+D20</f>
        <v>6504118</v>
      </c>
      <c r="E35" s="17">
        <f>E34+E24+E21+E20</f>
        <v>6641818</v>
      </c>
      <c r="F35" s="199">
        <f>F34+F24+F21+F20</f>
        <v>6827618</v>
      </c>
      <c r="G35" s="355"/>
      <c r="H35" s="95"/>
      <c r="I35" s="95"/>
      <c r="J35" s="95"/>
      <c r="K35" s="95"/>
      <c r="L35" s="95"/>
      <c r="M35" s="95"/>
      <c r="N35" s="95"/>
    </row>
    <row r="36" spans="1:14" s="40" customFormat="1" ht="18.75">
      <c r="A36" s="37" t="s">
        <v>35</v>
      </c>
      <c r="B36" s="38" t="s">
        <v>36</v>
      </c>
      <c r="C36" s="39">
        <v>1580835</v>
      </c>
      <c r="D36" s="39">
        <v>700000</v>
      </c>
      <c r="E36" s="39">
        <v>700000</v>
      </c>
      <c r="F36" s="206">
        <v>700000</v>
      </c>
      <c r="G36" s="356"/>
      <c r="H36" s="130"/>
      <c r="I36" s="130"/>
      <c r="J36" s="130"/>
      <c r="K36" s="130"/>
      <c r="L36" s="130"/>
      <c r="M36" s="130"/>
      <c r="N36" s="130"/>
    </row>
    <row r="37" spans="1:14" ht="18.75">
      <c r="A37" s="12">
        <v>22</v>
      </c>
      <c r="B37" s="22" t="s">
        <v>37</v>
      </c>
      <c r="C37" s="13">
        <v>240000</v>
      </c>
      <c r="D37" s="370">
        <v>420000</v>
      </c>
      <c r="E37" s="370">
        <v>440000</v>
      </c>
      <c r="F37" s="372">
        <v>460000</v>
      </c>
      <c r="G37" s="355"/>
      <c r="H37" s="95"/>
      <c r="I37" s="95"/>
      <c r="J37" s="95"/>
      <c r="K37" s="95"/>
      <c r="L37" s="95"/>
      <c r="M37" s="95"/>
      <c r="N37" s="95"/>
    </row>
    <row r="38" spans="1:14" ht="19.5" thickBot="1">
      <c r="A38" s="41">
        <v>23</v>
      </c>
      <c r="B38" s="32" t="s">
        <v>38</v>
      </c>
      <c r="C38" s="33">
        <v>160000</v>
      </c>
      <c r="D38" s="371"/>
      <c r="E38" s="371"/>
      <c r="F38" s="373"/>
      <c r="G38" s="355"/>
      <c r="H38" s="95"/>
      <c r="I38" s="95"/>
      <c r="J38" s="95"/>
      <c r="K38" s="95"/>
      <c r="L38" s="95"/>
      <c r="M38" s="95"/>
      <c r="N38" s="95"/>
    </row>
    <row r="39" spans="1:14" s="42" customFormat="1" ht="21.75" customHeight="1" thickBot="1">
      <c r="A39" s="23" t="s">
        <v>39</v>
      </c>
      <c r="B39" s="34" t="s">
        <v>40</v>
      </c>
      <c r="C39" s="25">
        <f>SUM(C37:C38)</f>
        <v>400000</v>
      </c>
      <c r="D39" s="25">
        <f>SUM(D37:D38)</f>
        <v>420000</v>
      </c>
      <c r="E39" s="25">
        <f>SUM(E37:E38)</f>
        <v>440000</v>
      </c>
      <c r="F39" s="201">
        <f>SUM(F37:F38)</f>
        <v>460000</v>
      </c>
      <c r="G39" s="356"/>
      <c r="H39" s="130"/>
      <c r="I39" s="130"/>
      <c r="J39" s="130"/>
      <c r="K39" s="130"/>
      <c r="L39" s="130"/>
      <c r="M39" s="130"/>
      <c r="N39" s="130"/>
    </row>
    <row r="40" spans="1:14" s="40" customFormat="1" ht="18.75">
      <c r="A40" s="9">
        <v>24</v>
      </c>
      <c r="B40" s="10" t="s">
        <v>41</v>
      </c>
      <c r="C40" s="11">
        <v>220000</v>
      </c>
      <c r="D40" s="11">
        <v>200000</v>
      </c>
      <c r="E40" s="11">
        <v>80000</v>
      </c>
      <c r="F40" s="197">
        <v>80000</v>
      </c>
      <c r="G40" s="356"/>
      <c r="H40" s="130"/>
      <c r="I40" s="130"/>
      <c r="J40" s="130"/>
      <c r="K40" s="130"/>
      <c r="L40" s="130"/>
      <c r="M40" s="130"/>
      <c r="N40" s="130"/>
    </row>
    <row r="41" spans="1:14" s="43" customFormat="1" ht="19.5" thickBot="1">
      <c r="A41" s="18">
        <v>25</v>
      </c>
      <c r="B41" s="19" t="s">
        <v>42</v>
      </c>
      <c r="C41" s="20"/>
      <c r="D41" s="20"/>
      <c r="E41" s="20"/>
      <c r="F41" s="200"/>
      <c r="G41" s="356"/>
      <c r="H41" s="130"/>
      <c r="I41" s="130"/>
      <c r="J41" s="130"/>
      <c r="K41" s="130"/>
      <c r="L41" s="130"/>
      <c r="M41" s="130"/>
      <c r="N41" s="130"/>
    </row>
    <row r="42" spans="1:14" ht="25.5" customHeight="1" thickBot="1">
      <c r="A42" s="15" t="s">
        <v>43</v>
      </c>
      <c r="B42" s="16" t="s">
        <v>44</v>
      </c>
      <c r="C42" s="17">
        <f>C36+C39+C40+C41</f>
        <v>2200835</v>
      </c>
      <c r="D42" s="17">
        <f>D36+D39+D40+D41</f>
        <v>1320000</v>
      </c>
      <c r="E42" s="17">
        <f>E36+E39+E40+E41</f>
        <v>1220000</v>
      </c>
      <c r="F42" s="199">
        <f>F36+F39+F40+F41</f>
        <v>1240000</v>
      </c>
      <c r="G42" s="355"/>
      <c r="H42" s="95"/>
      <c r="I42" s="95"/>
      <c r="J42" s="95"/>
      <c r="K42" s="95"/>
      <c r="L42" s="95"/>
      <c r="M42" s="95"/>
      <c r="N42" s="95"/>
    </row>
    <row r="43" spans="1:14" ht="18.75">
      <c r="A43" s="9">
        <v>26</v>
      </c>
      <c r="B43" s="10" t="s">
        <v>45</v>
      </c>
      <c r="C43" s="11"/>
      <c r="D43" s="11"/>
      <c r="E43" s="11"/>
      <c r="F43" s="197"/>
      <c r="G43" s="355"/>
      <c r="H43" s="95"/>
      <c r="I43" s="95"/>
      <c r="J43" s="95"/>
      <c r="K43" s="95"/>
      <c r="L43" s="95"/>
      <c r="M43" s="95"/>
      <c r="N43" s="95"/>
    </row>
    <row r="44" spans="1:14" ht="19.5" thickBot="1">
      <c r="A44" s="41">
        <v>27</v>
      </c>
      <c r="B44" s="44" t="s">
        <v>46</v>
      </c>
      <c r="C44" s="45"/>
      <c r="D44" s="45"/>
      <c r="E44" s="45"/>
      <c r="F44" s="207"/>
      <c r="G44" s="355"/>
      <c r="H44" s="95"/>
      <c r="I44" s="95"/>
      <c r="J44" s="95"/>
      <c r="K44" s="95"/>
      <c r="L44" s="95"/>
      <c r="M44" s="95"/>
      <c r="N44" s="95"/>
    </row>
    <row r="45" spans="1:14" ht="19.5" thickBot="1">
      <c r="A45" s="23" t="s">
        <v>47</v>
      </c>
      <c r="B45" s="34" t="s">
        <v>48</v>
      </c>
      <c r="C45" s="25">
        <f>SUM(C43:C44)</f>
        <v>0</v>
      </c>
      <c r="D45" s="25">
        <f>SUM(D43:D44)</f>
        <v>0</v>
      </c>
      <c r="E45" s="25">
        <f>SUM(E43:E44)</f>
        <v>0</v>
      </c>
      <c r="F45" s="201">
        <f>SUM(F43:F44)</f>
        <v>0</v>
      </c>
      <c r="G45" s="355"/>
      <c r="H45" s="95"/>
      <c r="I45" s="95"/>
      <c r="J45" s="95"/>
      <c r="K45" s="95"/>
      <c r="L45" s="95"/>
      <c r="M45" s="95"/>
      <c r="N45" s="95"/>
    </row>
    <row r="46" spans="1:14" ht="18.75">
      <c r="A46" s="9">
        <v>28</v>
      </c>
      <c r="B46" s="10" t="s">
        <v>49</v>
      </c>
      <c r="C46" s="11">
        <v>1592346</v>
      </c>
      <c r="D46" s="11"/>
      <c r="E46" s="11"/>
      <c r="F46" s="197"/>
      <c r="G46" s="355"/>
      <c r="H46" s="95"/>
      <c r="I46" s="95"/>
      <c r="J46" s="95"/>
      <c r="K46" s="95"/>
      <c r="L46" s="95"/>
      <c r="M46" s="95"/>
      <c r="N46" s="95"/>
    </row>
    <row r="47" spans="1:14" ht="18.75">
      <c r="A47" s="9">
        <v>29</v>
      </c>
      <c r="B47" s="10" t="s">
        <v>50</v>
      </c>
      <c r="C47" s="11"/>
      <c r="D47" s="11"/>
      <c r="E47" s="11"/>
      <c r="F47" s="197"/>
      <c r="G47" s="355"/>
      <c r="H47" s="95"/>
      <c r="I47" s="95"/>
      <c r="J47" s="95"/>
      <c r="K47" s="95"/>
      <c r="L47" s="95"/>
      <c r="M47" s="95"/>
      <c r="N47" s="95"/>
    </row>
    <row r="48" spans="1:14" ht="19.5" thickBot="1">
      <c r="A48" s="46">
        <v>30</v>
      </c>
      <c r="B48" s="47" t="s">
        <v>51</v>
      </c>
      <c r="C48" s="48">
        <v>38410</v>
      </c>
      <c r="D48" s="48"/>
      <c r="E48" s="48"/>
      <c r="F48" s="208"/>
      <c r="G48" s="355"/>
      <c r="H48" s="95"/>
      <c r="I48" s="95"/>
      <c r="J48" s="95"/>
      <c r="K48" s="95"/>
      <c r="L48" s="95"/>
      <c r="M48" s="95"/>
      <c r="N48" s="95"/>
    </row>
    <row r="49" spans="1:14" ht="19.5" thickBot="1">
      <c r="A49" s="27" t="s">
        <v>52</v>
      </c>
      <c r="B49" s="28" t="s">
        <v>53</v>
      </c>
      <c r="C49" s="29">
        <f>SUM(C46:C48)</f>
        <v>1630756</v>
      </c>
      <c r="D49" s="29">
        <v>1610000</v>
      </c>
      <c r="E49" s="29">
        <v>1477000</v>
      </c>
      <c r="F49" s="202">
        <v>1472000</v>
      </c>
      <c r="G49" s="355"/>
      <c r="H49" s="95"/>
      <c r="I49" s="95"/>
      <c r="J49" s="95"/>
      <c r="K49" s="95"/>
      <c r="L49" s="95"/>
      <c r="M49" s="95"/>
      <c r="N49" s="95"/>
    </row>
    <row r="50" spans="1:14" ht="18.75">
      <c r="A50" s="9">
        <v>31</v>
      </c>
      <c r="B50" s="10" t="s">
        <v>54</v>
      </c>
      <c r="C50" s="11"/>
      <c r="D50" s="11"/>
      <c r="E50" s="11"/>
      <c r="F50" s="197"/>
      <c r="G50" s="355"/>
      <c r="H50" s="95"/>
      <c r="I50" s="95"/>
      <c r="J50" s="95"/>
      <c r="K50" s="95"/>
      <c r="L50" s="95"/>
      <c r="M50" s="95"/>
      <c r="N50" s="95"/>
    </row>
    <row r="51" spans="1:14" ht="18.75">
      <c r="A51" s="12">
        <v>32</v>
      </c>
      <c r="B51" s="22" t="s">
        <v>55</v>
      </c>
      <c r="C51" s="13">
        <v>147818</v>
      </c>
      <c r="D51" s="13">
        <v>146000</v>
      </c>
      <c r="E51" s="13">
        <v>144000</v>
      </c>
      <c r="F51" s="198">
        <v>142000</v>
      </c>
      <c r="G51" s="355"/>
      <c r="H51" s="95"/>
      <c r="I51" s="95"/>
      <c r="J51" s="95"/>
      <c r="K51" s="95"/>
      <c r="L51" s="95"/>
      <c r="M51" s="95"/>
      <c r="N51" s="95"/>
    </row>
    <row r="52" spans="1:14" ht="19.5" thickBot="1">
      <c r="A52" s="18">
        <v>33</v>
      </c>
      <c r="B52" s="19" t="s">
        <v>56</v>
      </c>
      <c r="C52" s="20">
        <v>162422</v>
      </c>
      <c r="D52" s="20"/>
      <c r="E52" s="20"/>
      <c r="F52" s="200"/>
      <c r="G52" s="355"/>
      <c r="H52" s="95"/>
      <c r="I52" s="95"/>
      <c r="J52" s="95"/>
      <c r="K52" s="95"/>
      <c r="L52" s="95"/>
      <c r="M52" s="95"/>
      <c r="N52" s="95"/>
    </row>
    <row r="53" spans="1:14" ht="19.5" thickBot="1">
      <c r="A53" s="23" t="s">
        <v>57</v>
      </c>
      <c r="B53" s="34" t="s">
        <v>58</v>
      </c>
      <c r="C53" s="25">
        <f>SUM(C50:C52)</f>
        <v>310240</v>
      </c>
      <c r="D53" s="25">
        <f>SUM(D50:D52)</f>
        <v>146000</v>
      </c>
      <c r="E53" s="25">
        <f>SUM(E50:E52)</f>
        <v>144000</v>
      </c>
      <c r="F53" s="201">
        <f>SUM(F50:F52)</f>
        <v>142000</v>
      </c>
      <c r="G53" s="355"/>
      <c r="H53" s="95"/>
      <c r="I53" s="95"/>
      <c r="J53" s="95"/>
      <c r="K53" s="95"/>
      <c r="L53" s="95"/>
      <c r="M53" s="95"/>
      <c r="N53" s="95"/>
    </row>
    <row r="54" spans="1:14" ht="19.5" thickBot="1">
      <c r="A54" s="18">
        <v>34</v>
      </c>
      <c r="B54" s="49" t="s">
        <v>59</v>
      </c>
      <c r="C54" s="20">
        <v>456076</v>
      </c>
      <c r="D54" s="20"/>
      <c r="E54" s="20"/>
      <c r="F54" s="200"/>
      <c r="G54" s="355"/>
      <c r="H54" s="95"/>
      <c r="I54" s="95"/>
      <c r="J54" s="95"/>
      <c r="K54" s="95"/>
      <c r="L54" s="95"/>
      <c r="M54" s="95"/>
      <c r="N54" s="95"/>
    </row>
    <row r="55" spans="1:14" ht="18.75">
      <c r="A55" s="9">
        <v>35</v>
      </c>
      <c r="B55" s="10" t="s">
        <v>60</v>
      </c>
      <c r="C55" s="11"/>
      <c r="D55" s="11"/>
      <c r="E55" s="11"/>
      <c r="F55" s="197"/>
      <c r="G55" s="355"/>
      <c r="H55" s="95"/>
      <c r="I55" s="95"/>
      <c r="J55" s="95"/>
      <c r="K55" s="95"/>
      <c r="L55" s="95"/>
      <c r="M55" s="95"/>
      <c r="N55" s="95"/>
    </row>
    <row r="56" spans="1:14" ht="19.5" thickBot="1">
      <c r="A56" s="41">
        <v>36</v>
      </c>
      <c r="B56" s="19" t="s">
        <v>61</v>
      </c>
      <c r="C56" s="45"/>
      <c r="D56" s="45"/>
      <c r="E56" s="45"/>
      <c r="F56" s="207"/>
      <c r="G56" s="355"/>
      <c r="H56" s="95"/>
      <c r="I56" s="95"/>
      <c r="J56" s="95"/>
      <c r="K56" s="95"/>
      <c r="L56" s="95"/>
      <c r="M56" s="95"/>
      <c r="N56" s="95"/>
    </row>
    <row r="57" spans="1:14" ht="39.75" thickBot="1">
      <c r="A57" s="15" t="s">
        <v>62</v>
      </c>
      <c r="B57" s="50" t="s">
        <v>63</v>
      </c>
      <c r="C57" s="17">
        <f>C45+C49+C53+C54+C55+C56</f>
        <v>2397072</v>
      </c>
      <c r="D57" s="17">
        <f>D45+D49+D53+D54+D55+D56</f>
        <v>1756000</v>
      </c>
      <c r="E57" s="17">
        <f>E45+E49+E53+E54+E55+E56</f>
        <v>1621000</v>
      </c>
      <c r="F57" s="199">
        <f>F45+F49+F53+F54+F55+F56</f>
        <v>1614000</v>
      </c>
      <c r="G57" s="355"/>
      <c r="H57" s="95"/>
      <c r="I57" s="95"/>
      <c r="J57" s="95"/>
      <c r="K57" s="95"/>
      <c r="L57" s="95"/>
      <c r="M57" s="95"/>
      <c r="N57" s="95"/>
    </row>
    <row r="58" spans="1:14" ht="19.5" thickBot="1">
      <c r="A58" s="51">
        <v>37</v>
      </c>
      <c r="B58" s="52" t="s">
        <v>64</v>
      </c>
      <c r="C58" s="53">
        <v>84875</v>
      </c>
      <c r="D58" s="53">
        <v>60000</v>
      </c>
      <c r="E58" s="53">
        <v>50000</v>
      </c>
      <c r="F58" s="209">
        <v>40000</v>
      </c>
      <c r="G58" s="355"/>
      <c r="H58" s="95"/>
      <c r="I58" s="95"/>
      <c r="J58" s="95"/>
      <c r="K58" s="95"/>
      <c r="L58" s="95"/>
      <c r="M58" s="95"/>
      <c r="N58" s="95"/>
    </row>
    <row r="59" spans="1:14" s="57" customFormat="1" ht="24.75" customHeight="1" thickBot="1">
      <c r="A59" s="54" t="s">
        <v>65</v>
      </c>
      <c r="B59" s="55" t="s">
        <v>66</v>
      </c>
      <c r="C59" s="56">
        <f>C10+C14+C15+C35+C42+C57+C58</f>
        <v>12153696</v>
      </c>
      <c r="D59" s="56">
        <f>D10+D14+D15+D35+D42+D57+D58</f>
        <v>10697182</v>
      </c>
      <c r="E59" s="56">
        <f>E10+E14+E15+E35+E42+E57+E58</f>
        <v>10624765</v>
      </c>
      <c r="F59" s="210">
        <f>F10+F14+F15+F35+F42+F57+F58</f>
        <v>10850691</v>
      </c>
      <c r="G59" s="359"/>
      <c r="H59" s="360"/>
      <c r="I59" s="360"/>
      <c r="J59" s="360"/>
      <c r="K59" s="360"/>
      <c r="L59" s="360"/>
      <c r="M59" s="360"/>
      <c r="N59" s="360"/>
    </row>
    <row r="60" spans="1:14" ht="19.5" thickBot="1">
      <c r="A60" s="58">
        <v>38</v>
      </c>
      <c r="B60" s="59" t="s">
        <v>67</v>
      </c>
      <c r="C60" s="195"/>
      <c r="D60" s="60"/>
      <c r="E60" s="195"/>
      <c r="F60" s="211"/>
      <c r="G60" s="355"/>
      <c r="H60" s="95"/>
      <c r="I60" s="95"/>
      <c r="J60" s="95"/>
      <c r="K60" s="95"/>
      <c r="L60" s="95"/>
      <c r="M60" s="95"/>
      <c r="N60" s="95"/>
    </row>
    <row r="61" spans="1:14" s="57" customFormat="1" ht="24.75" customHeight="1" thickBot="1">
      <c r="A61" s="61" t="s">
        <v>68</v>
      </c>
      <c r="B61" s="62" t="s">
        <v>69</v>
      </c>
      <c r="C61" s="63">
        <f>C59+C60</f>
        <v>12153696</v>
      </c>
      <c r="D61" s="63">
        <f>D59+D60</f>
        <v>10697182</v>
      </c>
      <c r="E61" s="63">
        <f>E59+E60</f>
        <v>10624765</v>
      </c>
      <c r="F61" s="212">
        <f>F59+F60</f>
        <v>10850691</v>
      </c>
      <c r="G61" s="359"/>
      <c r="H61" s="360"/>
      <c r="I61" s="360"/>
      <c r="J61" s="360"/>
      <c r="K61" s="360"/>
      <c r="L61" s="360"/>
      <c r="M61" s="360"/>
      <c r="N61" s="360"/>
    </row>
    <row r="62" spans="1:14" s="14" customFormat="1" ht="37.5">
      <c r="A62" s="64">
        <v>39</v>
      </c>
      <c r="B62" s="65" t="s">
        <v>70</v>
      </c>
      <c r="C62" s="66">
        <f>22686+3714+4340+5013+50</f>
        <v>35803</v>
      </c>
      <c r="D62" s="66"/>
      <c r="E62" s="66"/>
      <c r="F62" s="213"/>
      <c r="G62" s="355"/>
      <c r="H62" s="95"/>
      <c r="I62" s="95"/>
      <c r="J62" s="95"/>
      <c r="K62" s="95"/>
      <c r="L62" s="95"/>
      <c r="M62" s="95"/>
      <c r="N62" s="95"/>
    </row>
    <row r="63" spans="1:14" ht="38.25" thickBot="1">
      <c r="A63" s="67">
        <v>40</v>
      </c>
      <c r="B63" s="68" t="s">
        <v>71</v>
      </c>
      <c r="C63" s="69">
        <f>3982568+153675</f>
        <v>4136243</v>
      </c>
      <c r="D63" s="69">
        <v>1500000</v>
      </c>
      <c r="E63" s="69"/>
      <c r="F63" s="214"/>
      <c r="G63" s="355"/>
      <c r="H63" s="95"/>
      <c r="I63" s="95"/>
      <c r="J63" s="95"/>
      <c r="K63" s="95"/>
      <c r="L63" s="95"/>
      <c r="M63" s="95"/>
      <c r="N63" s="95"/>
    </row>
    <row r="64" spans="1:14" s="73" customFormat="1" ht="39.75" thickBot="1">
      <c r="A64" s="70" t="s">
        <v>72</v>
      </c>
      <c r="B64" s="71" t="s">
        <v>73</v>
      </c>
      <c r="C64" s="72">
        <f>SUM(C62:C63)</f>
        <v>4172046</v>
      </c>
      <c r="D64" s="72">
        <f>SUM(D62:D63)</f>
        <v>1500000</v>
      </c>
      <c r="E64" s="72">
        <f>SUM(E62:E63)</f>
        <v>0</v>
      </c>
      <c r="F64" s="215">
        <f>SUM(F62:F63)</f>
        <v>0</v>
      </c>
      <c r="G64" s="361"/>
      <c r="H64" s="362"/>
      <c r="I64" s="362"/>
      <c r="J64" s="362"/>
      <c r="K64" s="362"/>
      <c r="L64" s="362"/>
      <c r="M64" s="362"/>
      <c r="N64" s="362"/>
    </row>
    <row r="65" spans="1:14" ht="18.75">
      <c r="A65" s="74">
        <v>41</v>
      </c>
      <c r="B65" s="75" t="s">
        <v>74</v>
      </c>
      <c r="C65" s="76"/>
      <c r="D65" s="76"/>
      <c r="E65" s="76"/>
      <c r="F65" s="216"/>
      <c r="G65" s="355"/>
      <c r="H65" s="95"/>
      <c r="I65" s="95"/>
      <c r="J65" s="95"/>
      <c r="K65" s="95"/>
      <c r="L65" s="95"/>
      <c r="M65" s="95"/>
      <c r="N65" s="95"/>
    </row>
    <row r="66" spans="1:14" ht="18.75">
      <c r="A66" s="12">
        <v>42</v>
      </c>
      <c r="B66" s="22" t="s">
        <v>75</v>
      </c>
      <c r="C66" s="13">
        <v>2237604</v>
      </c>
      <c r="D66" s="13">
        <v>453106</v>
      </c>
      <c r="E66" s="13">
        <v>98438</v>
      </c>
      <c r="F66" s="198"/>
      <c r="G66" s="355"/>
      <c r="H66" s="95"/>
      <c r="I66" s="95"/>
      <c r="J66" s="95"/>
      <c r="K66" s="95"/>
      <c r="L66" s="95"/>
      <c r="M66" s="95"/>
      <c r="N66" s="95"/>
    </row>
    <row r="67" spans="1:14" ht="19.5" thickBot="1">
      <c r="A67" s="18">
        <v>43</v>
      </c>
      <c r="B67" s="19" t="s">
        <v>76</v>
      </c>
      <c r="C67" s="20"/>
      <c r="D67" s="20"/>
      <c r="E67" s="20"/>
      <c r="F67" s="200"/>
      <c r="G67" s="355"/>
      <c r="H67" s="95"/>
      <c r="I67" s="95"/>
      <c r="J67" s="95"/>
      <c r="K67" s="95"/>
      <c r="L67" s="95"/>
      <c r="M67" s="95"/>
      <c r="N67" s="95"/>
    </row>
    <row r="68" spans="1:14" s="73" customFormat="1" ht="24.75" customHeight="1" thickBot="1">
      <c r="A68" s="77" t="s">
        <v>77</v>
      </c>
      <c r="B68" s="78" t="s">
        <v>78</v>
      </c>
      <c r="C68" s="79">
        <f>SUM(C65:C67)</f>
        <v>2237604</v>
      </c>
      <c r="D68" s="79">
        <f>SUM(D65:D67)</f>
        <v>453106</v>
      </c>
      <c r="E68" s="79">
        <f>SUM(E65:E67)</f>
        <v>98438</v>
      </c>
      <c r="F68" s="217">
        <f>SUM(F65:F67)</f>
        <v>0</v>
      </c>
      <c r="G68" s="361"/>
      <c r="H68" s="362"/>
      <c r="I68" s="362"/>
      <c r="J68" s="362"/>
      <c r="K68" s="362"/>
      <c r="L68" s="362"/>
      <c r="M68" s="362"/>
      <c r="N68" s="362"/>
    </row>
    <row r="69" spans="1:14" ht="25.5" customHeight="1" thickBot="1">
      <c r="A69" s="80" t="s">
        <v>79</v>
      </c>
      <c r="B69" s="81" t="s">
        <v>140</v>
      </c>
      <c r="C69" s="82">
        <f>SUM(C61,C64,C68)</f>
        <v>18563346</v>
      </c>
      <c r="D69" s="82">
        <f>SUM(D61,D64,D68)</f>
        <v>12650288</v>
      </c>
      <c r="E69" s="82">
        <f>SUM(E61,E64,E68)</f>
        <v>10723203</v>
      </c>
      <c r="F69" s="218">
        <f>SUM(F61,F64,F68)</f>
        <v>10850691</v>
      </c>
      <c r="G69" s="355"/>
      <c r="H69" s="95"/>
      <c r="I69" s="95"/>
      <c r="J69" s="95"/>
      <c r="K69" s="95"/>
      <c r="L69" s="95"/>
      <c r="M69" s="95"/>
      <c r="N69" s="95"/>
    </row>
    <row r="70" spans="1:14" ht="7.5" customHeight="1" thickTop="1">
      <c r="A70" s="83"/>
      <c r="B70" s="84"/>
      <c r="C70" s="85"/>
      <c r="D70" s="85"/>
      <c r="E70" s="85"/>
      <c r="F70" s="85"/>
    </row>
    <row r="71" spans="1:14" ht="18.75">
      <c r="A71" s="83"/>
      <c r="B71" s="86"/>
      <c r="C71" s="85"/>
      <c r="D71" s="85"/>
      <c r="E71" s="85"/>
      <c r="F71" s="85"/>
    </row>
    <row r="72" spans="1:14" ht="18.75">
      <c r="A72" s="83"/>
      <c r="B72" s="86"/>
      <c r="C72" s="85"/>
      <c r="D72" s="85"/>
      <c r="E72" s="85"/>
      <c r="F72" s="85"/>
    </row>
    <row r="73" spans="1:14" ht="18.75">
      <c r="A73" s="83"/>
      <c r="B73" s="86"/>
      <c r="C73" s="85"/>
      <c r="D73" s="85"/>
      <c r="E73" s="85"/>
      <c r="F73" s="85"/>
    </row>
    <row r="74" spans="1:14" ht="18.75">
      <c r="A74" s="83"/>
      <c r="B74" s="87"/>
      <c r="C74" s="85"/>
      <c r="D74" s="85"/>
      <c r="E74" s="85"/>
      <c r="F74" s="85"/>
    </row>
    <row r="75" spans="1:14" s="88" customFormat="1" ht="37.5" customHeight="1">
      <c r="C75" s="89"/>
      <c r="D75" s="89"/>
      <c r="E75" s="89"/>
      <c r="F75" s="89"/>
    </row>
    <row r="76" spans="1:14" s="88" customFormat="1" ht="18.75">
      <c r="B76" s="91"/>
      <c r="C76" s="89"/>
      <c r="D76" s="89"/>
      <c r="E76" s="89"/>
      <c r="F76" s="89"/>
    </row>
    <row r="77" spans="1:14" ht="15.75">
      <c r="B77" s="91"/>
      <c r="C77" s="92"/>
      <c r="D77" s="92"/>
      <c r="E77" s="92"/>
      <c r="F77" s="92"/>
    </row>
  </sheetData>
  <mergeCells count="14">
    <mergeCell ref="A3:F3"/>
    <mergeCell ref="A4:F4"/>
    <mergeCell ref="D25:D26"/>
    <mergeCell ref="E6:E8"/>
    <mergeCell ref="E25:E26"/>
    <mergeCell ref="F6:F8"/>
    <mergeCell ref="F25:F26"/>
    <mergeCell ref="D37:D38"/>
    <mergeCell ref="E37:E38"/>
    <mergeCell ref="F37:F38"/>
    <mergeCell ref="A6:A8"/>
    <mergeCell ref="B6:B8"/>
    <mergeCell ref="C6:C8"/>
    <mergeCell ref="D6:D8"/>
  </mergeCells>
  <printOptions horizontalCentered="1" verticalCentered="1"/>
  <pageMargins left="0.33" right="0.5" top="0.1" bottom="0.31496062992125984" header="7.0000000000000007E-2" footer="0.31496062992125984"/>
  <pageSetup paperSize="9" scale="57" orientation="portrait" horizontalDpi="300" verticalDpi="300" r:id="rId1"/>
  <headerFooter alignWithMargins="0">
    <oddFooter xml:space="preserve">&amp;L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Y56"/>
  <sheetViews>
    <sheetView view="pageBreakPreview" zoomScale="75" zoomScaleNormal="75" zoomScaleSheetLayoutView="75" workbookViewId="0">
      <selection activeCell="D5" sqref="D5"/>
    </sheetView>
  </sheetViews>
  <sheetFormatPr defaultRowHeight="12.75"/>
  <cols>
    <col min="1" max="1" width="9.7109375" customWidth="1"/>
    <col min="2" max="2" width="84.7109375" customWidth="1"/>
    <col min="3" max="6" width="17.5703125" customWidth="1"/>
    <col min="7" max="7" width="2" style="95" customWidth="1"/>
    <col min="8" max="8" width="15.5703125" style="95" customWidth="1"/>
    <col min="9" max="9" width="21.28515625" style="95" customWidth="1"/>
    <col min="10" max="10" width="16.5703125" style="95" customWidth="1"/>
    <col min="11" max="11" width="15.42578125" style="95" customWidth="1"/>
    <col min="12" max="12" width="13.42578125" style="95" customWidth="1"/>
    <col min="13" max="13" width="15" style="95" customWidth="1"/>
    <col min="14" max="14" width="14.140625" style="95" customWidth="1"/>
    <col min="15" max="15" width="15.42578125" style="95" customWidth="1"/>
    <col min="16" max="16" width="12.5703125" style="95" customWidth="1"/>
    <col min="17" max="17" width="13.7109375" style="95" customWidth="1"/>
    <col min="18" max="18" width="12.7109375" style="95" customWidth="1"/>
    <col min="19" max="19" width="15.85546875" style="95" customWidth="1"/>
    <col min="20" max="20" width="13.140625" style="95" customWidth="1"/>
    <col min="21" max="21" width="21.140625" style="95" customWidth="1"/>
    <col min="22" max="22" width="15.42578125" style="95" customWidth="1"/>
    <col min="23" max="23" width="14.42578125" style="95" customWidth="1"/>
    <col min="24" max="24" width="18" style="95" customWidth="1"/>
    <col min="25" max="25" width="17.42578125" style="95" customWidth="1"/>
    <col min="26" max="26" width="18" style="95" customWidth="1"/>
    <col min="27" max="27" width="17.28515625" style="95" customWidth="1"/>
    <col min="28" max="28" width="16.7109375" style="95" customWidth="1"/>
    <col min="29" max="29" width="15.42578125" style="95" customWidth="1"/>
    <col min="30" max="30" width="14.42578125" style="95" customWidth="1"/>
    <col min="31" max="31" width="18" style="95" customWidth="1"/>
    <col min="32" max="32" width="17.42578125" style="95" customWidth="1"/>
    <col min="33" max="33" width="17" style="95" customWidth="1"/>
    <col min="34" max="34" width="17.28515625" style="95" customWidth="1"/>
    <col min="35" max="35" width="14.140625" style="95" customWidth="1"/>
    <col min="36" max="38" width="14.28515625" style="95" customWidth="1"/>
    <col min="39" max="39" width="13.5703125" style="95" customWidth="1"/>
    <col min="40" max="40" width="13" style="95" customWidth="1"/>
    <col min="41" max="41" width="14.7109375" style="95" customWidth="1"/>
    <col min="42" max="42" width="11.5703125" style="95" customWidth="1"/>
    <col min="43" max="43" width="12.5703125" style="95" customWidth="1"/>
    <col min="44" max="44" width="14.7109375" style="95" customWidth="1"/>
    <col min="45" max="45" width="13.140625" style="95" customWidth="1"/>
    <col min="46" max="46" width="13.7109375" style="95" customWidth="1"/>
    <col min="47" max="54" width="12.28515625" style="95" customWidth="1"/>
    <col min="55" max="56" width="9.140625" style="95"/>
    <col min="57" max="66" width="12.28515625" style="95" customWidth="1"/>
    <col min="67" max="67" width="9.140625" style="95"/>
    <col min="68" max="68" width="16.42578125" style="95" customWidth="1"/>
    <col min="69" max="252" width="9.140625" style="95"/>
    <col min="253" max="253" width="9.7109375" style="95" customWidth="1"/>
    <col min="254" max="254" width="84.7109375" style="95" customWidth="1"/>
    <col min="255" max="255" width="16.42578125" style="95" customWidth="1"/>
    <col min="256" max="256" width="15.85546875" style="95" customWidth="1"/>
    <col min="257" max="257" width="17.140625" style="95" customWidth="1"/>
    <col min="258" max="258" width="17.5703125" style="95" customWidth="1"/>
    <col min="259" max="259" width="13.85546875" style="95" customWidth="1"/>
    <col min="260" max="264" width="15.5703125" style="95" customWidth="1"/>
    <col min="265" max="265" width="21.28515625" style="95" customWidth="1"/>
    <col min="266" max="266" width="16.5703125" style="95" customWidth="1"/>
    <col min="267" max="267" width="15.42578125" style="95" customWidth="1"/>
    <col min="268" max="268" width="13.42578125" style="95" customWidth="1"/>
    <col min="269" max="269" width="15" style="95" customWidth="1"/>
    <col min="270" max="270" width="14.140625" style="95" customWidth="1"/>
    <col min="271" max="271" width="15.42578125" style="95" customWidth="1"/>
    <col min="272" max="272" width="12.5703125" style="95" customWidth="1"/>
    <col min="273" max="273" width="13.7109375" style="95" customWidth="1"/>
    <col min="274" max="274" width="12.7109375" style="95" customWidth="1"/>
    <col min="275" max="275" width="15.85546875" style="95" customWidth="1"/>
    <col min="276" max="276" width="13.140625" style="95" customWidth="1"/>
    <col min="277" max="277" width="21.140625" style="95" customWidth="1"/>
    <col min="278" max="278" width="15.42578125" style="95" customWidth="1"/>
    <col min="279" max="279" width="14.42578125" style="95" customWidth="1"/>
    <col min="280" max="280" width="18" style="95" customWidth="1"/>
    <col min="281" max="281" width="17.42578125" style="95" customWidth="1"/>
    <col min="282" max="282" width="18" style="95" customWidth="1"/>
    <col min="283" max="283" width="17.28515625" style="95" customWidth="1"/>
    <col min="284" max="284" width="16.7109375" style="95" customWidth="1"/>
    <col min="285" max="285" width="15.42578125" style="95" customWidth="1"/>
    <col min="286" max="286" width="14.42578125" style="95" customWidth="1"/>
    <col min="287" max="287" width="18" style="95" customWidth="1"/>
    <col min="288" max="288" width="17.42578125" style="95" customWidth="1"/>
    <col min="289" max="289" width="17" style="95" customWidth="1"/>
    <col min="290" max="290" width="17.28515625" style="95" customWidth="1"/>
    <col min="291" max="291" width="14.140625" style="95" customWidth="1"/>
    <col min="292" max="294" width="14.28515625" style="95" customWidth="1"/>
    <col min="295" max="295" width="13.5703125" style="95" customWidth="1"/>
    <col min="296" max="296" width="13" style="95" customWidth="1"/>
    <col min="297" max="297" width="14.7109375" style="95" customWidth="1"/>
    <col min="298" max="298" width="11.5703125" style="95" customWidth="1"/>
    <col min="299" max="299" width="12.5703125" style="95" customWidth="1"/>
    <col min="300" max="300" width="14.7109375" style="95" customWidth="1"/>
    <col min="301" max="301" width="13.140625" style="95" customWidth="1"/>
    <col min="302" max="302" width="13.7109375" style="95" customWidth="1"/>
    <col min="303" max="310" width="12.28515625" style="95" customWidth="1"/>
    <col min="311" max="312" width="9.140625" style="95"/>
    <col min="313" max="322" width="12.28515625" style="95" customWidth="1"/>
    <col min="323" max="323" width="9.140625" style="95"/>
    <col min="324" max="324" width="16.42578125" style="95" customWidth="1"/>
    <col min="325" max="508" width="9.140625" style="95"/>
    <col min="509" max="509" width="9.7109375" style="95" customWidth="1"/>
    <col min="510" max="510" width="84.7109375" style="95" customWidth="1"/>
    <col min="511" max="511" width="16.42578125" style="95" customWidth="1"/>
    <col min="512" max="512" width="15.85546875" style="95" customWidth="1"/>
    <col min="513" max="513" width="17.140625" style="95" customWidth="1"/>
    <col min="514" max="514" width="17.5703125" style="95" customWidth="1"/>
    <col min="515" max="515" width="13.85546875" style="95" customWidth="1"/>
    <col min="516" max="520" width="15.5703125" style="95" customWidth="1"/>
    <col min="521" max="521" width="21.28515625" style="95" customWidth="1"/>
    <col min="522" max="522" width="16.5703125" style="95" customWidth="1"/>
    <col min="523" max="523" width="15.42578125" style="95" customWidth="1"/>
    <col min="524" max="524" width="13.42578125" style="95" customWidth="1"/>
    <col min="525" max="525" width="15" style="95" customWidth="1"/>
    <col min="526" max="526" width="14.140625" style="95" customWidth="1"/>
    <col min="527" max="527" width="15.42578125" style="95" customWidth="1"/>
    <col min="528" max="528" width="12.5703125" style="95" customWidth="1"/>
    <col min="529" max="529" width="13.7109375" style="95" customWidth="1"/>
    <col min="530" max="530" width="12.7109375" style="95" customWidth="1"/>
    <col min="531" max="531" width="15.85546875" style="95" customWidth="1"/>
    <col min="532" max="532" width="13.140625" style="95" customWidth="1"/>
    <col min="533" max="533" width="21.140625" style="95" customWidth="1"/>
    <col min="534" max="534" width="15.42578125" style="95" customWidth="1"/>
    <col min="535" max="535" width="14.42578125" style="95" customWidth="1"/>
    <col min="536" max="536" width="18" style="95" customWidth="1"/>
    <col min="537" max="537" width="17.42578125" style="95" customWidth="1"/>
    <col min="538" max="538" width="18" style="95" customWidth="1"/>
    <col min="539" max="539" width="17.28515625" style="95" customWidth="1"/>
    <col min="540" max="540" width="16.7109375" style="95" customWidth="1"/>
    <col min="541" max="541" width="15.42578125" style="95" customWidth="1"/>
    <col min="542" max="542" width="14.42578125" style="95" customWidth="1"/>
    <col min="543" max="543" width="18" style="95" customWidth="1"/>
    <col min="544" max="544" width="17.42578125" style="95" customWidth="1"/>
    <col min="545" max="545" width="17" style="95" customWidth="1"/>
    <col min="546" max="546" width="17.28515625" style="95" customWidth="1"/>
    <col min="547" max="547" width="14.140625" style="95" customWidth="1"/>
    <col min="548" max="550" width="14.28515625" style="95" customWidth="1"/>
    <col min="551" max="551" width="13.5703125" style="95" customWidth="1"/>
    <col min="552" max="552" width="13" style="95" customWidth="1"/>
    <col min="553" max="553" width="14.7109375" style="95" customWidth="1"/>
    <col min="554" max="554" width="11.5703125" style="95" customWidth="1"/>
    <col min="555" max="555" width="12.5703125" style="95" customWidth="1"/>
    <col min="556" max="556" width="14.7109375" style="95" customWidth="1"/>
    <col min="557" max="557" width="13.140625" style="95" customWidth="1"/>
    <col min="558" max="558" width="13.7109375" style="95" customWidth="1"/>
    <col min="559" max="566" width="12.28515625" style="95" customWidth="1"/>
    <col min="567" max="568" width="9.140625" style="95"/>
    <col min="569" max="578" width="12.28515625" style="95" customWidth="1"/>
    <col min="579" max="579" width="9.140625" style="95"/>
    <col min="580" max="580" width="16.42578125" style="95" customWidth="1"/>
    <col min="581" max="764" width="9.140625" style="95"/>
    <col min="765" max="765" width="9.7109375" style="95" customWidth="1"/>
    <col min="766" max="766" width="84.7109375" style="95" customWidth="1"/>
    <col min="767" max="767" width="16.42578125" style="95" customWidth="1"/>
    <col min="768" max="768" width="15.85546875" style="95" customWidth="1"/>
    <col min="769" max="769" width="17.140625" style="95" customWidth="1"/>
    <col min="770" max="770" width="17.5703125" style="95" customWidth="1"/>
    <col min="771" max="771" width="13.85546875" style="95" customWidth="1"/>
    <col min="772" max="776" width="15.5703125" style="95" customWidth="1"/>
    <col min="777" max="777" width="21.28515625" style="95" customWidth="1"/>
    <col min="778" max="778" width="16.5703125" style="95" customWidth="1"/>
    <col min="779" max="779" width="15.42578125" style="95" customWidth="1"/>
    <col min="780" max="780" width="13.42578125" style="95" customWidth="1"/>
    <col min="781" max="781" width="15" style="95" customWidth="1"/>
    <col min="782" max="782" width="14.140625" style="95" customWidth="1"/>
    <col min="783" max="783" width="15.42578125" style="95" customWidth="1"/>
    <col min="784" max="784" width="12.5703125" style="95" customWidth="1"/>
    <col min="785" max="785" width="13.7109375" style="95" customWidth="1"/>
    <col min="786" max="786" width="12.7109375" style="95" customWidth="1"/>
    <col min="787" max="787" width="15.85546875" style="95" customWidth="1"/>
    <col min="788" max="788" width="13.140625" style="95" customWidth="1"/>
    <col min="789" max="789" width="21.140625" style="95" customWidth="1"/>
    <col min="790" max="790" width="15.42578125" style="95" customWidth="1"/>
    <col min="791" max="791" width="14.42578125" style="95" customWidth="1"/>
    <col min="792" max="792" width="18" style="95" customWidth="1"/>
    <col min="793" max="793" width="17.42578125" style="95" customWidth="1"/>
    <col min="794" max="794" width="18" style="95" customWidth="1"/>
    <col min="795" max="795" width="17.28515625" style="95" customWidth="1"/>
    <col min="796" max="796" width="16.7109375" style="95" customWidth="1"/>
    <col min="797" max="797" width="15.42578125" style="95" customWidth="1"/>
    <col min="798" max="798" width="14.42578125" style="95" customWidth="1"/>
    <col min="799" max="799" width="18" style="95" customWidth="1"/>
    <col min="800" max="800" width="17.42578125" style="95" customWidth="1"/>
    <col min="801" max="801" width="17" style="95" customWidth="1"/>
    <col min="802" max="802" width="17.28515625" style="95" customWidth="1"/>
    <col min="803" max="803" width="14.140625" style="95" customWidth="1"/>
    <col min="804" max="806" width="14.28515625" style="95" customWidth="1"/>
    <col min="807" max="807" width="13.5703125" style="95" customWidth="1"/>
    <col min="808" max="808" width="13" style="95" customWidth="1"/>
    <col min="809" max="809" width="14.7109375" style="95" customWidth="1"/>
    <col min="810" max="810" width="11.5703125" style="95" customWidth="1"/>
    <col min="811" max="811" width="12.5703125" style="95" customWidth="1"/>
    <col min="812" max="812" width="14.7109375" style="95" customWidth="1"/>
    <col min="813" max="813" width="13.140625" style="95" customWidth="1"/>
    <col min="814" max="814" width="13.7109375" style="95" customWidth="1"/>
    <col min="815" max="822" width="12.28515625" style="95" customWidth="1"/>
    <col min="823" max="824" width="9.140625" style="95"/>
    <col min="825" max="834" width="12.28515625" style="95" customWidth="1"/>
    <col min="835" max="835" width="9.140625" style="95"/>
    <col min="836" max="836" width="16.42578125" style="95" customWidth="1"/>
    <col min="837" max="1020" width="9.140625" style="95"/>
    <col min="1021" max="1021" width="9.7109375" style="95" customWidth="1"/>
    <col min="1022" max="1022" width="84.7109375" style="95" customWidth="1"/>
    <col min="1023" max="1023" width="16.42578125" style="95" customWidth="1"/>
    <col min="1024" max="1024" width="15.85546875" style="95" customWidth="1"/>
    <col min="1025" max="1025" width="17.140625" style="95" customWidth="1"/>
    <col min="1026" max="1026" width="17.5703125" style="95" customWidth="1"/>
    <col min="1027" max="1027" width="13.85546875" style="95" customWidth="1"/>
    <col min="1028" max="1032" width="15.5703125" style="95" customWidth="1"/>
    <col min="1033" max="1033" width="21.28515625" style="95" customWidth="1"/>
    <col min="1034" max="1034" width="16.5703125" style="95" customWidth="1"/>
    <col min="1035" max="1035" width="15.42578125" style="95" customWidth="1"/>
    <col min="1036" max="1036" width="13.42578125" style="95" customWidth="1"/>
    <col min="1037" max="1037" width="15" style="95" customWidth="1"/>
    <col min="1038" max="1038" width="14.140625" style="95" customWidth="1"/>
    <col min="1039" max="1039" width="15.42578125" style="95" customWidth="1"/>
    <col min="1040" max="1040" width="12.5703125" style="95" customWidth="1"/>
    <col min="1041" max="1041" width="13.7109375" style="95" customWidth="1"/>
    <col min="1042" max="1042" width="12.7109375" style="95" customWidth="1"/>
    <col min="1043" max="1043" width="15.85546875" style="95" customWidth="1"/>
    <col min="1044" max="1044" width="13.140625" style="95" customWidth="1"/>
    <col min="1045" max="1045" width="21.140625" style="95" customWidth="1"/>
    <col min="1046" max="1046" width="15.42578125" style="95" customWidth="1"/>
    <col min="1047" max="1047" width="14.42578125" style="95" customWidth="1"/>
    <col min="1048" max="1048" width="18" style="95" customWidth="1"/>
    <col min="1049" max="1049" width="17.42578125" style="95" customWidth="1"/>
    <col min="1050" max="1050" width="18" style="95" customWidth="1"/>
    <col min="1051" max="1051" width="17.28515625" style="95" customWidth="1"/>
    <col min="1052" max="1052" width="16.7109375" style="95" customWidth="1"/>
    <col min="1053" max="1053" width="15.42578125" style="95" customWidth="1"/>
    <col min="1054" max="1054" width="14.42578125" style="95" customWidth="1"/>
    <col min="1055" max="1055" width="18" style="95" customWidth="1"/>
    <col min="1056" max="1056" width="17.42578125" style="95" customWidth="1"/>
    <col min="1057" max="1057" width="17" style="95" customWidth="1"/>
    <col min="1058" max="1058" width="17.28515625" style="95" customWidth="1"/>
    <col min="1059" max="1059" width="14.140625" style="95" customWidth="1"/>
    <col min="1060" max="1062" width="14.28515625" style="95" customWidth="1"/>
    <col min="1063" max="1063" width="13.5703125" style="95" customWidth="1"/>
    <col min="1064" max="1064" width="13" style="95" customWidth="1"/>
    <col min="1065" max="1065" width="14.7109375" style="95" customWidth="1"/>
    <col min="1066" max="1066" width="11.5703125" style="95" customWidth="1"/>
    <col min="1067" max="1067" width="12.5703125" style="95" customWidth="1"/>
    <col min="1068" max="1068" width="14.7109375" style="95" customWidth="1"/>
    <col min="1069" max="1069" width="13.140625" style="95" customWidth="1"/>
    <col min="1070" max="1070" width="13.7109375" style="95" customWidth="1"/>
    <col min="1071" max="1078" width="12.28515625" style="95" customWidth="1"/>
    <col min="1079" max="1080" width="9.140625" style="95"/>
    <col min="1081" max="1090" width="12.28515625" style="95" customWidth="1"/>
    <col min="1091" max="1091" width="9.140625" style="95"/>
    <col min="1092" max="1092" width="16.42578125" style="95" customWidth="1"/>
    <col min="1093" max="1276" width="9.140625" style="95"/>
    <col min="1277" max="1277" width="9.7109375" style="95" customWidth="1"/>
    <col min="1278" max="1278" width="84.7109375" style="95" customWidth="1"/>
    <col min="1279" max="1279" width="16.42578125" style="95" customWidth="1"/>
    <col min="1280" max="1280" width="15.85546875" style="95" customWidth="1"/>
    <col min="1281" max="1281" width="17.140625" style="95" customWidth="1"/>
    <col min="1282" max="1282" width="17.5703125" style="95" customWidth="1"/>
    <col min="1283" max="1283" width="13.85546875" style="95" customWidth="1"/>
    <col min="1284" max="1288" width="15.5703125" style="95" customWidth="1"/>
    <col min="1289" max="1289" width="21.28515625" style="95" customWidth="1"/>
    <col min="1290" max="1290" width="16.5703125" style="95" customWidth="1"/>
    <col min="1291" max="1291" width="15.42578125" style="95" customWidth="1"/>
    <col min="1292" max="1292" width="13.42578125" style="95" customWidth="1"/>
    <col min="1293" max="1293" width="15" style="95" customWidth="1"/>
    <col min="1294" max="1294" width="14.140625" style="95" customWidth="1"/>
    <col min="1295" max="1295" width="15.42578125" style="95" customWidth="1"/>
    <col min="1296" max="1296" width="12.5703125" style="95" customWidth="1"/>
    <col min="1297" max="1297" width="13.7109375" style="95" customWidth="1"/>
    <col min="1298" max="1298" width="12.7109375" style="95" customWidth="1"/>
    <col min="1299" max="1299" width="15.85546875" style="95" customWidth="1"/>
    <col min="1300" max="1300" width="13.140625" style="95" customWidth="1"/>
    <col min="1301" max="1301" width="21.140625" style="95" customWidth="1"/>
    <col min="1302" max="1302" width="15.42578125" style="95" customWidth="1"/>
    <col min="1303" max="1303" width="14.42578125" style="95" customWidth="1"/>
    <col min="1304" max="1304" width="18" style="95" customWidth="1"/>
    <col min="1305" max="1305" width="17.42578125" style="95" customWidth="1"/>
    <col min="1306" max="1306" width="18" style="95" customWidth="1"/>
    <col min="1307" max="1307" width="17.28515625" style="95" customWidth="1"/>
    <col min="1308" max="1308" width="16.7109375" style="95" customWidth="1"/>
    <col min="1309" max="1309" width="15.42578125" style="95" customWidth="1"/>
    <col min="1310" max="1310" width="14.42578125" style="95" customWidth="1"/>
    <col min="1311" max="1311" width="18" style="95" customWidth="1"/>
    <col min="1312" max="1312" width="17.42578125" style="95" customWidth="1"/>
    <col min="1313" max="1313" width="17" style="95" customWidth="1"/>
    <col min="1314" max="1314" width="17.28515625" style="95" customWidth="1"/>
    <col min="1315" max="1315" width="14.140625" style="95" customWidth="1"/>
    <col min="1316" max="1318" width="14.28515625" style="95" customWidth="1"/>
    <col min="1319" max="1319" width="13.5703125" style="95" customWidth="1"/>
    <col min="1320" max="1320" width="13" style="95" customWidth="1"/>
    <col min="1321" max="1321" width="14.7109375" style="95" customWidth="1"/>
    <col min="1322" max="1322" width="11.5703125" style="95" customWidth="1"/>
    <col min="1323" max="1323" width="12.5703125" style="95" customWidth="1"/>
    <col min="1324" max="1324" width="14.7109375" style="95" customWidth="1"/>
    <col min="1325" max="1325" width="13.140625" style="95" customWidth="1"/>
    <col min="1326" max="1326" width="13.7109375" style="95" customWidth="1"/>
    <col min="1327" max="1334" width="12.28515625" style="95" customWidth="1"/>
    <col min="1335" max="1336" width="9.140625" style="95"/>
    <col min="1337" max="1346" width="12.28515625" style="95" customWidth="1"/>
    <col min="1347" max="1347" width="9.140625" style="95"/>
    <col min="1348" max="1348" width="16.42578125" style="95" customWidth="1"/>
    <col min="1349" max="1532" width="9.140625" style="95"/>
    <col min="1533" max="1533" width="9.7109375" style="95" customWidth="1"/>
    <col min="1534" max="1534" width="84.7109375" style="95" customWidth="1"/>
    <col min="1535" max="1535" width="16.42578125" style="95" customWidth="1"/>
    <col min="1536" max="1536" width="15.85546875" style="95" customWidth="1"/>
    <col min="1537" max="1537" width="17.140625" style="95" customWidth="1"/>
    <col min="1538" max="1538" width="17.5703125" style="95" customWidth="1"/>
    <col min="1539" max="1539" width="13.85546875" style="95" customWidth="1"/>
    <col min="1540" max="1544" width="15.5703125" style="95" customWidth="1"/>
    <col min="1545" max="1545" width="21.28515625" style="95" customWidth="1"/>
    <col min="1546" max="1546" width="16.5703125" style="95" customWidth="1"/>
    <col min="1547" max="1547" width="15.42578125" style="95" customWidth="1"/>
    <col min="1548" max="1548" width="13.42578125" style="95" customWidth="1"/>
    <col min="1549" max="1549" width="15" style="95" customWidth="1"/>
    <col min="1550" max="1550" width="14.140625" style="95" customWidth="1"/>
    <col min="1551" max="1551" width="15.42578125" style="95" customWidth="1"/>
    <col min="1552" max="1552" width="12.5703125" style="95" customWidth="1"/>
    <col min="1553" max="1553" width="13.7109375" style="95" customWidth="1"/>
    <col min="1554" max="1554" width="12.7109375" style="95" customWidth="1"/>
    <col min="1555" max="1555" width="15.85546875" style="95" customWidth="1"/>
    <col min="1556" max="1556" width="13.140625" style="95" customWidth="1"/>
    <col min="1557" max="1557" width="21.140625" style="95" customWidth="1"/>
    <col min="1558" max="1558" width="15.42578125" style="95" customWidth="1"/>
    <col min="1559" max="1559" width="14.42578125" style="95" customWidth="1"/>
    <col min="1560" max="1560" width="18" style="95" customWidth="1"/>
    <col min="1561" max="1561" width="17.42578125" style="95" customWidth="1"/>
    <col min="1562" max="1562" width="18" style="95" customWidth="1"/>
    <col min="1563" max="1563" width="17.28515625" style="95" customWidth="1"/>
    <col min="1564" max="1564" width="16.7109375" style="95" customWidth="1"/>
    <col min="1565" max="1565" width="15.42578125" style="95" customWidth="1"/>
    <col min="1566" max="1566" width="14.42578125" style="95" customWidth="1"/>
    <col min="1567" max="1567" width="18" style="95" customWidth="1"/>
    <col min="1568" max="1568" width="17.42578125" style="95" customWidth="1"/>
    <col min="1569" max="1569" width="17" style="95" customWidth="1"/>
    <col min="1570" max="1570" width="17.28515625" style="95" customWidth="1"/>
    <col min="1571" max="1571" width="14.140625" style="95" customWidth="1"/>
    <col min="1572" max="1574" width="14.28515625" style="95" customWidth="1"/>
    <col min="1575" max="1575" width="13.5703125" style="95" customWidth="1"/>
    <col min="1576" max="1576" width="13" style="95" customWidth="1"/>
    <col min="1577" max="1577" width="14.7109375" style="95" customWidth="1"/>
    <col min="1578" max="1578" width="11.5703125" style="95" customWidth="1"/>
    <col min="1579" max="1579" width="12.5703125" style="95" customWidth="1"/>
    <col min="1580" max="1580" width="14.7109375" style="95" customWidth="1"/>
    <col min="1581" max="1581" width="13.140625" style="95" customWidth="1"/>
    <col min="1582" max="1582" width="13.7109375" style="95" customWidth="1"/>
    <col min="1583" max="1590" width="12.28515625" style="95" customWidth="1"/>
    <col min="1591" max="1592" width="9.140625" style="95"/>
    <col min="1593" max="1602" width="12.28515625" style="95" customWidth="1"/>
    <col min="1603" max="1603" width="9.140625" style="95"/>
    <col min="1604" max="1604" width="16.42578125" style="95" customWidth="1"/>
    <col min="1605" max="1788" width="9.140625" style="95"/>
    <col min="1789" max="1789" width="9.7109375" style="95" customWidth="1"/>
    <col min="1790" max="1790" width="84.7109375" style="95" customWidth="1"/>
    <col min="1791" max="1791" width="16.42578125" style="95" customWidth="1"/>
    <col min="1792" max="1792" width="15.85546875" style="95" customWidth="1"/>
    <col min="1793" max="1793" width="17.140625" style="95" customWidth="1"/>
    <col min="1794" max="1794" width="17.5703125" style="95" customWidth="1"/>
    <col min="1795" max="1795" width="13.85546875" style="95" customWidth="1"/>
    <col min="1796" max="1800" width="15.5703125" style="95" customWidth="1"/>
    <col min="1801" max="1801" width="21.28515625" style="95" customWidth="1"/>
    <col min="1802" max="1802" width="16.5703125" style="95" customWidth="1"/>
    <col min="1803" max="1803" width="15.42578125" style="95" customWidth="1"/>
    <col min="1804" max="1804" width="13.42578125" style="95" customWidth="1"/>
    <col min="1805" max="1805" width="15" style="95" customWidth="1"/>
    <col min="1806" max="1806" width="14.140625" style="95" customWidth="1"/>
    <col min="1807" max="1807" width="15.42578125" style="95" customWidth="1"/>
    <col min="1808" max="1808" width="12.5703125" style="95" customWidth="1"/>
    <col min="1809" max="1809" width="13.7109375" style="95" customWidth="1"/>
    <col min="1810" max="1810" width="12.7109375" style="95" customWidth="1"/>
    <col min="1811" max="1811" width="15.85546875" style="95" customWidth="1"/>
    <col min="1812" max="1812" width="13.140625" style="95" customWidth="1"/>
    <col min="1813" max="1813" width="21.140625" style="95" customWidth="1"/>
    <col min="1814" max="1814" width="15.42578125" style="95" customWidth="1"/>
    <col min="1815" max="1815" width="14.42578125" style="95" customWidth="1"/>
    <col min="1816" max="1816" width="18" style="95" customWidth="1"/>
    <col min="1817" max="1817" width="17.42578125" style="95" customWidth="1"/>
    <col min="1818" max="1818" width="18" style="95" customWidth="1"/>
    <col min="1819" max="1819" width="17.28515625" style="95" customWidth="1"/>
    <col min="1820" max="1820" width="16.7109375" style="95" customWidth="1"/>
    <col min="1821" max="1821" width="15.42578125" style="95" customWidth="1"/>
    <col min="1822" max="1822" width="14.42578125" style="95" customWidth="1"/>
    <col min="1823" max="1823" width="18" style="95" customWidth="1"/>
    <col min="1824" max="1824" width="17.42578125" style="95" customWidth="1"/>
    <col min="1825" max="1825" width="17" style="95" customWidth="1"/>
    <col min="1826" max="1826" width="17.28515625" style="95" customWidth="1"/>
    <col min="1827" max="1827" width="14.140625" style="95" customWidth="1"/>
    <col min="1828" max="1830" width="14.28515625" style="95" customWidth="1"/>
    <col min="1831" max="1831" width="13.5703125" style="95" customWidth="1"/>
    <col min="1832" max="1832" width="13" style="95" customWidth="1"/>
    <col min="1833" max="1833" width="14.7109375" style="95" customWidth="1"/>
    <col min="1834" max="1834" width="11.5703125" style="95" customWidth="1"/>
    <col min="1835" max="1835" width="12.5703125" style="95" customWidth="1"/>
    <col min="1836" max="1836" width="14.7109375" style="95" customWidth="1"/>
    <col min="1837" max="1837" width="13.140625" style="95" customWidth="1"/>
    <col min="1838" max="1838" width="13.7109375" style="95" customWidth="1"/>
    <col min="1839" max="1846" width="12.28515625" style="95" customWidth="1"/>
    <col min="1847" max="1848" width="9.140625" style="95"/>
    <col min="1849" max="1858" width="12.28515625" style="95" customWidth="1"/>
    <col min="1859" max="1859" width="9.140625" style="95"/>
    <col min="1860" max="1860" width="16.42578125" style="95" customWidth="1"/>
    <col min="1861" max="2044" width="9.140625" style="95"/>
    <col min="2045" max="2045" width="9.7109375" style="95" customWidth="1"/>
    <col min="2046" max="2046" width="84.7109375" style="95" customWidth="1"/>
    <col min="2047" max="2047" width="16.42578125" style="95" customWidth="1"/>
    <col min="2048" max="2048" width="15.85546875" style="95" customWidth="1"/>
    <col min="2049" max="2049" width="17.140625" style="95" customWidth="1"/>
    <col min="2050" max="2050" width="17.5703125" style="95" customWidth="1"/>
    <col min="2051" max="2051" width="13.85546875" style="95" customWidth="1"/>
    <col min="2052" max="2056" width="15.5703125" style="95" customWidth="1"/>
    <col min="2057" max="2057" width="21.28515625" style="95" customWidth="1"/>
    <col min="2058" max="2058" width="16.5703125" style="95" customWidth="1"/>
    <col min="2059" max="2059" width="15.42578125" style="95" customWidth="1"/>
    <col min="2060" max="2060" width="13.42578125" style="95" customWidth="1"/>
    <col min="2061" max="2061" width="15" style="95" customWidth="1"/>
    <col min="2062" max="2062" width="14.140625" style="95" customWidth="1"/>
    <col min="2063" max="2063" width="15.42578125" style="95" customWidth="1"/>
    <col min="2064" max="2064" width="12.5703125" style="95" customWidth="1"/>
    <col min="2065" max="2065" width="13.7109375" style="95" customWidth="1"/>
    <col min="2066" max="2066" width="12.7109375" style="95" customWidth="1"/>
    <col min="2067" max="2067" width="15.85546875" style="95" customWidth="1"/>
    <col min="2068" max="2068" width="13.140625" style="95" customWidth="1"/>
    <col min="2069" max="2069" width="21.140625" style="95" customWidth="1"/>
    <col min="2070" max="2070" width="15.42578125" style="95" customWidth="1"/>
    <col min="2071" max="2071" width="14.42578125" style="95" customWidth="1"/>
    <col min="2072" max="2072" width="18" style="95" customWidth="1"/>
    <col min="2073" max="2073" width="17.42578125" style="95" customWidth="1"/>
    <col min="2074" max="2074" width="18" style="95" customWidth="1"/>
    <col min="2075" max="2075" width="17.28515625" style="95" customWidth="1"/>
    <col min="2076" max="2076" width="16.7109375" style="95" customWidth="1"/>
    <col min="2077" max="2077" width="15.42578125" style="95" customWidth="1"/>
    <col min="2078" max="2078" width="14.42578125" style="95" customWidth="1"/>
    <col min="2079" max="2079" width="18" style="95" customWidth="1"/>
    <col min="2080" max="2080" width="17.42578125" style="95" customWidth="1"/>
    <col min="2081" max="2081" width="17" style="95" customWidth="1"/>
    <col min="2082" max="2082" width="17.28515625" style="95" customWidth="1"/>
    <col min="2083" max="2083" width="14.140625" style="95" customWidth="1"/>
    <col min="2084" max="2086" width="14.28515625" style="95" customWidth="1"/>
    <col min="2087" max="2087" width="13.5703125" style="95" customWidth="1"/>
    <col min="2088" max="2088" width="13" style="95" customWidth="1"/>
    <col min="2089" max="2089" width="14.7109375" style="95" customWidth="1"/>
    <col min="2090" max="2090" width="11.5703125" style="95" customWidth="1"/>
    <col min="2091" max="2091" width="12.5703125" style="95" customWidth="1"/>
    <col min="2092" max="2092" width="14.7109375" style="95" customWidth="1"/>
    <col min="2093" max="2093" width="13.140625" style="95" customWidth="1"/>
    <col min="2094" max="2094" width="13.7109375" style="95" customWidth="1"/>
    <col min="2095" max="2102" width="12.28515625" style="95" customWidth="1"/>
    <col min="2103" max="2104" width="9.140625" style="95"/>
    <col min="2105" max="2114" width="12.28515625" style="95" customWidth="1"/>
    <col min="2115" max="2115" width="9.140625" style="95"/>
    <col min="2116" max="2116" width="16.42578125" style="95" customWidth="1"/>
    <col min="2117" max="2300" width="9.140625" style="95"/>
    <col min="2301" max="2301" width="9.7109375" style="95" customWidth="1"/>
    <col min="2302" max="2302" width="84.7109375" style="95" customWidth="1"/>
    <col min="2303" max="2303" width="16.42578125" style="95" customWidth="1"/>
    <col min="2304" max="2304" width="15.85546875" style="95" customWidth="1"/>
    <col min="2305" max="2305" width="17.140625" style="95" customWidth="1"/>
    <col min="2306" max="2306" width="17.5703125" style="95" customWidth="1"/>
    <col min="2307" max="2307" width="13.85546875" style="95" customWidth="1"/>
    <col min="2308" max="2312" width="15.5703125" style="95" customWidth="1"/>
    <col min="2313" max="2313" width="21.28515625" style="95" customWidth="1"/>
    <col min="2314" max="2314" width="16.5703125" style="95" customWidth="1"/>
    <col min="2315" max="2315" width="15.42578125" style="95" customWidth="1"/>
    <col min="2316" max="2316" width="13.42578125" style="95" customWidth="1"/>
    <col min="2317" max="2317" width="15" style="95" customWidth="1"/>
    <col min="2318" max="2318" width="14.140625" style="95" customWidth="1"/>
    <col min="2319" max="2319" width="15.42578125" style="95" customWidth="1"/>
    <col min="2320" max="2320" width="12.5703125" style="95" customWidth="1"/>
    <col min="2321" max="2321" width="13.7109375" style="95" customWidth="1"/>
    <col min="2322" max="2322" width="12.7109375" style="95" customWidth="1"/>
    <col min="2323" max="2323" width="15.85546875" style="95" customWidth="1"/>
    <col min="2324" max="2324" width="13.140625" style="95" customWidth="1"/>
    <col min="2325" max="2325" width="21.140625" style="95" customWidth="1"/>
    <col min="2326" max="2326" width="15.42578125" style="95" customWidth="1"/>
    <col min="2327" max="2327" width="14.42578125" style="95" customWidth="1"/>
    <col min="2328" max="2328" width="18" style="95" customWidth="1"/>
    <col min="2329" max="2329" width="17.42578125" style="95" customWidth="1"/>
    <col min="2330" max="2330" width="18" style="95" customWidth="1"/>
    <col min="2331" max="2331" width="17.28515625" style="95" customWidth="1"/>
    <col min="2332" max="2332" width="16.7109375" style="95" customWidth="1"/>
    <col min="2333" max="2333" width="15.42578125" style="95" customWidth="1"/>
    <col min="2334" max="2334" width="14.42578125" style="95" customWidth="1"/>
    <col min="2335" max="2335" width="18" style="95" customWidth="1"/>
    <col min="2336" max="2336" width="17.42578125" style="95" customWidth="1"/>
    <col min="2337" max="2337" width="17" style="95" customWidth="1"/>
    <col min="2338" max="2338" width="17.28515625" style="95" customWidth="1"/>
    <col min="2339" max="2339" width="14.140625" style="95" customWidth="1"/>
    <col min="2340" max="2342" width="14.28515625" style="95" customWidth="1"/>
    <col min="2343" max="2343" width="13.5703125" style="95" customWidth="1"/>
    <col min="2344" max="2344" width="13" style="95" customWidth="1"/>
    <col min="2345" max="2345" width="14.7109375" style="95" customWidth="1"/>
    <col min="2346" max="2346" width="11.5703125" style="95" customWidth="1"/>
    <col min="2347" max="2347" width="12.5703125" style="95" customWidth="1"/>
    <col min="2348" max="2348" width="14.7109375" style="95" customWidth="1"/>
    <col min="2349" max="2349" width="13.140625" style="95" customWidth="1"/>
    <col min="2350" max="2350" width="13.7109375" style="95" customWidth="1"/>
    <col min="2351" max="2358" width="12.28515625" style="95" customWidth="1"/>
    <col min="2359" max="2360" width="9.140625" style="95"/>
    <col min="2361" max="2370" width="12.28515625" style="95" customWidth="1"/>
    <col min="2371" max="2371" width="9.140625" style="95"/>
    <col min="2372" max="2372" width="16.42578125" style="95" customWidth="1"/>
    <col min="2373" max="2556" width="9.140625" style="95"/>
    <col min="2557" max="2557" width="9.7109375" style="95" customWidth="1"/>
    <col min="2558" max="2558" width="84.7109375" style="95" customWidth="1"/>
    <col min="2559" max="2559" width="16.42578125" style="95" customWidth="1"/>
    <col min="2560" max="2560" width="15.85546875" style="95" customWidth="1"/>
    <col min="2561" max="2561" width="17.140625" style="95" customWidth="1"/>
    <col min="2562" max="2562" width="17.5703125" style="95" customWidth="1"/>
    <col min="2563" max="2563" width="13.85546875" style="95" customWidth="1"/>
    <col min="2564" max="2568" width="15.5703125" style="95" customWidth="1"/>
    <col min="2569" max="2569" width="21.28515625" style="95" customWidth="1"/>
    <col min="2570" max="2570" width="16.5703125" style="95" customWidth="1"/>
    <col min="2571" max="2571" width="15.42578125" style="95" customWidth="1"/>
    <col min="2572" max="2572" width="13.42578125" style="95" customWidth="1"/>
    <col min="2573" max="2573" width="15" style="95" customWidth="1"/>
    <col min="2574" max="2574" width="14.140625" style="95" customWidth="1"/>
    <col min="2575" max="2575" width="15.42578125" style="95" customWidth="1"/>
    <col min="2576" max="2576" width="12.5703125" style="95" customWidth="1"/>
    <col min="2577" max="2577" width="13.7109375" style="95" customWidth="1"/>
    <col min="2578" max="2578" width="12.7109375" style="95" customWidth="1"/>
    <col min="2579" max="2579" width="15.85546875" style="95" customWidth="1"/>
    <col min="2580" max="2580" width="13.140625" style="95" customWidth="1"/>
    <col min="2581" max="2581" width="21.140625" style="95" customWidth="1"/>
    <col min="2582" max="2582" width="15.42578125" style="95" customWidth="1"/>
    <col min="2583" max="2583" width="14.42578125" style="95" customWidth="1"/>
    <col min="2584" max="2584" width="18" style="95" customWidth="1"/>
    <col min="2585" max="2585" width="17.42578125" style="95" customWidth="1"/>
    <col min="2586" max="2586" width="18" style="95" customWidth="1"/>
    <col min="2587" max="2587" width="17.28515625" style="95" customWidth="1"/>
    <col min="2588" max="2588" width="16.7109375" style="95" customWidth="1"/>
    <col min="2589" max="2589" width="15.42578125" style="95" customWidth="1"/>
    <col min="2590" max="2590" width="14.42578125" style="95" customWidth="1"/>
    <col min="2591" max="2591" width="18" style="95" customWidth="1"/>
    <col min="2592" max="2592" width="17.42578125" style="95" customWidth="1"/>
    <col min="2593" max="2593" width="17" style="95" customWidth="1"/>
    <col min="2594" max="2594" width="17.28515625" style="95" customWidth="1"/>
    <col min="2595" max="2595" width="14.140625" style="95" customWidth="1"/>
    <col min="2596" max="2598" width="14.28515625" style="95" customWidth="1"/>
    <col min="2599" max="2599" width="13.5703125" style="95" customWidth="1"/>
    <col min="2600" max="2600" width="13" style="95" customWidth="1"/>
    <col min="2601" max="2601" width="14.7109375" style="95" customWidth="1"/>
    <col min="2602" max="2602" width="11.5703125" style="95" customWidth="1"/>
    <col min="2603" max="2603" width="12.5703125" style="95" customWidth="1"/>
    <col min="2604" max="2604" width="14.7109375" style="95" customWidth="1"/>
    <col min="2605" max="2605" width="13.140625" style="95" customWidth="1"/>
    <col min="2606" max="2606" width="13.7109375" style="95" customWidth="1"/>
    <col min="2607" max="2614" width="12.28515625" style="95" customWidth="1"/>
    <col min="2615" max="2616" width="9.140625" style="95"/>
    <col min="2617" max="2626" width="12.28515625" style="95" customWidth="1"/>
    <col min="2627" max="2627" width="9.140625" style="95"/>
    <col min="2628" max="2628" width="16.42578125" style="95" customWidth="1"/>
    <col min="2629" max="2812" width="9.140625" style="95"/>
    <col min="2813" max="2813" width="9.7109375" style="95" customWidth="1"/>
    <col min="2814" max="2814" width="84.7109375" style="95" customWidth="1"/>
    <col min="2815" max="2815" width="16.42578125" style="95" customWidth="1"/>
    <col min="2816" max="2816" width="15.85546875" style="95" customWidth="1"/>
    <col min="2817" max="2817" width="17.140625" style="95" customWidth="1"/>
    <col min="2818" max="2818" width="17.5703125" style="95" customWidth="1"/>
    <col min="2819" max="2819" width="13.85546875" style="95" customWidth="1"/>
    <col min="2820" max="2824" width="15.5703125" style="95" customWidth="1"/>
    <col min="2825" max="2825" width="21.28515625" style="95" customWidth="1"/>
    <col min="2826" max="2826" width="16.5703125" style="95" customWidth="1"/>
    <col min="2827" max="2827" width="15.42578125" style="95" customWidth="1"/>
    <col min="2828" max="2828" width="13.42578125" style="95" customWidth="1"/>
    <col min="2829" max="2829" width="15" style="95" customWidth="1"/>
    <col min="2830" max="2830" width="14.140625" style="95" customWidth="1"/>
    <col min="2831" max="2831" width="15.42578125" style="95" customWidth="1"/>
    <col min="2832" max="2832" width="12.5703125" style="95" customWidth="1"/>
    <col min="2833" max="2833" width="13.7109375" style="95" customWidth="1"/>
    <col min="2834" max="2834" width="12.7109375" style="95" customWidth="1"/>
    <col min="2835" max="2835" width="15.85546875" style="95" customWidth="1"/>
    <col min="2836" max="2836" width="13.140625" style="95" customWidth="1"/>
    <col min="2837" max="2837" width="21.140625" style="95" customWidth="1"/>
    <col min="2838" max="2838" width="15.42578125" style="95" customWidth="1"/>
    <col min="2839" max="2839" width="14.42578125" style="95" customWidth="1"/>
    <col min="2840" max="2840" width="18" style="95" customWidth="1"/>
    <col min="2841" max="2841" width="17.42578125" style="95" customWidth="1"/>
    <col min="2842" max="2842" width="18" style="95" customWidth="1"/>
    <col min="2843" max="2843" width="17.28515625" style="95" customWidth="1"/>
    <col min="2844" max="2844" width="16.7109375" style="95" customWidth="1"/>
    <col min="2845" max="2845" width="15.42578125" style="95" customWidth="1"/>
    <col min="2846" max="2846" width="14.42578125" style="95" customWidth="1"/>
    <col min="2847" max="2847" width="18" style="95" customWidth="1"/>
    <col min="2848" max="2848" width="17.42578125" style="95" customWidth="1"/>
    <col min="2849" max="2849" width="17" style="95" customWidth="1"/>
    <col min="2850" max="2850" width="17.28515625" style="95" customWidth="1"/>
    <col min="2851" max="2851" width="14.140625" style="95" customWidth="1"/>
    <col min="2852" max="2854" width="14.28515625" style="95" customWidth="1"/>
    <col min="2855" max="2855" width="13.5703125" style="95" customWidth="1"/>
    <col min="2856" max="2856" width="13" style="95" customWidth="1"/>
    <col min="2857" max="2857" width="14.7109375" style="95" customWidth="1"/>
    <col min="2858" max="2858" width="11.5703125" style="95" customWidth="1"/>
    <col min="2859" max="2859" width="12.5703125" style="95" customWidth="1"/>
    <col min="2860" max="2860" width="14.7109375" style="95" customWidth="1"/>
    <col min="2861" max="2861" width="13.140625" style="95" customWidth="1"/>
    <col min="2862" max="2862" width="13.7109375" style="95" customWidth="1"/>
    <col min="2863" max="2870" width="12.28515625" style="95" customWidth="1"/>
    <col min="2871" max="2872" width="9.140625" style="95"/>
    <col min="2873" max="2882" width="12.28515625" style="95" customWidth="1"/>
    <col min="2883" max="2883" width="9.140625" style="95"/>
    <col min="2884" max="2884" width="16.42578125" style="95" customWidth="1"/>
    <col min="2885" max="3068" width="9.140625" style="95"/>
    <col min="3069" max="3069" width="9.7109375" style="95" customWidth="1"/>
    <col min="3070" max="3070" width="84.7109375" style="95" customWidth="1"/>
    <col min="3071" max="3071" width="16.42578125" style="95" customWidth="1"/>
    <col min="3072" max="3072" width="15.85546875" style="95" customWidth="1"/>
    <col min="3073" max="3073" width="17.140625" style="95" customWidth="1"/>
    <col min="3074" max="3074" width="17.5703125" style="95" customWidth="1"/>
    <col min="3075" max="3075" width="13.85546875" style="95" customWidth="1"/>
    <col min="3076" max="3080" width="15.5703125" style="95" customWidth="1"/>
    <col min="3081" max="3081" width="21.28515625" style="95" customWidth="1"/>
    <col min="3082" max="3082" width="16.5703125" style="95" customWidth="1"/>
    <col min="3083" max="3083" width="15.42578125" style="95" customWidth="1"/>
    <col min="3084" max="3084" width="13.42578125" style="95" customWidth="1"/>
    <col min="3085" max="3085" width="15" style="95" customWidth="1"/>
    <col min="3086" max="3086" width="14.140625" style="95" customWidth="1"/>
    <col min="3087" max="3087" width="15.42578125" style="95" customWidth="1"/>
    <col min="3088" max="3088" width="12.5703125" style="95" customWidth="1"/>
    <col min="3089" max="3089" width="13.7109375" style="95" customWidth="1"/>
    <col min="3090" max="3090" width="12.7109375" style="95" customWidth="1"/>
    <col min="3091" max="3091" width="15.85546875" style="95" customWidth="1"/>
    <col min="3092" max="3092" width="13.140625" style="95" customWidth="1"/>
    <col min="3093" max="3093" width="21.140625" style="95" customWidth="1"/>
    <col min="3094" max="3094" width="15.42578125" style="95" customWidth="1"/>
    <col min="3095" max="3095" width="14.42578125" style="95" customWidth="1"/>
    <col min="3096" max="3096" width="18" style="95" customWidth="1"/>
    <col min="3097" max="3097" width="17.42578125" style="95" customWidth="1"/>
    <col min="3098" max="3098" width="18" style="95" customWidth="1"/>
    <col min="3099" max="3099" width="17.28515625" style="95" customWidth="1"/>
    <col min="3100" max="3100" width="16.7109375" style="95" customWidth="1"/>
    <col min="3101" max="3101" width="15.42578125" style="95" customWidth="1"/>
    <col min="3102" max="3102" width="14.42578125" style="95" customWidth="1"/>
    <col min="3103" max="3103" width="18" style="95" customWidth="1"/>
    <col min="3104" max="3104" width="17.42578125" style="95" customWidth="1"/>
    <col min="3105" max="3105" width="17" style="95" customWidth="1"/>
    <col min="3106" max="3106" width="17.28515625" style="95" customWidth="1"/>
    <col min="3107" max="3107" width="14.140625" style="95" customWidth="1"/>
    <col min="3108" max="3110" width="14.28515625" style="95" customWidth="1"/>
    <col min="3111" max="3111" width="13.5703125" style="95" customWidth="1"/>
    <col min="3112" max="3112" width="13" style="95" customWidth="1"/>
    <col min="3113" max="3113" width="14.7109375" style="95" customWidth="1"/>
    <col min="3114" max="3114" width="11.5703125" style="95" customWidth="1"/>
    <col min="3115" max="3115" width="12.5703125" style="95" customWidth="1"/>
    <col min="3116" max="3116" width="14.7109375" style="95" customWidth="1"/>
    <col min="3117" max="3117" width="13.140625" style="95" customWidth="1"/>
    <col min="3118" max="3118" width="13.7109375" style="95" customWidth="1"/>
    <col min="3119" max="3126" width="12.28515625" style="95" customWidth="1"/>
    <col min="3127" max="3128" width="9.140625" style="95"/>
    <col min="3129" max="3138" width="12.28515625" style="95" customWidth="1"/>
    <col min="3139" max="3139" width="9.140625" style="95"/>
    <col min="3140" max="3140" width="16.42578125" style="95" customWidth="1"/>
    <col min="3141" max="3324" width="9.140625" style="95"/>
    <col min="3325" max="3325" width="9.7109375" style="95" customWidth="1"/>
    <col min="3326" max="3326" width="84.7109375" style="95" customWidth="1"/>
    <col min="3327" max="3327" width="16.42578125" style="95" customWidth="1"/>
    <col min="3328" max="3328" width="15.85546875" style="95" customWidth="1"/>
    <col min="3329" max="3329" width="17.140625" style="95" customWidth="1"/>
    <col min="3330" max="3330" width="17.5703125" style="95" customWidth="1"/>
    <col min="3331" max="3331" width="13.85546875" style="95" customWidth="1"/>
    <col min="3332" max="3336" width="15.5703125" style="95" customWidth="1"/>
    <col min="3337" max="3337" width="21.28515625" style="95" customWidth="1"/>
    <col min="3338" max="3338" width="16.5703125" style="95" customWidth="1"/>
    <col min="3339" max="3339" width="15.42578125" style="95" customWidth="1"/>
    <col min="3340" max="3340" width="13.42578125" style="95" customWidth="1"/>
    <col min="3341" max="3341" width="15" style="95" customWidth="1"/>
    <col min="3342" max="3342" width="14.140625" style="95" customWidth="1"/>
    <col min="3343" max="3343" width="15.42578125" style="95" customWidth="1"/>
    <col min="3344" max="3344" width="12.5703125" style="95" customWidth="1"/>
    <col min="3345" max="3345" width="13.7109375" style="95" customWidth="1"/>
    <col min="3346" max="3346" width="12.7109375" style="95" customWidth="1"/>
    <col min="3347" max="3347" width="15.85546875" style="95" customWidth="1"/>
    <col min="3348" max="3348" width="13.140625" style="95" customWidth="1"/>
    <col min="3349" max="3349" width="21.140625" style="95" customWidth="1"/>
    <col min="3350" max="3350" width="15.42578125" style="95" customWidth="1"/>
    <col min="3351" max="3351" width="14.42578125" style="95" customWidth="1"/>
    <col min="3352" max="3352" width="18" style="95" customWidth="1"/>
    <col min="3353" max="3353" width="17.42578125" style="95" customWidth="1"/>
    <col min="3354" max="3354" width="18" style="95" customWidth="1"/>
    <col min="3355" max="3355" width="17.28515625" style="95" customWidth="1"/>
    <col min="3356" max="3356" width="16.7109375" style="95" customWidth="1"/>
    <col min="3357" max="3357" width="15.42578125" style="95" customWidth="1"/>
    <col min="3358" max="3358" width="14.42578125" style="95" customWidth="1"/>
    <col min="3359" max="3359" width="18" style="95" customWidth="1"/>
    <col min="3360" max="3360" width="17.42578125" style="95" customWidth="1"/>
    <col min="3361" max="3361" width="17" style="95" customWidth="1"/>
    <col min="3362" max="3362" width="17.28515625" style="95" customWidth="1"/>
    <col min="3363" max="3363" width="14.140625" style="95" customWidth="1"/>
    <col min="3364" max="3366" width="14.28515625" style="95" customWidth="1"/>
    <col min="3367" max="3367" width="13.5703125" style="95" customWidth="1"/>
    <col min="3368" max="3368" width="13" style="95" customWidth="1"/>
    <col min="3369" max="3369" width="14.7109375" style="95" customWidth="1"/>
    <col min="3370" max="3370" width="11.5703125" style="95" customWidth="1"/>
    <col min="3371" max="3371" width="12.5703125" style="95" customWidth="1"/>
    <col min="3372" max="3372" width="14.7109375" style="95" customWidth="1"/>
    <col min="3373" max="3373" width="13.140625" style="95" customWidth="1"/>
    <col min="3374" max="3374" width="13.7109375" style="95" customWidth="1"/>
    <col min="3375" max="3382" width="12.28515625" style="95" customWidth="1"/>
    <col min="3383" max="3384" width="9.140625" style="95"/>
    <col min="3385" max="3394" width="12.28515625" style="95" customWidth="1"/>
    <col min="3395" max="3395" width="9.140625" style="95"/>
    <col min="3396" max="3396" width="16.42578125" style="95" customWidth="1"/>
    <col min="3397" max="3580" width="9.140625" style="95"/>
    <col min="3581" max="3581" width="9.7109375" style="95" customWidth="1"/>
    <col min="3582" max="3582" width="84.7109375" style="95" customWidth="1"/>
    <col min="3583" max="3583" width="16.42578125" style="95" customWidth="1"/>
    <col min="3584" max="3584" width="15.85546875" style="95" customWidth="1"/>
    <col min="3585" max="3585" width="17.140625" style="95" customWidth="1"/>
    <col min="3586" max="3586" width="17.5703125" style="95" customWidth="1"/>
    <col min="3587" max="3587" width="13.85546875" style="95" customWidth="1"/>
    <col min="3588" max="3592" width="15.5703125" style="95" customWidth="1"/>
    <col min="3593" max="3593" width="21.28515625" style="95" customWidth="1"/>
    <col min="3594" max="3594" width="16.5703125" style="95" customWidth="1"/>
    <col min="3595" max="3595" width="15.42578125" style="95" customWidth="1"/>
    <col min="3596" max="3596" width="13.42578125" style="95" customWidth="1"/>
    <col min="3597" max="3597" width="15" style="95" customWidth="1"/>
    <col min="3598" max="3598" width="14.140625" style="95" customWidth="1"/>
    <col min="3599" max="3599" width="15.42578125" style="95" customWidth="1"/>
    <col min="3600" max="3600" width="12.5703125" style="95" customWidth="1"/>
    <col min="3601" max="3601" width="13.7109375" style="95" customWidth="1"/>
    <col min="3602" max="3602" width="12.7109375" style="95" customWidth="1"/>
    <col min="3603" max="3603" width="15.85546875" style="95" customWidth="1"/>
    <col min="3604" max="3604" width="13.140625" style="95" customWidth="1"/>
    <col min="3605" max="3605" width="21.140625" style="95" customWidth="1"/>
    <col min="3606" max="3606" width="15.42578125" style="95" customWidth="1"/>
    <col min="3607" max="3607" width="14.42578125" style="95" customWidth="1"/>
    <col min="3608" max="3608" width="18" style="95" customWidth="1"/>
    <col min="3609" max="3609" width="17.42578125" style="95" customWidth="1"/>
    <col min="3610" max="3610" width="18" style="95" customWidth="1"/>
    <col min="3611" max="3611" width="17.28515625" style="95" customWidth="1"/>
    <col min="3612" max="3612" width="16.7109375" style="95" customWidth="1"/>
    <col min="3613" max="3613" width="15.42578125" style="95" customWidth="1"/>
    <col min="3614" max="3614" width="14.42578125" style="95" customWidth="1"/>
    <col min="3615" max="3615" width="18" style="95" customWidth="1"/>
    <col min="3616" max="3616" width="17.42578125" style="95" customWidth="1"/>
    <col min="3617" max="3617" width="17" style="95" customWidth="1"/>
    <col min="3618" max="3618" width="17.28515625" style="95" customWidth="1"/>
    <col min="3619" max="3619" width="14.140625" style="95" customWidth="1"/>
    <col min="3620" max="3622" width="14.28515625" style="95" customWidth="1"/>
    <col min="3623" max="3623" width="13.5703125" style="95" customWidth="1"/>
    <col min="3624" max="3624" width="13" style="95" customWidth="1"/>
    <col min="3625" max="3625" width="14.7109375" style="95" customWidth="1"/>
    <col min="3626" max="3626" width="11.5703125" style="95" customWidth="1"/>
    <col min="3627" max="3627" width="12.5703125" style="95" customWidth="1"/>
    <col min="3628" max="3628" width="14.7109375" style="95" customWidth="1"/>
    <col min="3629" max="3629" width="13.140625" style="95" customWidth="1"/>
    <col min="3630" max="3630" width="13.7109375" style="95" customWidth="1"/>
    <col min="3631" max="3638" width="12.28515625" style="95" customWidth="1"/>
    <col min="3639" max="3640" width="9.140625" style="95"/>
    <col min="3641" max="3650" width="12.28515625" style="95" customWidth="1"/>
    <col min="3651" max="3651" width="9.140625" style="95"/>
    <col min="3652" max="3652" width="16.42578125" style="95" customWidth="1"/>
    <col min="3653" max="3836" width="9.140625" style="95"/>
    <col min="3837" max="3837" width="9.7109375" style="95" customWidth="1"/>
    <col min="3838" max="3838" width="84.7109375" style="95" customWidth="1"/>
    <col min="3839" max="3839" width="16.42578125" style="95" customWidth="1"/>
    <col min="3840" max="3840" width="15.85546875" style="95" customWidth="1"/>
    <col min="3841" max="3841" width="17.140625" style="95" customWidth="1"/>
    <col min="3842" max="3842" width="17.5703125" style="95" customWidth="1"/>
    <col min="3843" max="3843" width="13.85546875" style="95" customWidth="1"/>
    <col min="3844" max="3848" width="15.5703125" style="95" customWidth="1"/>
    <col min="3849" max="3849" width="21.28515625" style="95" customWidth="1"/>
    <col min="3850" max="3850" width="16.5703125" style="95" customWidth="1"/>
    <col min="3851" max="3851" width="15.42578125" style="95" customWidth="1"/>
    <col min="3852" max="3852" width="13.42578125" style="95" customWidth="1"/>
    <col min="3853" max="3853" width="15" style="95" customWidth="1"/>
    <col min="3854" max="3854" width="14.140625" style="95" customWidth="1"/>
    <col min="3855" max="3855" width="15.42578125" style="95" customWidth="1"/>
    <col min="3856" max="3856" width="12.5703125" style="95" customWidth="1"/>
    <col min="3857" max="3857" width="13.7109375" style="95" customWidth="1"/>
    <col min="3858" max="3858" width="12.7109375" style="95" customWidth="1"/>
    <col min="3859" max="3859" width="15.85546875" style="95" customWidth="1"/>
    <col min="3860" max="3860" width="13.140625" style="95" customWidth="1"/>
    <col min="3861" max="3861" width="21.140625" style="95" customWidth="1"/>
    <col min="3862" max="3862" width="15.42578125" style="95" customWidth="1"/>
    <col min="3863" max="3863" width="14.42578125" style="95" customWidth="1"/>
    <col min="3864" max="3864" width="18" style="95" customWidth="1"/>
    <col min="3865" max="3865" width="17.42578125" style="95" customWidth="1"/>
    <col min="3866" max="3866" width="18" style="95" customWidth="1"/>
    <col min="3867" max="3867" width="17.28515625" style="95" customWidth="1"/>
    <col min="3868" max="3868" width="16.7109375" style="95" customWidth="1"/>
    <col min="3869" max="3869" width="15.42578125" style="95" customWidth="1"/>
    <col min="3870" max="3870" width="14.42578125" style="95" customWidth="1"/>
    <col min="3871" max="3871" width="18" style="95" customWidth="1"/>
    <col min="3872" max="3872" width="17.42578125" style="95" customWidth="1"/>
    <col min="3873" max="3873" width="17" style="95" customWidth="1"/>
    <col min="3874" max="3874" width="17.28515625" style="95" customWidth="1"/>
    <col min="3875" max="3875" width="14.140625" style="95" customWidth="1"/>
    <col min="3876" max="3878" width="14.28515625" style="95" customWidth="1"/>
    <col min="3879" max="3879" width="13.5703125" style="95" customWidth="1"/>
    <col min="3880" max="3880" width="13" style="95" customWidth="1"/>
    <col min="3881" max="3881" width="14.7109375" style="95" customWidth="1"/>
    <col min="3882" max="3882" width="11.5703125" style="95" customWidth="1"/>
    <col min="3883" max="3883" width="12.5703125" style="95" customWidth="1"/>
    <col min="3884" max="3884" width="14.7109375" style="95" customWidth="1"/>
    <col min="3885" max="3885" width="13.140625" style="95" customWidth="1"/>
    <col min="3886" max="3886" width="13.7109375" style="95" customWidth="1"/>
    <col min="3887" max="3894" width="12.28515625" style="95" customWidth="1"/>
    <col min="3895" max="3896" width="9.140625" style="95"/>
    <col min="3897" max="3906" width="12.28515625" style="95" customWidth="1"/>
    <col min="3907" max="3907" width="9.140625" style="95"/>
    <col min="3908" max="3908" width="16.42578125" style="95" customWidth="1"/>
    <col min="3909" max="4092" width="9.140625" style="95"/>
    <col min="4093" max="4093" width="9.7109375" style="95" customWidth="1"/>
    <col min="4094" max="4094" width="84.7109375" style="95" customWidth="1"/>
    <col min="4095" max="4095" width="16.42578125" style="95" customWidth="1"/>
    <col min="4096" max="4096" width="15.85546875" style="95" customWidth="1"/>
    <col min="4097" max="4097" width="17.140625" style="95" customWidth="1"/>
    <col min="4098" max="4098" width="17.5703125" style="95" customWidth="1"/>
    <col min="4099" max="4099" width="13.85546875" style="95" customWidth="1"/>
    <col min="4100" max="4104" width="15.5703125" style="95" customWidth="1"/>
    <col min="4105" max="4105" width="21.28515625" style="95" customWidth="1"/>
    <col min="4106" max="4106" width="16.5703125" style="95" customWidth="1"/>
    <col min="4107" max="4107" width="15.42578125" style="95" customWidth="1"/>
    <col min="4108" max="4108" width="13.42578125" style="95" customWidth="1"/>
    <col min="4109" max="4109" width="15" style="95" customWidth="1"/>
    <col min="4110" max="4110" width="14.140625" style="95" customWidth="1"/>
    <col min="4111" max="4111" width="15.42578125" style="95" customWidth="1"/>
    <col min="4112" max="4112" width="12.5703125" style="95" customWidth="1"/>
    <col min="4113" max="4113" width="13.7109375" style="95" customWidth="1"/>
    <col min="4114" max="4114" width="12.7109375" style="95" customWidth="1"/>
    <col min="4115" max="4115" width="15.85546875" style="95" customWidth="1"/>
    <col min="4116" max="4116" width="13.140625" style="95" customWidth="1"/>
    <col min="4117" max="4117" width="21.140625" style="95" customWidth="1"/>
    <col min="4118" max="4118" width="15.42578125" style="95" customWidth="1"/>
    <col min="4119" max="4119" width="14.42578125" style="95" customWidth="1"/>
    <col min="4120" max="4120" width="18" style="95" customWidth="1"/>
    <col min="4121" max="4121" width="17.42578125" style="95" customWidth="1"/>
    <col min="4122" max="4122" width="18" style="95" customWidth="1"/>
    <col min="4123" max="4123" width="17.28515625" style="95" customWidth="1"/>
    <col min="4124" max="4124" width="16.7109375" style="95" customWidth="1"/>
    <col min="4125" max="4125" width="15.42578125" style="95" customWidth="1"/>
    <col min="4126" max="4126" width="14.42578125" style="95" customWidth="1"/>
    <col min="4127" max="4127" width="18" style="95" customWidth="1"/>
    <col min="4128" max="4128" width="17.42578125" style="95" customWidth="1"/>
    <col min="4129" max="4129" width="17" style="95" customWidth="1"/>
    <col min="4130" max="4130" width="17.28515625" style="95" customWidth="1"/>
    <col min="4131" max="4131" width="14.140625" style="95" customWidth="1"/>
    <col min="4132" max="4134" width="14.28515625" style="95" customWidth="1"/>
    <col min="4135" max="4135" width="13.5703125" style="95" customWidth="1"/>
    <col min="4136" max="4136" width="13" style="95" customWidth="1"/>
    <col min="4137" max="4137" width="14.7109375" style="95" customWidth="1"/>
    <col min="4138" max="4138" width="11.5703125" style="95" customWidth="1"/>
    <col min="4139" max="4139" width="12.5703125" style="95" customWidth="1"/>
    <col min="4140" max="4140" width="14.7109375" style="95" customWidth="1"/>
    <col min="4141" max="4141" width="13.140625" style="95" customWidth="1"/>
    <col min="4142" max="4142" width="13.7109375" style="95" customWidth="1"/>
    <col min="4143" max="4150" width="12.28515625" style="95" customWidth="1"/>
    <col min="4151" max="4152" width="9.140625" style="95"/>
    <col min="4153" max="4162" width="12.28515625" style="95" customWidth="1"/>
    <col min="4163" max="4163" width="9.140625" style="95"/>
    <col min="4164" max="4164" width="16.42578125" style="95" customWidth="1"/>
    <col min="4165" max="4348" width="9.140625" style="95"/>
    <col min="4349" max="4349" width="9.7109375" style="95" customWidth="1"/>
    <col min="4350" max="4350" width="84.7109375" style="95" customWidth="1"/>
    <col min="4351" max="4351" width="16.42578125" style="95" customWidth="1"/>
    <col min="4352" max="4352" width="15.85546875" style="95" customWidth="1"/>
    <col min="4353" max="4353" width="17.140625" style="95" customWidth="1"/>
    <col min="4354" max="4354" width="17.5703125" style="95" customWidth="1"/>
    <col min="4355" max="4355" width="13.85546875" style="95" customWidth="1"/>
    <col min="4356" max="4360" width="15.5703125" style="95" customWidth="1"/>
    <col min="4361" max="4361" width="21.28515625" style="95" customWidth="1"/>
    <col min="4362" max="4362" width="16.5703125" style="95" customWidth="1"/>
    <col min="4363" max="4363" width="15.42578125" style="95" customWidth="1"/>
    <col min="4364" max="4364" width="13.42578125" style="95" customWidth="1"/>
    <col min="4365" max="4365" width="15" style="95" customWidth="1"/>
    <col min="4366" max="4366" width="14.140625" style="95" customWidth="1"/>
    <col min="4367" max="4367" width="15.42578125" style="95" customWidth="1"/>
    <col min="4368" max="4368" width="12.5703125" style="95" customWidth="1"/>
    <col min="4369" max="4369" width="13.7109375" style="95" customWidth="1"/>
    <col min="4370" max="4370" width="12.7109375" style="95" customWidth="1"/>
    <col min="4371" max="4371" width="15.85546875" style="95" customWidth="1"/>
    <col min="4372" max="4372" width="13.140625" style="95" customWidth="1"/>
    <col min="4373" max="4373" width="21.140625" style="95" customWidth="1"/>
    <col min="4374" max="4374" width="15.42578125" style="95" customWidth="1"/>
    <col min="4375" max="4375" width="14.42578125" style="95" customWidth="1"/>
    <col min="4376" max="4376" width="18" style="95" customWidth="1"/>
    <col min="4377" max="4377" width="17.42578125" style="95" customWidth="1"/>
    <col min="4378" max="4378" width="18" style="95" customWidth="1"/>
    <col min="4379" max="4379" width="17.28515625" style="95" customWidth="1"/>
    <col min="4380" max="4380" width="16.7109375" style="95" customWidth="1"/>
    <col min="4381" max="4381" width="15.42578125" style="95" customWidth="1"/>
    <col min="4382" max="4382" width="14.42578125" style="95" customWidth="1"/>
    <col min="4383" max="4383" width="18" style="95" customWidth="1"/>
    <col min="4384" max="4384" width="17.42578125" style="95" customWidth="1"/>
    <col min="4385" max="4385" width="17" style="95" customWidth="1"/>
    <col min="4386" max="4386" width="17.28515625" style="95" customWidth="1"/>
    <col min="4387" max="4387" width="14.140625" style="95" customWidth="1"/>
    <col min="4388" max="4390" width="14.28515625" style="95" customWidth="1"/>
    <col min="4391" max="4391" width="13.5703125" style="95" customWidth="1"/>
    <col min="4392" max="4392" width="13" style="95" customWidth="1"/>
    <col min="4393" max="4393" width="14.7109375" style="95" customWidth="1"/>
    <col min="4394" max="4394" width="11.5703125" style="95" customWidth="1"/>
    <col min="4395" max="4395" width="12.5703125" style="95" customWidth="1"/>
    <col min="4396" max="4396" width="14.7109375" style="95" customWidth="1"/>
    <col min="4397" max="4397" width="13.140625" style="95" customWidth="1"/>
    <col min="4398" max="4398" width="13.7109375" style="95" customWidth="1"/>
    <col min="4399" max="4406" width="12.28515625" style="95" customWidth="1"/>
    <col min="4407" max="4408" width="9.140625" style="95"/>
    <col min="4409" max="4418" width="12.28515625" style="95" customWidth="1"/>
    <col min="4419" max="4419" width="9.140625" style="95"/>
    <col min="4420" max="4420" width="16.42578125" style="95" customWidth="1"/>
    <col min="4421" max="4604" width="9.140625" style="95"/>
    <col min="4605" max="4605" width="9.7109375" style="95" customWidth="1"/>
    <col min="4606" max="4606" width="84.7109375" style="95" customWidth="1"/>
    <col min="4607" max="4607" width="16.42578125" style="95" customWidth="1"/>
    <col min="4608" max="4608" width="15.85546875" style="95" customWidth="1"/>
    <col min="4609" max="4609" width="17.140625" style="95" customWidth="1"/>
    <col min="4610" max="4610" width="17.5703125" style="95" customWidth="1"/>
    <col min="4611" max="4611" width="13.85546875" style="95" customWidth="1"/>
    <col min="4612" max="4616" width="15.5703125" style="95" customWidth="1"/>
    <col min="4617" max="4617" width="21.28515625" style="95" customWidth="1"/>
    <col min="4618" max="4618" width="16.5703125" style="95" customWidth="1"/>
    <col min="4619" max="4619" width="15.42578125" style="95" customWidth="1"/>
    <col min="4620" max="4620" width="13.42578125" style="95" customWidth="1"/>
    <col min="4621" max="4621" width="15" style="95" customWidth="1"/>
    <col min="4622" max="4622" width="14.140625" style="95" customWidth="1"/>
    <col min="4623" max="4623" width="15.42578125" style="95" customWidth="1"/>
    <col min="4624" max="4624" width="12.5703125" style="95" customWidth="1"/>
    <col min="4625" max="4625" width="13.7109375" style="95" customWidth="1"/>
    <col min="4626" max="4626" width="12.7109375" style="95" customWidth="1"/>
    <col min="4627" max="4627" width="15.85546875" style="95" customWidth="1"/>
    <col min="4628" max="4628" width="13.140625" style="95" customWidth="1"/>
    <col min="4629" max="4629" width="21.140625" style="95" customWidth="1"/>
    <col min="4630" max="4630" width="15.42578125" style="95" customWidth="1"/>
    <col min="4631" max="4631" width="14.42578125" style="95" customWidth="1"/>
    <col min="4632" max="4632" width="18" style="95" customWidth="1"/>
    <col min="4633" max="4633" width="17.42578125" style="95" customWidth="1"/>
    <col min="4634" max="4634" width="18" style="95" customWidth="1"/>
    <col min="4635" max="4635" width="17.28515625" style="95" customWidth="1"/>
    <col min="4636" max="4636" width="16.7109375" style="95" customWidth="1"/>
    <col min="4637" max="4637" width="15.42578125" style="95" customWidth="1"/>
    <col min="4638" max="4638" width="14.42578125" style="95" customWidth="1"/>
    <col min="4639" max="4639" width="18" style="95" customWidth="1"/>
    <col min="4640" max="4640" width="17.42578125" style="95" customWidth="1"/>
    <col min="4641" max="4641" width="17" style="95" customWidth="1"/>
    <col min="4642" max="4642" width="17.28515625" style="95" customWidth="1"/>
    <col min="4643" max="4643" width="14.140625" style="95" customWidth="1"/>
    <col min="4644" max="4646" width="14.28515625" style="95" customWidth="1"/>
    <col min="4647" max="4647" width="13.5703125" style="95" customWidth="1"/>
    <col min="4648" max="4648" width="13" style="95" customWidth="1"/>
    <col min="4649" max="4649" width="14.7109375" style="95" customWidth="1"/>
    <col min="4650" max="4650" width="11.5703125" style="95" customWidth="1"/>
    <col min="4651" max="4651" width="12.5703125" style="95" customWidth="1"/>
    <col min="4652" max="4652" width="14.7109375" style="95" customWidth="1"/>
    <col min="4653" max="4653" width="13.140625" style="95" customWidth="1"/>
    <col min="4654" max="4654" width="13.7109375" style="95" customWidth="1"/>
    <col min="4655" max="4662" width="12.28515625" style="95" customWidth="1"/>
    <col min="4663" max="4664" width="9.140625" style="95"/>
    <col min="4665" max="4674" width="12.28515625" style="95" customWidth="1"/>
    <col min="4675" max="4675" width="9.140625" style="95"/>
    <col min="4676" max="4676" width="16.42578125" style="95" customWidth="1"/>
    <col min="4677" max="4860" width="9.140625" style="95"/>
    <col min="4861" max="4861" width="9.7109375" style="95" customWidth="1"/>
    <col min="4862" max="4862" width="84.7109375" style="95" customWidth="1"/>
    <col min="4863" max="4863" width="16.42578125" style="95" customWidth="1"/>
    <col min="4864" max="4864" width="15.85546875" style="95" customWidth="1"/>
    <col min="4865" max="4865" width="17.140625" style="95" customWidth="1"/>
    <col min="4866" max="4866" width="17.5703125" style="95" customWidth="1"/>
    <col min="4867" max="4867" width="13.85546875" style="95" customWidth="1"/>
    <col min="4868" max="4872" width="15.5703125" style="95" customWidth="1"/>
    <col min="4873" max="4873" width="21.28515625" style="95" customWidth="1"/>
    <col min="4874" max="4874" width="16.5703125" style="95" customWidth="1"/>
    <col min="4875" max="4875" width="15.42578125" style="95" customWidth="1"/>
    <col min="4876" max="4876" width="13.42578125" style="95" customWidth="1"/>
    <col min="4877" max="4877" width="15" style="95" customWidth="1"/>
    <col min="4878" max="4878" width="14.140625" style="95" customWidth="1"/>
    <col min="4879" max="4879" width="15.42578125" style="95" customWidth="1"/>
    <col min="4880" max="4880" width="12.5703125" style="95" customWidth="1"/>
    <col min="4881" max="4881" width="13.7109375" style="95" customWidth="1"/>
    <col min="4882" max="4882" width="12.7109375" style="95" customWidth="1"/>
    <col min="4883" max="4883" width="15.85546875" style="95" customWidth="1"/>
    <col min="4884" max="4884" width="13.140625" style="95" customWidth="1"/>
    <col min="4885" max="4885" width="21.140625" style="95" customWidth="1"/>
    <col min="4886" max="4886" width="15.42578125" style="95" customWidth="1"/>
    <col min="4887" max="4887" width="14.42578125" style="95" customWidth="1"/>
    <col min="4888" max="4888" width="18" style="95" customWidth="1"/>
    <col min="4889" max="4889" width="17.42578125" style="95" customWidth="1"/>
    <col min="4890" max="4890" width="18" style="95" customWidth="1"/>
    <col min="4891" max="4891" width="17.28515625" style="95" customWidth="1"/>
    <col min="4892" max="4892" width="16.7109375" style="95" customWidth="1"/>
    <col min="4893" max="4893" width="15.42578125" style="95" customWidth="1"/>
    <col min="4894" max="4894" width="14.42578125" style="95" customWidth="1"/>
    <col min="4895" max="4895" width="18" style="95" customWidth="1"/>
    <col min="4896" max="4896" width="17.42578125" style="95" customWidth="1"/>
    <col min="4897" max="4897" width="17" style="95" customWidth="1"/>
    <col min="4898" max="4898" width="17.28515625" style="95" customWidth="1"/>
    <col min="4899" max="4899" width="14.140625" style="95" customWidth="1"/>
    <col min="4900" max="4902" width="14.28515625" style="95" customWidth="1"/>
    <col min="4903" max="4903" width="13.5703125" style="95" customWidth="1"/>
    <col min="4904" max="4904" width="13" style="95" customWidth="1"/>
    <col min="4905" max="4905" width="14.7109375" style="95" customWidth="1"/>
    <col min="4906" max="4906" width="11.5703125" style="95" customWidth="1"/>
    <col min="4907" max="4907" width="12.5703125" style="95" customWidth="1"/>
    <col min="4908" max="4908" width="14.7109375" style="95" customWidth="1"/>
    <col min="4909" max="4909" width="13.140625" style="95" customWidth="1"/>
    <col min="4910" max="4910" width="13.7109375" style="95" customWidth="1"/>
    <col min="4911" max="4918" width="12.28515625" style="95" customWidth="1"/>
    <col min="4919" max="4920" width="9.140625" style="95"/>
    <col min="4921" max="4930" width="12.28515625" style="95" customWidth="1"/>
    <col min="4931" max="4931" width="9.140625" style="95"/>
    <col min="4932" max="4932" width="16.42578125" style="95" customWidth="1"/>
    <col min="4933" max="5116" width="9.140625" style="95"/>
    <col min="5117" max="5117" width="9.7109375" style="95" customWidth="1"/>
    <col min="5118" max="5118" width="84.7109375" style="95" customWidth="1"/>
    <col min="5119" max="5119" width="16.42578125" style="95" customWidth="1"/>
    <col min="5120" max="5120" width="15.85546875" style="95" customWidth="1"/>
    <col min="5121" max="5121" width="17.140625" style="95" customWidth="1"/>
    <col min="5122" max="5122" width="17.5703125" style="95" customWidth="1"/>
    <col min="5123" max="5123" width="13.85546875" style="95" customWidth="1"/>
    <col min="5124" max="5128" width="15.5703125" style="95" customWidth="1"/>
    <col min="5129" max="5129" width="21.28515625" style="95" customWidth="1"/>
    <col min="5130" max="5130" width="16.5703125" style="95" customWidth="1"/>
    <col min="5131" max="5131" width="15.42578125" style="95" customWidth="1"/>
    <col min="5132" max="5132" width="13.42578125" style="95" customWidth="1"/>
    <col min="5133" max="5133" width="15" style="95" customWidth="1"/>
    <col min="5134" max="5134" width="14.140625" style="95" customWidth="1"/>
    <col min="5135" max="5135" width="15.42578125" style="95" customWidth="1"/>
    <col min="5136" max="5136" width="12.5703125" style="95" customWidth="1"/>
    <col min="5137" max="5137" width="13.7109375" style="95" customWidth="1"/>
    <col min="5138" max="5138" width="12.7109375" style="95" customWidth="1"/>
    <col min="5139" max="5139" width="15.85546875" style="95" customWidth="1"/>
    <col min="5140" max="5140" width="13.140625" style="95" customWidth="1"/>
    <col min="5141" max="5141" width="21.140625" style="95" customWidth="1"/>
    <col min="5142" max="5142" width="15.42578125" style="95" customWidth="1"/>
    <col min="5143" max="5143" width="14.42578125" style="95" customWidth="1"/>
    <col min="5144" max="5144" width="18" style="95" customWidth="1"/>
    <col min="5145" max="5145" width="17.42578125" style="95" customWidth="1"/>
    <col min="5146" max="5146" width="18" style="95" customWidth="1"/>
    <col min="5147" max="5147" width="17.28515625" style="95" customWidth="1"/>
    <col min="5148" max="5148" width="16.7109375" style="95" customWidth="1"/>
    <col min="5149" max="5149" width="15.42578125" style="95" customWidth="1"/>
    <col min="5150" max="5150" width="14.42578125" style="95" customWidth="1"/>
    <col min="5151" max="5151" width="18" style="95" customWidth="1"/>
    <col min="5152" max="5152" width="17.42578125" style="95" customWidth="1"/>
    <col min="5153" max="5153" width="17" style="95" customWidth="1"/>
    <col min="5154" max="5154" width="17.28515625" style="95" customWidth="1"/>
    <col min="5155" max="5155" width="14.140625" style="95" customWidth="1"/>
    <col min="5156" max="5158" width="14.28515625" style="95" customWidth="1"/>
    <col min="5159" max="5159" width="13.5703125" style="95" customWidth="1"/>
    <col min="5160" max="5160" width="13" style="95" customWidth="1"/>
    <col min="5161" max="5161" width="14.7109375" style="95" customWidth="1"/>
    <col min="5162" max="5162" width="11.5703125" style="95" customWidth="1"/>
    <col min="5163" max="5163" width="12.5703125" style="95" customWidth="1"/>
    <col min="5164" max="5164" width="14.7109375" style="95" customWidth="1"/>
    <col min="5165" max="5165" width="13.140625" style="95" customWidth="1"/>
    <col min="5166" max="5166" width="13.7109375" style="95" customWidth="1"/>
    <col min="5167" max="5174" width="12.28515625" style="95" customWidth="1"/>
    <col min="5175" max="5176" width="9.140625" style="95"/>
    <col min="5177" max="5186" width="12.28515625" style="95" customWidth="1"/>
    <col min="5187" max="5187" width="9.140625" style="95"/>
    <col min="5188" max="5188" width="16.42578125" style="95" customWidth="1"/>
    <col min="5189" max="5372" width="9.140625" style="95"/>
    <col min="5373" max="5373" width="9.7109375" style="95" customWidth="1"/>
    <col min="5374" max="5374" width="84.7109375" style="95" customWidth="1"/>
    <col min="5375" max="5375" width="16.42578125" style="95" customWidth="1"/>
    <col min="5376" max="5376" width="15.85546875" style="95" customWidth="1"/>
    <col min="5377" max="5377" width="17.140625" style="95" customWidth="1"/>
    <col min="5378" max="5378" width="17.5703125" style="95" customWidth="1"/>
    <col min="5379" max="5379" width="13.85546875" style="95" customWidth="1"/>
    <col min="5380" max="5384" width="15.5703125" style="95" customWidth="1"/>
    <col min="5385" max="5385" width="21.28515625" style="95" customWidth="1"/>
    <col min="5386" max="5386" width="16.5703125" style="95" customWidth="1"/>
    <col min="5387" max="5387" width="15.42578125" style="95" customWidth="1"/>
    <col min="5388" max="5388" width="13.42578125" style="95" customWidth="1"/>
    <col min="5389" max="5389" width="15" style="95" customWidth="1"/>
    <col min="5390" max="5390" width="14.140625" style="95" customWidth="1"/>
    <col min="5391" max="5391" width="15.42578125" style="95" customWidth="1"/>
    <col min="5392" max="5392" width="12.5703125" style="95" customWidth="1"/>
    <col min="5393" max="5393" width="13.7109375" style="95" customWidth="1"/>
    <col min="5394" max="5394" width="12.7109375" style="95" customWidth="1"/>
    <col min="5395" max="5395" width="15.85546875" style="95" customWidth="1"/>
    <col min="5396" max="5396" width="13.140625" style="95" customWidth="1"/>
    <col min="5397" max="5397" width="21.140625" style="95" customWidth="1"/>
    <col min="5398" max="5398" width="15.42578125" style="95" customWidth="1"/>
    <col min="5399" max="5399" width="14.42578125" style="95" customWidth="1"/>
    <col min="5400" max="5400" width="18" style="95" customWidth="1"/>
    <col min="5401" max="5401" width="17.42578125" style="95" customWidth="1"/>
    <col min="5402" max="5402" width="18" style="95" customWidth="1"/>
    <col min="5403" max="5403" width="17.28515625" style="95" customWidth="1"/>
    <col min="5404" max="5404" width="16.7109375" style="95" customWidth="1"/>
    <col min="5405" max="5405" width="15.42578125" style="95" customWidth="1"/>
    <col min="5406" max="5406" width="14.42578125" style="95" customWidth="1"/>
    <col min="5407" max="5407" width="18" style="95" customWidth="1"/>
    <col min="5408" max="5408" width="17.42578125" style="95" customWidth="1"/>
    <col min="5409" max="5409" width="17" style="95" customWidth="1"/>
    <col min="5410" max="5410" width="17.28515625" style="95" customWidth="1"/>
    <col min="5411" max="5411" width="14.140625" style="95" customWidth="1"/>
    <col min="5412" max="5414" width="14.28515625" style="95" customWidth="1"/>
    <col min="5415" max="5415" width="13.5703125" style="95" customWidth="1"/>
    <col min="5416" max="5416" width="13" style="95" customWidth="1"/>
    <col min="5417" max="5417" width="14.7109375" style="95" customWidth="1"/>
    <col min="5418" max="5418" width="11.5703125" style="95" customWidth="1"/>
    <col min="5419" max="5419" width="12.5703125" style="95" customWidth="1"/>
    <col min="5420" max="5420" width="14.7109375" style="95" customWidth="1"/>
    <col min="5421" max="5421" width="13.140625" style="95" customWidth="1"/>
    <col min="5422" max="5422" width="13.7109375" style="95" customWidth="1"/>
    <col min="5423" max="5430" width="12.28515625" style="95" customWidth="1"/>
    <col min="5431" max="5432" width="9.140625" style="95"/>
    <col min="5433" max="5442" width="12.28515625" style="95" customWidth="1"/>
    <col min="5443" max="5443" width="9.140625" style="95"/>
    <col min="5444" max="5444" width="16.42578125" style="95" customWidth="1"/>
    <col min="5445" max="5628" width="9.140625" style="95"/>
    <col min="5629" max="5629" width="9.7109375" style="95" customWidth="1"/>
    <col min="5630" max="5630" width="84.7109375" style="95" customWidth="1"/>
    <col min="5631" max="5631" width="16.42578125" style="95" customWidth="1"/>
    <col min="5632" max="5632" width="15.85546875" style="95" customWidth="1"/>
    <col min="5633" max="5633" width="17.140625" style="95" customWidth="1"/>
    <col min="5634" max="5634" width="17.5703125" style="95" customWidth="1"/>
    <col min="5635" max="5635" width="13.85546875" style="95" customWidth="1"/>
    <col min="5636" max="5640" width="15.5703125" style="95" customWidth="1"/>
    <col min="5641" max="5641" width="21.28515625" style="95" customWidth="1"/>
    <col min="5642" max="5642" width="16.5703125" style="95" customWidth="1"/>
    <col min="5643" max="5643" width="15.42578125" style="95" customWidth="1"/>
    <col min="5644" max="5644" width="13.42578125" style="95" customWidth="1"/>
    <col min="5645" max="5645" width="15" style="95" customWidth="1"/>
    <col min="5646" max="5646" width="14.140625" style="95" customWidth="1"/>
    <col min="5647" max="5647" width="15.42578125" style="95" customWidth="1"/>
    <col min="5648" max="5648" width="12.5703125" style="95" customWidth="1"/>
    <col min="5649" max="5649" width="13.7109375" style="95" customWidth="1"/>
    <col min="5650" max="5650" width="12.7109375" style="95" customWidth="1"/>
    <col min="5651" max="5651" width="15.85546875" style="95" customWidth="1"/>
    <col min="5652" max="5652" width="13.140625" style="95" customWidth="1"/>
    <col min="5653" max="5653" width="21.140625" style="95" customWidth="1"/>
    <col min="5654" max="5654" width="15.42578125" style="95" customWidth="1"/>
    <col min="5655" max="5655" width="14.42578125" style="95" customWidth="1"/>
    <col min="5656" max="5656" width="18" style="95" customWidth="1"/>
    <col min="5657" max="5657" width="17.42578125" style="95" customWidth="1"/>
    <col min="5658" max="5658" width="18" style="95" customWidth="1"/>
    <col min="5659" max="5659" width="17.28515625" style="95" customWidth="1"/>
    <col min="5660" max="5660" width="16.7109375" style="95" customWidth="1"/>
    <col min="5661" max="5661" width="15.42578125" style="95" customWidth="1"/>
    <col min="5662" max="5662" width="14.42578125" style="95" customWidth="1"/>
    <col min="5663" max="5663" width="18" style="95" customWidth="1"/>
    <col min="5664" max="5664" width="17.42578125" style="95" customWidth="1"/>
    <col min="5665" max="5665" width="17" style="95" customWidth="1"/>
    <col min="5666" max="5666" width="17.28515625" style="95" customWidth="1"/>
    <col min="5667" max="5667" width="14.140625" style="95" customWidth="1"/>
    <col min="5668" max="5670" width="14.28515625" style="95" customWidth="1"/>
    <col min="5671" max="5671" width="13.5703125" style="95" customWidth="1"/>
    <col min="5672" max="5672" width="13" style="95" customWidth="1"/>
    <col min="5673" max="5673" width="14.7109375" style="95" customWidth="1"/>
    <col min="5674" max="5674" width="11.5703125" style="95" customWidth="1"/>
    <col min="5675" max="5675" width="12.5703125" style="95" customWidth="1"/>
    <col min="5676" max="5676" width="14.7109375" style="95" customWidth="1"/>
    <col min="5677" max="5677" width="13.140625" style="95" customWidth="1"/>
    <col min="5678" max="5678" width="13.7109375" style="95" customWidth="1"/>
    <col min="5679" max="5686" width="12.28515625" style="95" customWidth="1"/>
    <col min="5687" max="5688" width="9.140625" style="95"/>
    <col min="5689" max="5698" width="12.28515625" style="95" customWidth="1"/>
    <col min="5699" max="5699" width="9.140625" style="95"/>
    <col min="5700" max="5700" width="16.42578125" style="95" customWidth="1"/>
    <col min="5701" max="5884" width="9.140625" style="95"/>
    <col min="5885" max="5885" width="9.7109375" style="95" customWidth="1"/>
    <col min="5886" max="5886" width="84.7109375" style="95" customWidth="1"/>
    <col min="5887" max="5887" width="16.42578125" style="95" customWidth="1"/>
    <col min="5888" max="5888" width="15.85546875" style="95" customWidth="1"/>
    <col min="5889" max="5889" width="17.140625" style="95" customWidth="1"/>
    <col min="5890" max="5890" width="17.5703125" style="95" customWidth="1"/>
    <col min="5891" max="5891" width="13.85546875" style="95" customWidth="1"/>
    <col min="5892" max="5896" width="15.5703125" style="95" customWidth="1"/>
    <col min="5897" max="5897" width="21.28515625" style="95" customWidth="1"/>
    <col min="5898" max="5898" width="16.5703125" style="95" customWidth="1"/>
    <col min="5899" max="5899" width="15.42578125" style="95" customWidth="1"/>
    <col min="5900" max="5900" width="13.42578125" style="95" customWidth="1"/>
    <col min="5901" max="5901" width="15" style="95" customWidth="1"/>
    <col min="5902" max="5902" width="14.140625" style="95" customWidth="1"/>
    <col min="5903" max="5903" width="15.42578125" style="95" customWidth="1"/>
    <col min="5904" max="5904" width="12.5703125" style="95" customWidth="1"/>
    <col min="5905" max="5905" width="13.7109375" style="95" customWidth="1"/>
    <col min="5906" max="5906" width="12.7109375" style="95" customWidth="1"/>
    <col min="5907" max="5907" width="15.85546875" style="95" customWidth="1"/>
    <col min="5908" max="5908" width="13.140625" style="95" customWidth="1"/>
    <col min="5909" max="5909" width="21.140625" style="95" customWidth="1"/>
    <col min="5910" max="5910" width="15.42578125" style="95" customWidth="1"/>
    <col min="5911" max="5911" width="14.42578125" style="95" customWidth="1"/>
    <col min="5912" max="5912" width="18" style="95" customWidth="1"/>
    <col min="5913" max="5913" width="17.42578125" style="95" customWidth="1"/>
    <col min="5914" max="5914" width="18" style="95" customWidth="1"/>
    <col min="5915" max="5915" width="17.28515625" style="95" customWidth="1"/>
    <col min="5916" max="5916" width="16.7109375" style="95" customWidth="1"/>
    <col min="5917" max="5917" width="15.42578125" style="95" customWidth="1"/>
    <col min="5918" max="5918" width="14.42578125" style="95" customWidth="1"/>
    <col min="5919" max="5919" width="18" style="95" customWidth="1"/>
    <col min="5920" max="5920" width="17.42578125" style="95" customWidth="1"/>
    <col min="5921" max="5921" width="17" style="95" customWidth="1"/>
    <col min="5922" max="5922" width="17.28515625" style="95" customWidth="1"/>
    <col min="5923" max="5923" width="14.140625" style="95" customWidth="1"/>
    <col min="5924" max="5926" width="14.28515625" style="95" customWidth="1"/>
    <col min="5927" max="5927" width="13.5703125" style="95" customWidth="1"/>
    <col min="5928" max="5928" width="13" style="95" customWidth="1"/>
    <col min="5929" max="5929" width="14.7109375" style="95" customWidth="1"/>
    <col min="5930" max="5930" width="11.5703125" style="95" customWidth="1"/>
    <col min="5931" max="5931" width="12.5703125" style="95" customWidth="1"/>
    <col min="5932" max="5932" width="14.7109375" style="95" customWidth="1"/>
    <col min="5933" max="5933" width="13.140625" style="95" customWidth="1"/>
    <col min="5934" max="5934" width="13.7109375" style="95" customWidth="1"/>
    <col min="5935" max="5942" width="12.28515625" style="95" customWidth="1"/>
    <col min="5943" max="5944" width="9.140625" style="95"/>
    <col min="5945" max="5954" width="12.28515625" style="95" customWidth="1"/>
    <col min="5955" max="5955" width="9.140625" style="95"/>
    <col min="5956" max="5956" width="16.42578125" style="95" customWidth="1"/>
    <col min="5957" max="6140" width="9.140625" style="95"/>
    <col min="6141" max="6141" width="9.7109375" style="95" customWidth="1"/>
    <col min="6142" max="6142" width="84.7109375" style="95" customWidth="1"/>
    <col min="6143" max="6143" width="16.42578125" style="95" customWidth="1"/>
    <col min="6144" max="6144" width="15.85546875" style="95" customWidth="1"/>
    <col min="6145" max="6145" width="17.140625" style="95" customWidth="1"/>
    <col min="6146" max="6146" width="17.5703125" style="95" customWidth="1"/>
    <col min="6147" max="6147" width="13.85546875" style="95" customWidth="1"/>
    <col min="6148" max="6152" width="15.5703125" style="95" customWidth="1"/>
    <col min="6153" max="6153" width="21.28515625" style="95" customWidth="1"/>
    <col min="6154" max="6154" width="16.5703125" style="95" customWidth="1"/>
    <col min="6155" max="6155" width="15.42578125" style="95" customWidth="1"/>
    <col min="6156" max="6156" width="13.42578125" style="95" customWidth="1"/>
    <col min="6157" max="6157" width="15" style="95" customWidth="1"/>
    <col min="6158" max="6158" width="14.140625" style="95" customWidth="1"/>
    <col min="6159" max="6159" width="15.42578125" style="95" customWidth="1"/>
    <col min="6160" max="6160" width="12.5703125" style="95" customWidth="1"/>
    <col min="6161" max="6161" width="13.7109375" style="95" customWidth="1"/>
    <col min="6162" max="6162" width="12.7109375" style="95" customWidth="1"/>
    <col min="6163" max="6163" width="15.85546875" style="95" customWidth="1"/>
    <col min="6164" max="6164" width="13.140625" style="95" customWidth="1"/>
    <col min="6165" max="6165" width="21.140625" style="95" customWidth="1"/>
    <col min="6166" max="6166" width="15.42578125" style="95" customWidth="1"/>
    <col min="6167" max="6167" width="14.42578125" style="95" customWidth="1"/>
    <col min="6168" max="6168" width="18" style="95" customWidth="1"/>
    <col min="6169" max="6169" width="17.42578125" style="95" customWidth="1"/>
    <col min="6170" max="6170" width="18" style="95" customWidth="1"/>
    <col min="6171" max="6171" width="17.28515625" style="95" customWidth="1"/>
    <col min="6172" max="6172" width="16.7109375" style="95" customWidth="1"/>
    <col min="6173" max="6173" width="15.42578125" style="95" customWidth="1"/>
    <col min="6174" max="6174" width="14.42578125" style="95" customWidth="1"/>
    <col min="6175" max="6175" width="18" style="95" customWidth="1"/>
    <col min="6176" max="6176" width="17.42578125" style="95" customWidth="1"/>
    <col min="6177" max="6177" width="17" style="95" customWidth="1"/>
    <col min="6178" max="6178" width="17.28515625" style="95" customWidth="1"/>
    <col min="6179" max="6179" width="14.140625" style="95" customWidth="1"/>
    <col min="6180" max="6182" width="14.28515625" style="95" customWidth="1"/>
    <col min="6183" max="6183" width="13.5703125" style="95" customWidth="1"/>
    <col min="6184" max="6184" width="13" style="95" customWidth="1"/>
    <col min="6185" max="6185" width="14.7109375" style="95" customWidth="1"/>
    <col min="6186" max="6186" width="11.5703125" style="95" customWidth="1"/>
    <col min="6187" max="6187" width="12.5703125" style="95" customWidth="1"/>
    <col min="6188" max="6188" width="14.7109375" style="95" customWidth="1"/>
    <col min="6189" max="6189" width="13.140625" style="95" customWidth="1"/>
    <col min="6190" max="6190" width="13.7109375" style="95" customWidth="1"/>
    <col min="6191" max="6198" width="12.28515625" style="95" customWidth="1"/>
    <col min="6199" max="6200" width="9.140625" style="95"/>
    <col min="6201" max="6210" width="12.28515625" style="95" customWidth="1"/>
    <col min="6211" max="6211" width="9.140625" style="95"/>
    <col min="6212" max="6212" width="16.42578125" style="95" customWidth="1"/>
    <col min="6213" max="6396" width="9.140625" style="95"/>
    <col min="6397" max="6397" width="9.7109375" style="95" customWidth="1"/>
    <col min="6398" max="6398" width="84.7109375" style="95" customWidth="1"/>
    <col min="6399" max="6399" width="16.42578125" style="95" customWidth="1"/>
    <col min="6400" max="6400" width="15.85546875" style="95" customWidth="1"/>
    <col min="6401" max="6401" width="17.140625" style="95" customWidth="1"/>
    <col min="6402" max="6402" width="17.5703125" style="95" customWidth="1"/>
    <col min="6403" max="6403" width="13.85546875" style="95" customWidth="1"/>
    <col min="6404" max="6408" width="15.5703125" style="95" customWidth="1"/>
    <col min="6409" max="6409" width="21.28515625" style="95" customWidth="1"/>
    <col min="6410" max="6410" width="16.5703125" style="95" customWidth="1"/>
    <col min="6411" max="6411" width="15.42578125" style="95" customWidth="1"/>
    <col min="6412" max="6412" width="13.42578125" style="95" customWidth="1"/>
    <col min="6413" max="6413" width="15" style="95" customWidth="1"/>
    <col min="6414" max="6414" width="14.140625" style="95" customWidth="1"/>
    <col min="6415" max="6415" width="15.42578125" style="95" customWidth="1"/>
    <col min="6416" max="6416" width="12.5703125" style="95" customWidth="1"/>
    <col min="6417" max="6417" width="13.7109375" style="95" customWidth="1"/>
    <col min="6418" max="6418" width="12.7109375" style="95" customWidth="1"/>
    <col min="6419" max="6419" width="15.85546875" style="95" customWidth="1"/>
    <col min="6420" max="6420" width="13.140625" style="95" customWidth="1"/>
    <col min="6421" max="6421" width="21.140625" style="95" customWidth="1"/>
    <col min="6422" max="6422" width="15.42578125" style="95" customWidth="1"/>
    <col min="6423" max="6423" width="14.42578125" style="95" customWidth="1"/>
    <col min="6424" max="6424" width="18" style="95" customWidth="1"/>
    <col min="6425" max="6425" width="17.42578125" style="95" customWidth="1"/>
    <col min="6426" max="6426" width="18" style="95" customWidth="1"/>
    <col min="6427" max="6427" width="17.28515625" style="95" customWidth="1"/>
    <col min="6428" max="6428" width="16.7109375" style="95" customWidth="1"/>
    <col min="6429" max="6429" width="15.42578125" style="95" customWidth="1"/>
    <col min="6430" max="6430" width="14.42578125" style="95" customWidth="1"/>
    <col min="6431" max="6431" width="18" style="95" customWidth="1"/>
    <col min="6432" max="6432" width="17.42578125" style="95" customWidth="1"/>
    <col min="6433" max="6433" width="17" style="95" customWidth="1"/>
    <col min="6434" max="6434" width="17.28515625" style="95" customWidth="1"/>
    <col min="6435" max="6435" width="14.140625" style="95" customWidth="1"/>
    <col min="6436" max="6438" width="14.28515625" style="95" customWidth="1"/>
    <col min="6439" max="6439" width="13.5703125" style="95" customWidth="1"/>
    <col min="6440" max="6440" width="13" style="95" customWidth="1"/>
    <col min="6441" max="6441" width="14.7109375" style="95" customWidth="1"/>
    <col min="6442" max="6442" width="11.5703125" style="95" customWidth="1"/>
    <col min="6443" max="6443" width="12.5703125" style="95" customWidth="1"/>
    <col min="6444" max="6444" width="14.7109375" style="95" customWidth="1"/>
    <col min="6445" max="6445" width="13.140625" style="95" customWidth="1"/>
    <col min="6446" max="6446" width="13.7109375" style="95" customWidth="1"/>
    <col min="6447" max="6454" width="12.28515625" style="95" customWidth="1"/>
    <col min="6455" max="6456" width="9.140625" style="95"/>
    <col min="6457" max="6466" width="12.28515625" style="95" customWidth="1"/>
    <col min="6467" max="6467" width="9.140625" style="95"/>
    <col min="6468" max="6468" width="16.42578125" style="95" customWidth="1"/>
    <col min="6469" max="6652" width="9.140625" style="95"/>
    <col min="6653" max="6653" width="9.7109375" style="95" customWidth="1"/>
    <col min="6654" max="6654" width="84.7109375" style="95" customWidth="1"/>
    <col min="6655" max="6655" width="16.42578125" style="95" customWidth="1"/>
    <col min="6656" max="6656" width="15.85546875" style="95" customWidth="1"/>
    <col min="6657" max="6657" width="17.140625" style="95" customWidth="1"/>
    <col min="6658" max="6658" width="17.5703125" style="95" customWidth="1"/>
    <col min="6659" max="6659" width="13.85546875" style="95" customWidth="1"/>
    <col min="6660" max="6664" width="15.5703125" style="95" customWidth="1"/>
    <col min="6665" max="6665" width="21.28515625" style="95" customWidth="1"/>
    <col min="6666" max="6666" width="16.5703125" style="95" customWidth="1"/>
    <col min="6667" max="6667" width="15.42578125" style="95" customWidth="1"/>
    <col min="6668" max="6668" width="13.42578125" style="95" customWidth="1"/>
    <col min="6669" max="6669" width="15" style="95" customWidth="1"/>
    <col min="6670" max="6670" width="14.140625" style="95" customWidth="1"/>
    <col min="6671" max="6671" width="15.42578125" style="95" customWidth="1"/>
    <col min="6672" max="6672" width="12.5703125" style="95" customWidth="1"/>
    <col min="6673" max="6673" width="13.7109375" style="95" customWidth="1"/>
    <col min="6674" max="6674" width="12.7109375" style="95" customWidth="1"/>
    <col min="6675" max="6675" width="15.85546875" style="95" customWidth="1"/>
    <col min="6676" max="6676" width="13.140625" style="95" customWidth="1"/>
    <col min="6677" max="6677" width="21.140625" style="95" customWidth="1"/>
    <col min="6678" max="6678" width="15.42578125" style="95" customWidth="1"/>
    <col min="6679" max="6679" width="14.42578125" style="95" customWidth="1"/>
    <col min="6680" max="6680" width="18" style="95" customWidth="1"/>
    <col min="6681" max="6681" width="17.42578125" style="95" customWidth="1"/>
    <col min="6682" max="6682" width="18" style="95" customWidth="1"/>
    <col min="6683" max="6683" width="17.28515625" style="95" customWidth="1"/>
    <col min="6684" max="6684" width="16.7109375" style="95" customWidth="1"/>
    <col min="6685" max="6685" width="15.42578125" style="95" customWidth="1"/>
    <col min="6686" max="6686" width="14.42578125" style="95" customWidth="1"/>
    <col min="6687" max="6687" width="18" style="95" customWidth="1"/>
    <col min="6688" max="6688" width="17.42578125" style="95" customWidth="1"/>
    <col min="6689" max="6689" width="17" style="95" customWidth="1"/>
    <col min="6690" max="6690" width="17.28515625" style="95" customWidth="1"/>
    <col min="6691" max="6691" width="14.140625" style="95" customWidth="1"/>
    <col min="6692" max="6694" width="14.28515625" style="95" customWidth="1"/>
    <col min="6695" max="6695" width="13.5703125" style="95" customWidth="1"/>
    <col min="6696" max="6696" width="13" style="95" customWidth="1"/>
    <col min="6697" max="6697" width="14.7109375" style="95" customWidth="1"/>
    <col min="6698" max="6698" width="11.5703125" style="95" customWidth="1"/>
    <col min="6699" max="6699" width="12.5703125" style="95" customWidth="1"/>
    <col min="6700" max="6700" width="14.7109375" style="95" customWidth="1"/>
    <col min="6701" max="6701" width="13.140625" style="95" customWidth="1"/>
    <col min="6702" max="6702" width="13.7109375" style="95" customWidth="1"/>
    <col min="6703" max="6710" width="12.28515625" style="95" customWidth="1"/>
    <col min="6711" max="6712" width="9.140625" style="95"/>
    <col min="6713" max="6722" width="12.28515625" style="95" customWidth="1"/>
    <col min="6723" max="6723" width="9.140625" style="95"/>
    <col min="6724" max="6724" width="16.42578125" style="95" customWidth="1"/>
    <col min="6725" max="6908" width="9.140625" style="95"/>
    <col min="6909" max="6909" width="9.7109375" style="95" customWidth="1"/>
    <col min="6910" max="6910" width="84.7109375" style="95" customWidth="1"/>
    <col min="6911" max="6911" width="16.42578125" style="95" customWidth="1"/>
    <col min="6912" max="6912" width="15.85546875" style="95" customWidth="1"/>
    <col min="6913" max="6913" width="17.140625" style="95" customWidth="1"/>
    <col min="6914" max="6914" width="17.5703125" style="95" customWidth="1"/>
    <col min="6915" max="6915" width="13.85546875" style="95" customWidth="1"/>
    <col min="6916" max="6920" width="15.5703125" style="95" customWidth="1"/>
    <col min="6921" max="6921" width="21.28515625" style="95" customWidth="1"/>
    <col min="6922" max="6922" width="16.5703125" style="95" customWidth="1"/>
    <col min="6923" max="6923" width="15.42578125" style="95" customWidth="1"/>
    <col min="6924" max="6924" width="13.42578125" style="95" customWidth="1"/>
    <col min="6925" max="6925" width="15" style="95" customWidth="1"/>
    <col min="6926" max="6926" width="14.140625" style="95" customWidth="1"/>
    <col min="6927" max="6927" width="15.42578125" style="95" customWidth="1"/>
    <col min="6928" max="6928" width="12.5703125" style="95" customWidth="1"/>
    <col min="6929" max="6929" width="13.7109375" style="95" customWidth="1"/>
    <col min="6930" max="6930" width="12.7109375" style="95" customWidth="1"/>
    <col min="6931" max="6931" width="15.85546875" style="95" customWidth="1"/>
    <col min="6932" max="6932" width="13.140625" style="95" customWidth="1"/>
    <col min="6933" max="6933" width="21.140625" style="95" customWidth="1"/>
    <col min="6934" max="6934" width="15.42578125" style="95" customWidth="1"/>
    <col min="6935" max="6935" width="14.42578125" style="95" customWidth="1"/>
    <col min="6936" max="6936" width="18" style="95" customWidth="1"/>
    <col min="6937" max="6937" width="17.42578125" style="95" customWidth="1"/>
    <col min="6938" max="6938" width="18" style="95" customWidth="1"/>
    <col min="6939" max="6939" width="17.28515625" style="95" customWidth="1"/>
    <col min="6940" max="6940" width="16.7109375" style="95" customWidth="1"/>
    <col min="6941" max="6941" width="15.42578125" style="95" customWidth="1"/>
    <col min="6942" max="6942" width="14.42578125" style="95" customWidth="1"/>
    <col min="6943" max="6943" width="18" style="95" customWidth="1"/>
    <col min="6944" max="6944" width="17.42578125" style="95" customWidth="1"/>
    <col min="6945" max="6945" width="17" style="95" customWidth="1"/>
    <col min="6946" max="6946" width="17.28515625" style="95" customWidth="1"/>
    <col min="6947" max="6947" width="14.140625" style="95" customWidth="1"/>
    <col min="6948" max="6950" width="14.28515625" style="95" customWidth="1"/>
    <col min="6951" max="6951" width="13.5703125" style="95" customWidth="1"/>
    <col min="6952" max="6952" width="13" style="95" customWidth="1"/>
    <col min="6953" max="6953" width="14.7109375" style="95" customWidth="1"/>
    <col min="6954" max="6954" width="11.5703125" style="95" customWidth="1"/>
    <col min="6955" max="6955" width="12.5703125" style="95" customWidth="1"/>
    <col min="6956" max="6956" width="14.7109375" style="95" customWidth="1"/>
    <col min="6957" max="6957" width="13.140625" style="95" customWidth="1"/>
    <col min="6958" max="6958" width="13.7109375" style="95" customWidth="1"/>
    <col min="6959" max="6966" width="12.28515625" style="95" customWidth="1"/>
    <col min="6967" max="6968" width="9.140625" style="95"/>
    <col min="6969" max="6978" width="12.28515625" style="95" customWidth="1"/>
    <col min="6979" max="6979" width="9.140625" style="95"/>
    <col min="6980" max="6980" width="16.42578125" style="95" customWidth="1"/>
    <col min="6981" max="7164" width="9.140625" style="95"/>
    <col min="7165" max="7165" width="9.7109375" style="95" customWidth="1"/>
    <col min="7166" max="7166" width="84.7109375" style="95" customWidth="1"/>
    <col min="7167" max="7167" width="16.42578125" style="95" customWidth="1"/>
    <col min="7168" max="7168" width="15.85546875" style="95" customWidth="1"/>
    <col min="7169" max="7169" width="17.140625" style="95" customWidth="1"/>
    <col min="7170" max="7170" width="17.5703125" style="95" customWidth="1"/>
    <col min="7171" max="7171" width="13.85546875" style="95" customWidth="1"/>
    <col min="7172" max="7176" width="15.5703125" style="95" customWidth="1"/>
    <col min="7177" max="7177" width="21.28515625" style="95" customWidth="1"/>
    <col min="7178" max="7178" width="16.5703125" style="95" customWidth="1"/>
    <col min="7179" max="7179" width="15.42578125" style="95" customWidth="1"/>
    <col min="7180" max="7180" width="13.42578125" style="95" customWidth="1"/>
    <col min="7181" max="7181" width="15" style="95" customWidth="1"/>
    <col min="7182" max="7182" width="14.140625" style="95" customWidth="1"/>
    <col min="7183" max="7183" width="15.42578125" style="95" customWidth="1"/>
    <col min="7184" max="7184" width="12.5703125" style="95" customWidth="1"/>
    <col min="7185" max="7185" width="13.7109375" style="95" customWidth="1"/>
    <col min="7186" max="7186" width="12.7109375" style="95" customWidth="1"/>
    <col min="7187" max="7187" width="15.85546875" style="95" customWidth="1"/>
    <col min="7188" max="7188" width="13.140625" style="95" customWidth="1"/>
    <col min="7189" max="7189" width="21.140625" style="95" customWidth="1"/>
    <col min="7190" max="7190" width="15.42578125" style="95" customWidth="1"/>
    <col min="7191" max="7191" width="14.42578125" style="95" customWidth="1"/>
    <col min="7192" max="7192" width="18" style="95" customWidth="1"/>
    <col min="7193" max="7193" width="17.42578125" style="95" customWidth="1"/>
    <col min="7194" max="7194" width="18" style="95" customWidth="1"/>
    <col min="7195" max="7195" width="17.28515625" style="95" customWidth="1"/>
    <col min="7196" max="7196" width="16.7109375" style="95" customWidth="1"/>
    <col min="7197" max="7197" width="15.42578125" style="95" customWidth="1"/>
    <col min="7198" max="7198" width="14.42578125" style="95" customWidth="1"/>
    <col min="7199" max="7199" width="18" style="95" customWidth="1"/>
    <col min="7200" max="7200" width="17.42578125" style="95" customWidth="1"/>
    <col min="7201" max="7201" width="17" style="95" customWidth="1"/>
    <col min="7202" max="7202" width="17.28515625" style="95" customWidth="1"/>
    <col min="7203" max="7203" width="14.140625" style="95" customWidth="1"/>
    <col min="7204" max="7206" width="14.28515625" style="95" customWidth="1"/>
    <col min="7207" max="7207" width="13.5703125" style="95" customWidth="1"/>
    <col min="7208" max="7208" width="13" style="95" customWidth="1"/>
    <col min="7209" max="7209" width="14.7109375" style="95" customWidth="1"/>
    <col min="7210" max="7210" width="11.5703125" style="95" customWidth="1"/>
    <col min="7211" max="7211" width="12.5703125" style="95" customWidth="1"/>
    <col min="7212" max="7212" width="14.7109375" style="95" customWidth="1"/>
    <col min="7213" max="7213" width="13.140625" style="95" customWidth="1"/>
    <col min="7214" max="7214" width="13.7109375" style="95" customWidth="1"/>
    <col min="7215" max="7222" width="12.28515625" style="95" customWidth="1"/>
    <col min="7223" max="7224" width="9.140625" style="95"/>
    <col min="7225" max="7234" width="12.28515625" style="95" customWidth="1"/>
    <col min="7235" max="7235" width="9.140625" style="95"/>
    <col min="7236" max="7236" width="16.42578125" style="95" customWidth="1"/>
    <col min="7237" max="7420" width="9.140625" style="95"/>
    <col min="7421" max="7421" width="9.7109375" style="95" customWidth="1"/>
    <col min="7422" max="7422" width="84.7109375" style="95" customWidth="1"/>
    <col min="7423" max="7423" width="16.42578125" style="95" customWidth="1"/>
    <col min="7424" max="7424" width="15.85546875" style="95" customWidth="1"/>
    <col min="7425" max="7425" width="17.140625" style="95" customWidth="1"/>
    <col min="7426" max="7426" width="17.5703125" style="95" customWidth="1"/>
    <col min="7427" max="7427" width="13.85546875" style="95" customWidth="1"/>
    <col min="7428" max="7432" width="15.5703125" style="95" customWidth="1"/>
    <col min="7433" max="7433" width="21.28515625" style="95" customWidth="1"/>
    <col min="7434" max="7434" width="16.5703125" style="95" customWidth="1"/>
    <col min="7435" max="7435" width="15.42578125" style="95" customWidth="1"/>
    <col min="7436" max="7436" width="13.42578125" style="95" customWidth="1"/>
    <col min="7437" max="7437" width="15" style="95" customWidth="1"/>
    <col min="7438" max="7438" width="14.140625" style="95" customWidth="1"/>
    <col min="7439" max="7439" width="15.42578125" style="95" customWidth="1"/>
    <col min="7440" max="7440" width="12.5703125" style="95" customWidth="1"/>
    <col min="7441" max="7441" width="13.7109375" style="95" customWidth="1"/>
    <col min="7442" max="7442" width="12.7109375" style="95" customWidth="1"/>
    <col min="7443" max="7443" width="15.85546875" style="95" customWidth="1"/>
    <col min="7444" max="7444" width="13.140625" style="95" customWidth="1"/>
    <col min="7445" max="7445" width="21.140625" style="95" customWidth="1"/>
    <col min="7446" max="7446" width="15.42578125" style="95" customWidth="1"/>
    <col min="7447" max="7447" width="14.42578125" style="95" customWidth="1"/>
    <col min="7448" max="7448" width="18" style="95" customWidth="1"/>
    <col min="7449" max="7449" width="17.42578125" style="95" customWidth="1"/>
    <col min="7450" max="7450" width="18" style="95" customWidth="1"/>
    <col min="7451" max="7451" width="17.28515625" style="95" customWidth="1"/>
    <col min="7452" max="7452" width="16.7109375" style="95" customWidth="1"/>
    <col min="7453" max="7453" width="15.42578125" style="95" customWidth="1"/>
    <col min="7454" max="7454" width="14.42578125" style="95" customWidth="1"/>
    <col min="7455" max="7455" width="18" style="95" customWidth="1"/>
    <col min="7456" max="7456" width="17.42578125" style="95" customWidth="1"/>
    <col min="7457" max="7457" width="17" style="95" customWidth="1"/>
    <col min="7458" max="7458" width="17.28515625" style="95" customWidth="1"/>
    <col min="7459" max="7459" width="14.140625" style="95" customWidth="1"/>
    <col min="7460" max="7462" width="14.28515625" style="95" customWidth="1"/>
    <col min="7463" max="7463" width="13.5703125" style="95" customWidth="1"/>
    <col min="7464" max="7464" width="13" style="95" customWidth="1"/>
    <col min="7465" max="7465" width="14.7109375" style="95" customWidth="1"/>
    <col min="7466" max="7466" width="11.5703125" style="95" customWidth="1"/>
    <col min="7467" max="7467" width="12.5703125" style="95" customWidth="1"/>
    <col min="7468" max="7468" width="14.7109375" style="95" customWidth="1"/>
    <col min="7469" max="7469" width="13.140625" style="95" customWidth="1"/>
    <col min="7470" max="7470" width="13.7109375" style="95" customWidth="1"/>
    <col min="7471" max="7478" width="12.28515625" style="95" customWidth="1"/>
    <col min="7479" max="7480" width="9.140625" style="95"/>
    <col min="7481" max="7490" width="12.28515625" style="95" customWidth="1"/>
    <col min="7491" max="7491" width="9.140625" style="95"/>
    <col min="7492" max="7492" width="16.42578125" style="95" customWidth="1"/>
    <col min="7493" max="7676" width="9.140625" style="95"/>
    <col min="7677" max="7677" width="9.7109375" style="95" customWidth="1"/>
    <col min="7678" max="7678" width="84.7109375" style="95" customWidth="1"/>
    <col min="7679" max="7679" width="16.42578125" style="95" customWidth="1"/>
    <col min="7680" max="7680" width="15.85546875" style="95" customWidth="1"/>
    <col min="7681" max="7681" width="17.140625" style="95" customWidth="1"/>
    <col min="7682" max="7682" width="17.5703125" style="95" customWidth="1"/>
    <col min="7683" max="7683" width="13.85546875" style="95" customWidth="1"/>
    <col min="7684" max="7688" width="15.5703125" style="95" customWidth="1"/>
    <col min="7689" max="7689" width="21.28515625" style="95" customWidth="1"/>
    <col min="7690" max="7690" width="16.5703125" style="95" customWidth="1"/>
    <col min="7691" max="7691" width="15.42578125" style="95" customWidth="1"/>
    <col min="7692" max="7692" width="13.42578125" style="95" customWidth="1"/>
    <col min="7693" max="7693" width="15" style="95" customWidth="1"/>
    <col min="7694" max="7694" width="14.140625" style="95" customWidth="1"/>
    <col min="7695" max="7695" width="15.42578125" style="95" customWidth="1"/>
    <col min="7696" max="7696" width="12.5703125" style="95" customWidth="1"/>
    <col min="7697" max="7697" width="13.7109375" style="95" customWidth="1"/>
    <col min="7698" max="7698" width="12.7109375" style="95" customWidth="1"/>
    <col min="7699" max="7699" width="15.85546875" style="95" customWidth="1"/>
    <col min="7700" max="7700" width="13.140625" style="95" customWidth="1"/>
    <col min="7701" max="7701" width="21.140625" style="95" customWidth="1"/>
    <col min="7702" max="7702" width="15.42578125" style="95" customWidth="1"/>
    <col min="7703" max="7703" width="14.42578125" style="95" customWidth="1"/>
    <col min="7704" max="7704" width="18" style="95" customWidth="1"/>
    <col min="7705" max="7705" width="17.42578125" style="95" customWidth="1"/>
    <col min="7706" max="7706" width="18" style="95" customWidth="1"/>
    <col min="7707" max="7707" width="17.28515625" style="95" customWidth="1"/>
    <col min="7708" max="7708" width="16.7109375" style="95" customWidth="1"/>
    <col min="7709" max="7709" width="15.42578125" style="95" customWidth="1"/>
    <col min="7710" max="7710" width="14.42578125" style="95" customWidth="1"/>
    <col min="7711" max="7711" width="18" style="95" customWidth="1"/>
    <col min="7712" max="7712" width="17.42578125" style="95" customWidth="1"/>
    <col min="7713" max="7713" width="17" style="95" customWidth="1"/>
    <col min="7714" max="7714" width="17.28515625" style="95" customWidth="1"/>
    <col min="7715" max="7715" width="14.140625" style="95" customWidth="1"/>
    <col min="7716" max="7718" width="14.28515625" style="95" customWidth="1"/>
    <col min="7719" max="7719" width="13.5703125" style="95" customWidth="1"/>
    <col min="7720" max="7720" width="13" style="95" customWidth="1"/>
    <col min="7721" max="7721" width="14.7109375" style="95" customWidth="1"/>
    <col min="7722" max="7722" width="11.5703125" style="95" customWidth="1"/>
    <col min="7723" max="7723" width="12.5703125" style="95" customWidth="1"/>
    <col min="7724" max="7724" width="14.7109375" style="95" customWidth="1"/>
    <col min="7725" max="7725" width="13.140625" style="95" customWidth="1"/>
    <col min="7726" max="7726" width="13.7109375" style="95" customWidth="1"/>
    <col min="7727" max="7734" width="12.28515625" style="95" customWidth="1"/>
    <col min="7735" max="7736" width="9.140625" style="95"/>
    <col min="7737" max="7746" width="12.28515625" style="95" customWidth="1"/>
    <col min="7747" max="7747" width="9.140625" style="95"/>
    <col min="7748" max="7748" width="16.42578125" style="95" customWidth="1"/>
    <col min="7749" max="7932" width="9.140625" style="95"/>
    <col min="7933" max="7933" width="9.7109375" style="95" customWidth="1"/>
    <col min="7934" max="7934" width="84.7109375" style="95" customWidth="1"/>
    <col min="7935" max="7935" width="16.42578125" style="95" customWidth="1"/>
    <col min="7936" max="7936" width="15.85546875" style="95" customWidth="1"/>
    <col min="7937" max="7937" width="17.140625" style="95" customWidth="1"/>
    <col min="7938" max="7938" width="17.5703125" style="95" customWidth="1"/>
    <col min="7939" max="7939" width="13.85546875" style="95" customWidth="1"/>
    <col min="7940" max="7944" width="15.5703125" style="95" customWidth="1"/>
    <col min="7945" max="7945" width="21.28515625" style="95" customWidth="1"/>
    <col min="7946" max="7946" width="16.5703125" style="95" customWidth="1"/>
    <col min="7947" max="7947" width="15.42578125" style="95" customWidth="1"/>
    <col min="7948" max="7948" width="13.42578125" style="95" customWidth="1"/>
    <col min="7949" max="7949" width="15" style="95" customWidth="1"/>
    <col min="7950" max="7950" width="14.140625" style="95" customWidth="1"/>
    <col min="7951" max="7951" width="15.42578125" style="95" customWidth="1"/>
    <col min="7952" max="7952" width="12.5703125" style="95" customWidth="1"/>
    <col min="7953" max="7953" width="13.7109375" style="95" customWidth="1"/>
    <col min="7954" max="7954" width="12.7109375" style="95" customWidth="1"/>
    <col min="7955" max="7955" width="15.85546875" style="95" customWidth="1"/>
    <col min="7956" max="7956" width="13.140625" style="95" customWidth="1"/>
    <col min="7957" max="7957" width="21.140625" style="95" customWidth="1"/>
    <col min="7958" max="7958" width="15.42578125" style="95" customWidth="1"/>
    <col min="7959" max="7959" width="14.42578125" style="95" customWidth="1"/>
    <col min="7960" max="7960" width="18" style="95" customWidth="1"/>
    <col min="7961" max="7961" width="17.42578125" style="95" customWidth="1"/>
    <col min="7962" max="7962" width="18" style="95" customWidth="1"/>
    <col min="7963" max="7963" width="17.28515625" style="95" customWidth="1"/>
    <col min="7964" max="7964" width="16.7109375" style="95" customWidth="1"/>
    <col min="7965" max="7965" width="15.42578125" style="95" customWidth="1"/>
    <col min="7966" max="7966" width="14.42578125" style="95" customWidth="1"/>
    <col min="7967" max="7967" width="18" style="95" customWidth="1"/>
    <col min="7968" max="7968" width="17.42578125" style="95" customWidth="1"/>
    <col min="7969" max="7969" width="17" style="95" customWidth="1"/>
    <col min="7970" max="7970" width="17.28515625" style="95" customWidth="1"/>
    <col min="7971" max="7971" width="14.140625" style="95" customWidth="1"/>
    <col min="7972" max="7974" width="14.28515625" style="95" customWidth="1"/>
    <col min="7975" max="7975" width="13.5703125" style="95" customWidth="1"/>
    <col min="7976" max="7976" width="13" style="95" customWidth="1"/>
    <col min="7977" max="7977" width="14.7109375" style="95" customWidth="1"/>
    <col min="7978" max="7978" width="11.5703125" style="95" customWidth="1"/>
    <col min="7979" max="7979" width="12.5703125" style="95" customWidth="1"/>
    <col min="7980" max="7980" width="14.7109375" style="95" customWidth="1"/>
    <col min="7981" max="7981" width="13.140625" style="95" customWidth="1"/>
    <col min="7982" max="7982" width="13.7109375" style="95" customWidth="1"/>
    <col min="7983" max="7990" width="12.28515625" style="95" customWidth="1"/>
    <col min="7991" max="7992" width="9.140625" style="95"/>
    <col min="7993" max="8002" width="12.28515625" style="95" customWidth="1"/>
    <col min="8003" max="8003" width="9.140625" style="95"/>
    <col min="8004" max="8004" width="16.42578125" style="95" customWidth="1"/>
    <col min="8005" max="8188" width="9.140625" style="95"/>
    <col min="8189" max="8189" width="9.7109375" style="95" customWidth="1"/>
    <col min="8190" max="8190" width="84.7109375" style="95" customWidth="1"/>
    <col min="8191" max="8191" width="16.42578125" style="95" customWidth="1"/>
    <col min="8192" max="8192" width="15.85546875" style="95" customWidth="1"/>
    <col min="8193" max="8193" width="17.140625" style="95" customWidth="1"/>
    <col min="8194" max="8194" width="17.5703125" style="95" customWidth="1"/>
    <col min="8195" max="8195" width="13.85546875" style="95" customWidth="1"/>
    <col min="8196" max="8200" width="15.5703125" style="95" customWidth="1"/>
    <col min="8201" max="8201" width="21.28515625" style="95" customWidth="1"/>
    <col min="8202" max="8202" width="16.5703125" style="95" customWidth="1"/>
    <col min="8203" max="8203" width="15.42578125" style="95" customWidth="1"/>
    <col min="8204" max="8204" width="13.42578125" style="95" customWidth="1"/>
    <col min="8205" max="8205" width="15" style="95" customWidth="1"/>
    <col min="8206" max="8206" width="14.140625" style="95" customWidth="1"/>
    <col min="8207" max="8207" width="15.42578125" style="95" customWidth="1"/>
    <col min="8208" max="8208" width="12.5703125" style="95" customWidth="1"/>
    <col min="8209" max="8209" width="13.7109375" style="95" customWidth="1"/>
    <col min="8210" max="8210" width="12.7109375" style="95" customWidth="1"/>
    <col min="8211" max="8211" width="15.85546875" style="95" customWidth="1"/>
    <col min="8212" max="8212" width="13.140625" style="95" customWidth="1"/>
    <col min="8213" max="8213" width="21.140625" style="95" customWidth="1"/>
    <col min="8214" max="8214" width="15.42578125" style="95" customWidth="1"/>
    <col min="8215" max="8215" width="14.42578125" style="95" customWidth="1"/>
    <col min="8216" max="8216" width="18" style="95" customWidth="1"/>
    <col min="8217" max="8217" width="17.42578125" style="95" customWidth="1"/>
    <col min="8218" max="8218" width="18" style="95" customWidth="1"/>
    <col min="8219" max="8219" width="17.28515625" style="95" customWidth="1"/>
    <col min="8220" max="8220" width="16.7109375" style="95" customWidth="1"/>
    <col min="8221" max="8221" width="15.42578125" style="95" customWidth="1"/>
    <col min="8222" max="8222" width="14.42578125" style="95" customWidth="1"/>
    <col min="8223" max="8223" width="18" style="95" customWidth="1"/>
    <col min="8224" max="8224" width="17.42578125" style="95" customWidth="1"/>
    <col min="8225" max="8225" width="17" style="95" customWidth="1"/>
    <col min="8226" max="8226" width="17.28515625" style="95" customWidth="1"/>
    <col min="8227" max="8227" width="14.140625" style="95" customWidth="1"/>
    <col min="8228" max="8230" width="14.28515625" style="95" customWidth="1"/>
    <col min="8231" max="8231" width="13.5703125" style="95" customWidth="1"/>
    <col min="8232" max="8232" width="13" style="95" customWidth="1"/>
    <col min="8233" max="8233" width="14.7109375" style="95" customWidth="1"/>
    <col min="8234" max="8234" width="11.5703125" style="95" customWidth="1"/>
    <col min="8235" max="8235" width="12.5703125" style="95" customWidth="1"/>
    <col min="8236" max="8236" width="14.7109375" style="95" customWidth="1"/>
    <col min="8237" max="8237" width="13.140625" style="95" customWidth="1"/>
    <col min="8238" max="8238" width="13.7109375" style="95" customWidth="1"/>
    <col min="8239" max="8246" width="12.28515625" style="95" customWidth="1"/>
    <col min="8247" max="8248" width="9.140625" style="95"/>
    <col min="8249" max="8258" width="12.28515625" style="95" customWidth="1"/>
    <col min="8259" max="8259" width="9.140625" style="95"/>
    <col min="8260" max="8260" width="16.42578125" style="95" customWidth="1"/>
    <col min="8261" max="8444" width="9.140625" style="95"/>
    <col min="8445" max="8445" width="9.7109375" style="95" customWidth="1"/>
    <col min="8446" max="8446" width="84.7109375" style="95" customWidth="1"/>
    <col min="8447" max="8447" width="16.42578125" style="95" customWidth="1"/>
    <col min="8448" max="8448" width="15.85546875" style="95" customWidth="1"/>
    <col min="8449" max="8449" width="17.140625" style="95" customWidth="1"/>
    <col min="8450" max="8450" width="17.5703125" style="95" customWidth="1"/>
    <col min="8451" max="8451" width="13.85546875" style="95" customWidth="1"/>
    <col min="8452" max="8456" width="15.5703125" style="95" customWidth="1"/>
    <col min="8457" max="8457" width="21.28515625" style="95" customWidth="1"/>
    <col min="8458" max="8458" width="16.5703125" style="95" customWidth="1"/>
    <col min="8459" max="8459" width="15.42578125" style="95" customWidth="1"/>
    <col min="8460" max="8460" width="13.42578125" style="95" customWidth="1"/>
    <col min="8461" max="8461" width="15" style="95" customWidth="1"/>
    <col min="8462" max="8462" width="14.140625" style="95" customWidth="1"/>
    <col min="8463" max="8463" width="15.42578125" style="95" customWidth="1"/>
    <col min="8464" max="8464" width="12.5703125" style="95" customWidth="1"/>
    <col min="8465" max="8465" width="13.7109375" style="95" customWidth="1"/>
    <col min="8466" max="8466" width="12.7109375" style="95" customWidth="1"/>
    <col min="8467" max="8467" width="15.85546875" style="95" customWidth="1"/>
    <col min="8468" max="8468" width="13.140625" style="95" customWidth="1"/>
    <col min="8469" max="8469" width="21.140625" style="95" customWidth="1"/>
    <col min="8470" max="8470" width="15.42578125" style="95" customWidth="1"/>
    <col min="8471" max="8471" width="14.42578125" style="95" customWidth="1"/>
    <col min="8472" max="8472" width="18" style="95" customWidth="1"/>
    <col min="8473" max="8473" width="17.42578125" style="95" customWidth="1"/>
    <col min="8474" max="8474" width="18" style="95" customWidth="1"/>
    <col min="8475" max="8475" width="17.28515625" style="95" customWidth="1"/>
    <col min="8476" max="8476" width="16.7109375" style="95" customWidth="1"/>
    <col min="8477" max="8477" width="15.42578125" style="95" customWidth="1"/>
    <col min="8478" max="8478" width="14.42578125" style="95" customWidth="1"/>
    <col min="8479" max="8479" width="18" style="95" customWidth="1"/>
    <col min="8480" max="8480" width="17.42578125" style="95" customWidth="1"/>
    <col min="8481" max="8481" width="17" style="95" customWidth="1"/>
    <col min="8482" max="8482" width="17.28515625" style="95" customWidth="1"/>
    <col min="8483" max="8483" width="14.140625" style="95" customWidth="1"/>
    <col min="8484" max="8486" width="14.28515625" style="95" customWidth="1"/>
    <col min="8487" max="8487" width="13.5703125" style="95" customWidth="1"/>
    <col min="8488" max="8488" width="13" style="95" customWidth="1"/>
    <col min="8489" max="8489" width="14.7109375" style="95" customWidth="1"/>
    <col min="8490" max="8490" width="11.5703125" style="95" customWidth="1"/>
    <col min="8491" max="8491" width="12.5703125" style="95" customWidth="1"/>
    <col min="8492" max="8492" width="14.7109375" style="95" customWidth="1"/>
    <col min="8493" max="8493" width="13.140625" style="95" customWidth="1"/>
    <col min="8494" max="8494" width="13.7109375" style="95" customWidth="1"/>
    <col min="8495" max="8502" width="12.28515625" style="95" customWidth="1"/>
    <col min="8503" max="8504" width="9.140625" style="95"/>
    <col min="8505" max="8514" width="12.28515625" style="95" customWidth="1"/>
    <col min="8515" max="8515" width="9.140625" style="95"/>
    <col min="8516" max="8516" width="16.42578125" style="95" customWidth="1"/>
    <col min="8517" max="8700" width="9.140625" style="95"/>
    <col min="8701" max="8701" width="9.7109375" style="95" customWidth="1"/>
    <col min="8702" max="8702" width="84.7109375" style="95" customWidth="1"/>
    <col min="8703" max="8703" width="16.42578125" style="95" customWidth="1"/>
    <col min="8704" max="8704" width="15.85546875" style="95" customWidth="1"/>
    <col min="8705" max="8705" width="17.140625" style="95" customWidth="1"/>
    <col min="8706" max="8706" width="17.5703125" style="95" customWidth="1"/>
    <col min="8707" max="8707" width="13.85546875" style="95" customWidth="1"/>
    <col min="8708" max="8712" width="15.5703125" style="95" customWidth="1"/>
    <col min="8713" max="8713" width="21.28515625" style="95" customWidth="1"/>
    <col min="8714" max="8714" width="16.5703125" style="95" customWidth="1"/>
    <col min="8715" max="8715" width="15.42578125" style="95" customWidth="1"/>
    <col min="8716" max="8716" width="13.42578125" style="95" customWidth="1"/>
    <col min="8717" max="8717" width="15" style="95" customWidth="1"/>
    <col min="8718" max="8718" width="14.140625" style="95" customWidth="1"/>
    <col min="8719" max="8719" width="15.42578125" style="95" customWidth="1"/>
    <col min="8720" max="8720" width="12.5703125" style="95" customWidth="1"/>
    <col min="8721" max="8721" width="13.7109375" style="95" customWidth="1"/>
    <col min="8722" max="8722" width="12.7109375" style="95" customWidth="1"/>
    <col min="8723" max="8723" width="15.85546875" style="95" customWidth="1"/>
    <col min="8724" max="8724" width="13.140625" style="95" customWidth="1"/>
    <col min="8725" max="8725" width="21.140625" style="95" customWidth="1"/>
    <col min="8726" max="8726" width="15.42578125" style="95" customWidth="1"/>
    <col min="8727" max="8727" width="14.42578125" style="95" customWidth="1"/>
    <col min="8728" max="8728" width="18" style="95" customWidth="1"/>
    <col min="8729" max="8729" width="17.42578125" style="95" customWidth="1"/>
    <col min="8730" max="8730" width="18" style="95" customWidth="1"/>
    <col min="8731" max="8731" width="17.28515625" style="95" customWidth="1"/>
    <col min="8732" max="8732" width="16.7109375" style="95" customWidth="1"/>
    <col min="8733" max="8733" width="15.42578125" style="95" customWidth="1"/>
    <col min="8734" max="8734" width="14.42578125" style="95" customWidth="1"/>
    <col min="8735" max="8735" width="18" style="95" customWidth="1"/>
    <col min="8736" max="8736" width="17.42578125" style="95" customWidth="1"/>
    <col min="8737" max="8737" width="17" style="95" customWidth="1"/>
    <col min="8738" max="8738" width="17.28515625" style="95" customWidth="1"/>
    <col min="8739" max="8739" width="14.140625" style="95" customWidth="1"/>
    <col min="8740" max="8742" width="14.28515625" style="95" customWidth="1"/>
    <col min="8743" max="8743" width="13.5703125" style="95" customWidth="1"/>
    <col min="8744" max="8744" width="13" style="95" customWidth="1"/>
    <col min="8745" max="8745" width="14.7109375" style="95" customWidth="1"/>
    <col min="8746" max="8746" width="11.5703125" style="95" customWidth="1"/>
    <col min="8747" max="8747" width="12.5703125" style="95" customWidth="1"/>
    <col min="8748" max="8748" width="14.7109375" style="95" customWidth="1"/>
    <col min="8749" max="8749" width="13.140625" style="95" customWidth="1"/>
    <col min="8750" max="8750" width="13.7109375" style="95" customWidth="1"/>
    <col min="8751" max="8758" width="12.28515625" style="95" customWidth="1"/>
    <col min="8759" max="8760" width="9.140625" style="95"/>
    <col min="8761" max="8770" width="12.28515625" style="95" customWidth="1"/>
    <col min="8771" max="8771" width="9.140625" style="95"/>
    <col min="8772" max="8772" width="16.42578125" style="95" customWidth="1"/>
    <col min="8773" max="8956" width="9.140625" style="95"/>
    <col min="8957" max="8957" width="9.7109375" style="95" customWidth="1"/>
    <col min="8958" max="8958" width="84.7109375" style="95" customWidth="1"/>
    <col min="8959" max="8959" width="16.42578125" style="95" customWidth="1"/>
    <col min="8960" max="8960" width="15.85546875" style="95" customWidth="1"/>
    <col min="8961" max="8961" width="17.140625" style="95" customWidth="1"/>
    <col min="8962" max="8962" width="17.5703125" style="95" customWidth="1"/>
    <col min="8963" max="8963" width="13.85546875" style="95" customWidth="1"/>
    <col min="8964" max="8968" width="15.5703125" style="95" customWidth="1"/>
    <col min="8969" max="8969" width="21.28515625" style="95" customWidth="1"/>
    <col min="8970" max="8970" width="16.5703125" style="95" customWidth="1"/>
    <col min="8971" max="8971" width="15.42578125" style="95" customWidth="1"/>
    <col min="8972" max="8972" width="13.42578125" style="95" customWidth="1"/>
    <col min="8973" max="8973" width="15" style="95" customWidth="1"/>
    <col min="8974" max="8974" width="14.140625" style="95" customWidth="1"/>
    <col min="8975" max="8975" width="15.42578125" style="95" customWidth="1"/>
    <col min="8976" max="8976" width="12.5703125" style="95" customWidth="1"/>
    <col min="8977" max="8977" width="13.7109375" style="95" customWidth="1"/>
    <col min="8978" max="8978" width="12.7109375" style="95" customWidth="1"/>
    <col min="8979" max="8979" width="15.85546875" style="95" customWidth="1"/>
    <col min="8980" max="8980" width="13.140625" style="95" customWidth="1"/>
    <col min="8981" max="8981" width="21.140625" style="95" customWidth="1"/>
    <col min="8982" max="8982" width="15.42578125" style="95" customWidth="1"/>
    <col min="8983" max="8983" width="14.42578125" style="95" customWidth="1"/>
    <col min="8984" max="8984" width="18" style="95" customWidth="1"/>
    <col min="8985" max="8985" width="17.42578125" style="95" customWidth="1"/>
    <col min="8986" max="8986" width="18" style="95" customWidth="1"/>
    <col min="8987" max="8987" width="17.28515625" style="95" customWidth="1"/>
    <col min="8988" max="8988" width="16.7109375" style="95" customWidth="1"/>
    <col min="8989" max="8989" width="15.42578125" style="95" customWidth="1"/>
    <col min="8990" max="8990" width="14.42578125" style="95" customWidth="1"/>
    <col min="8991" max="8991" width="18" style="95" customWidth="1"/>
    <col min="8992" max="8992" width="17.42578125" style="95" customWidth="1"/>
    <col min="8993" max="8993" width="17" style="95" customWidth="1"/>
    <col min="8994" max="8994" width="17.28515625" style="95" customWidth="1"/>
    <col min="8995" max="8995" width="14.140625" style="95" customWidth="1"/>
    <col min="8996" max="8998" width="14.28515625" style="95" customWidth="1"/>
    <col min="8999" max="8999" width="13.5703125" style="95" customWidth="1"/>
    <col min="9000" max="9000" width="13" style="95" customWidth="1"/>
    <col min="9001" max="9001" width="14.7109375" style="95" customWidth="1"/>
    <col min="9002" max="9002" width="11.5703125" style="95" customWidth="1"/>
    <col min="9003" max="9003" width="12.5703125" style="95" customWidth="1"/>
    <col min="9004" max="9004" width="14.7109375" style="95" customWidth="1"/>
    <col min="9005" max="9005" width="13.140625" style="95" customWidth="1"/>
    <col min="9006" max="9006" width="13.7109375" style="95" customWidth="1"/>
    <col min="9007" max="9014" width="12.28515625" style="95" customWidth="1"/>
    <col min="9015" max="9016" width="9.140625" style="95"/>
    <col min="9017" max="9026" width="12.28515625" style="95" customWidth="1"/>
    <col min="9027" max="9027" width="9.140625" style="95"/>
    <col min="9028" max="9028" width="16.42578125" style="95" customWidth="1"/>
    <col min="9029" max="9212" width="9.140625" style="95"/>
    <col min="9213" max="9213" width="9.7109375" style="95" customWidth="1"/>
    <col min="9214" max="9214" width="84.7109375" style="95" customWidth="1"/>
    <col min="9215" max="9215" width="16.42578125" style="95" customWidth="1"/>
    <col min="9216" max="9216" width="15.85546875" style="95" customWidth="1"/>
    <col min="9217" max="9217" width="17.140625" style="95" customWidth="1"/>
    <col min="9218" max="9218" width="17.5703125" style="95" customWidth="1"/>
    <col min="9219" max="9219" width="13.85546875" style="95" customWidth="1"/>
    <col min="9220" max="9224" width="15.5703125" style="95" customWidth="1"/>
    <col min="9225" max="9225" width="21.28515625" style="95" customWidth="1"/>
    <col min="9226" max="9226" width="16.5703125" style="95" customWidth="1"/>
    <col min="9227" max="9227" width="15.42578125" style="95" customWidth="1"/>
    <col min="9228" max="9228" width="13.42578125" style="95" customWidth="1"/>
    <col min="9229" max="9229" width="15" style="95" customWidth="1"/>
    <col min="9230" max="9230" width="14.140625" style="95" customWidth="1"/>
    <col min="9231" max="9231" width="15.42578125" style="95" customWidth="1"/>
    <col min="9232" max="9232" width="12.5703125" style="95" customWidth="1"/>
    <col min="9233" max="9233" width="13.7109375" style="95" customWidth="1"/>
    <col min="9234" max="9234" width="12.7109375" style="95" customWidth="1"/>
    <col min="9235" max="9235" width="15.85546875" style="95" customWidth="1"/>
    <col min="9236" max="9236" width="13.140625" style="95" customWidth="1"/>
    <col min="9237" max="9237" width="21.140625" style="95" customWidth="1"/>
    <col min="9238" max="9238" width="15.42578125" style="95" customWidth="1"/>
    <col min="9239" max="9239" width="14.42578125" style="95" customWidth="1"/>
    <col min="9240" max="9240" width="18" style="95" customWidth="1"/>
    <col min="9241" max="9241" width="17.42578125" style="95" customWidth="1"/>
    <col min="9242" max="9242" width="18" style="95" customWidth="1"/>
    <col min="9243" max="9243" width="17.28515625" style="95" customWidth="1"/>
    <col min="9244" max="9244" width="16.7109375" style="95" customWidth="1"/>
    <col min="9245" max="9245" width="15.42578125" style="95" customWidth="1"/>
    <col min="9246" max="9246" width="14.42578125" style="95" customWidth="1"/>
    <col min="9247" max="9247" width="18" style="95" customWidth="1"/>
    <col min="9248" max="9248" width="17.42578125" style="95" customWidth="1"/>
    <col min="9249" max="9249" width="17" style="95" customWidth="1"/>
    <col min="9250" max="9250" width="17.28515625" style="95" customWidth="1"/>
    <col min="9251" max="9251" width="14.140625" style="95" customWidth="1"/>
    <col min="9252" max="9254" width="14.28515625" style="95" customWidth="1"/>
    <col min="9255" max="9255" width="13.5703125" style="95" customWidth="1"/>
    <col min="9256" max="9256" width="13" style="95" customWidth="1"/>
    <col min="9257" max="9257" width="14.7109375" style="95" customWidth="1"/>
    <col min="9258" max="9258" width="11.5703125" style="95" customWidth="1"/>
    <col min="9259" max="9259" width="12.5703125" style="95" customWidth="1"/>
    <col min="9260" max="9260" width="14.7109375" style="95" customWidth="1"/>
    <col min="9261" max="9261" width="13.140625" style="95" customWidth="1"/>
    <col min="9262" max="9262" width="13.7109375" style="95" customWidth="1"/>
    <col min="9263" max="9270" width="12.28515625" style="95" customWidth="1"/>
    <col min="9271" max="9272" width="9.140625" style="95"/>
    <col min="9273" max="9282" width="12.28515625" style="95" customWidth="1"/>
    <col min="9283" max="9283" width="9.140625" style="95"/>
    <col min="9284" max="9284" width="16.42578125" style="95" customWidth="1"/>
    <col min="9285" max="9468" width="9.140625" style="95"/>
    <col min="9469" max="9469" width="9.7109375" style="95" customWidth="1"/>
    <col min="9470" max="9470" width="84.7109375" style="95" customWidth="1"/>
    <col min="9471" max="9471" width="16.42578125" style="95" customWidth="1"/>
    <col min="9472" max="9472" width="15.85546875" style="95" customWidth="1"/>
    <col min="9473" max="9473" width="17.140625" style="95" customWidth="1"/>
    <col min="9474" max="9474" width="17.5703125" style="95" customWidth="1"/>
    <col min="9475" max="9475" width="13.85546875" style="95" customWidth="1"/>
    <col min="9476" max="9480" width="15.5703125" style="95" customWidth="1"/>
    <col min="9481" max="9481" width="21.28515625" style="95" customWidth="1"/>
    <col min="9482" max="9482" width="16.5703125" style="95" customWidth="1"/>
    <col min="9483" max="9483" width="15.42578125" style="95" customWidth="1"/>
    <col min="9484" max="9484" width="13.42578125" style="95" customWidth="1"/>
    <col min="9485" max="9485" width="15" style="95" customWidth="1"/>
    <col min="9486" max="9486" width="14.140625" style="95" customWidth="1"/>
    <col min="9487" max="9487" width="15.42578125" style="95" customWidth="1"/>
    <col min="9488" max="9488" width="12.5703125" style="95" customWidth="1"/>
    <col min="9489" max="9489" width="13.7109375" style="95" customWidth="1"/>
    <col min="9490" max="9490" width="12.7109375" style="95" customWidth="1"/>
    <col min="9491" max="9491" width="15.85546875" style="95" customWidth="1"/>
    <col min="9492" max="9492" width="13.140625" style="95" customWidth="1"/>
    <col min="9493" max="9493" width="21.140625" style="95" customWidth="1"/>
    <col min="9494" max="9494" width="15.42578125" style="95" customWidth="1"/>
    <col min="9495" max="9495" width="14.42578125" style="95" customWidth="1"/>
    <col min="9496" max="9496" width="18" style="95" customWidth="1"/>
    <col min="9497" max="9497" width="17.42578125" style="95" customWidth="1"/>
    <col min="9498" max="9498" width="18" style="95" customWidth="1"/>
    <col min="9499" max="9499" width="17.28515625" style="95" customWidth="1"/>
    <col min="9500" max="9500" width="16.7109375" style="95" customWidth="1"/>
    <col min="9501" max="9501" width="15.42578125" style="95" customWidth="1"/>
    <col min="9502" max="9502" width="14.42578125" style="95" customWidth="1"/>
    <col min="9503" max="9503" width="18" style="95" customWidth="1"/>
    <col min="9504" max="9504" width="17.42578125" style="95" customWidth="1"/>
    <col min="9505" max="9505" width="17" style="95" customWidth="1"/>
    <col min="9506" max="9506" width="17.28515625" style="95" customWidth="1"/>
    <col min="9507" max="9507" width="14.140625" style="95" customWidth="1"/>
    <col min="9508" max="9510" width="14.28515625" style="95" customWidth="1"/>
    <col min="9511" max="9511" width="13.5703125" style="95" customWidth="1"/>
    <col min="9512" max="9512" width="13" style="95" customWidth="1"/>
    <col min="9513" max="9513" width="14.7109375" style="95" customWidth="1"/>
    <col min="9514" max="9514" width="11.5703125" style="95" customWidth="1"/>
    <col min="9515" max="9515" width="12.5703125" style="95" customWidth="1"/>
    <col min="9516" max="9516" width="14.7109375" style="95" customWidth="1"/>
    <col min="9517" max="9517" width="13.140625" style="95" customWidth="1"/>
    <col min="9518" max="9518" width="13.7109375" style="95" customWidth="1"/>
    <col min="9519" max="9526" width="12.28515625" style="95" customWidth="1"/>
    <col min="9527" max="9528" width="9.140625" style="95"/>
    <col min="9529" max="9538" width="12.28515625" style="95" customWidth="1"/>
    <col min="9539" max="9539" width="9.140625" style="95"/>
    <col min="9540" max="9540" width="16.42578125" style="95" customWidth="1"/>
    <col min="9541" max="9724" width="9.140625" style="95"/>
    <col min="9725" max="9725" width="9.7109375" style="95" customWidth="1"/>
    <col min="9726" max="9726" width="84.7109375" style="95" customWidth="1"/>
    <col min="9727" max="9727" width="16.42578125" style="95" customWidth="1"/>
    <col min="9728" max="9728" width="15.85546875" style="95" customWidth="1"/>
    <col min="9729" max="9729" width="17.140625" style="95" customWidth="1"/>
    <col min="9730" max="9730" width="17.5703125" style="95" customWidth="1"/>
    <col min="9731" max="9731" width="13.85546875" style="95" customWidth="1"/>
    <col min="9732" max="9736" width="15.5703125" style="95" customWidth="1"/>
    <col min="9737" max="9737" width="21.28515625" style="95" customWidth="1"/>
    <col min="9738" max="9738" width="16.5703125" style="95" customWidth="1"/>
    <col min="9739" max="9739" width="15.42578125" style="95" customWidth="1"/>
    <col min="9740" max="9740" width="13.42578125" style="95" customWidth="1"/>
    <col min="9741" max="9741" width="15" style="95" customWidth="1"/>
    <col min="9742" max="9742" width="14.140625" style="95" customWidth="1"/>
    <col min="9743" max="9743" width="15.42578125" style="95" customWidth="1"/>
    <col min="9744" max="9744" width="12.5703125" style="95" customWidth="1"/>
    <col min="9745" max="9745" width="13.7109375" style="95" customWidth="1"/>
    <col min="9746" max="9746" width="12.7109375" style="95" customWidth="1"/>
    <col min="9747" max="9747" width="15.85546875" style="95" customWidth="1"/>
    <col min="9748" max="9748" width="13.140625" style="95" customWidth="1"/>
    <col min="9749" max="9749" width="21.140625" style="95" customWidth="1"/>
    <col min="9750" max="9750" width="15.42578125" style="95" customWidth="1"/>
    <col min="9751" max="9751" width="14.42578125" style="95" customWidth="1"/>
    <col min="9752" max="9752" width="18" style="95" customWidth="1"/>
    <col min="9753" max="9753" width="17.42578125" style="95" customWidth="1"/>
    <col min="9754" max="9754" width="18" style="95" customWidth="1"/>
    <col min="9755" max="9755" width="17.28515625" style="95" customWidth="1"/>
    <col min="9756" max="9756" width="16.7109375" style="95" customWidth="1"/>
    <col min="9757" max="9757" width="15.42578125" style="95" customWidth="1"/>
    <col min="9758" max="9758" width="14.42578125" style="95" customWidth="1"/>
    <col min="9759" max="9759" width="18" style="95" customWidth="1"/>
    <col min="9760" max="9760" width="17.42578125" style="95" customWidth="1"/>
    <col min="9761" max="9761" width="17" style="95" customWidth="1"/>
    <col min="9762" max="9762" width="17.28515625" style="95" customWidth="1"/>
    <col min="9763" max="9763" width="14.140625" style="95" customWidth="1"/>
    <col min="9764" max="9766" width="14.28515625" style="95" customWidth="1"/>
    <col min="9767" max="9767" width="13.5703125" style="95" customWidth="1"/>
    <col min="9768" max="9768" width="13" style="95" customWidth="1"/>
    <col min="9769" max="9769" width="14.7109375" style="95" customWidth="1"/>
    <col min="9770" max="9770" width="11.5703125" style="95" customWidth="1"/>
    <col min="9771" max="9771" width="12.5703125" style="95" customWidth="1"/>
    <col min="9772" max="9772" width="14.7109375" style="95" customWidth="1"/>
    <col min="9773" max="9773" width="13.140625" style="95" customWidth="1"/>
    <col min="9774" max="9774" width="13.7109375" style="95" customWidth="1"/>
    <col min="9775" max="9782" width="12.28515625" style="95" customWidth="1"/>
    <col min="9783" max="9784" width="9.140625" style="95"/>
    <col min="9785" max="9794" width="12.28515625" style="95" customWidth="1"/>
    <col min="9795" max="9795" width="9.140625" style="95"/>
    <col min="9796" max="9796" width="16.42578125" style="95" customWidth="1"/>
    <col min="9797" max="9980" width="9.140625" style="95"/>
    <col min="9981" max="9981" width="9.7109375" style="95" customWidth="1"/>
    <col min="9982" max="9982" width="84.7109375" style="95" customWidth="1"/>
    <col min="9983" max="9983" width="16.42578125" style="95" customWidth="1"/>
    <col min="9984" max="9984" width="15.85546875" style="95" customWidth="1"/>
    <col min="9985" max="9985" width="17.140625" style="95" customWidth="1"/>
    <col min="9986" max="9986" width="17.5703125" style="95" customWidth="1"/>
    <col min="9987" max="9987" width="13.85546875" style="95" customWidth="1"/>
    <col min="9988" max="9992" width="15.5703125" style="95" customWidth="1"/>
    <col min="9993" max="9993" width="21.28515625" style="95" customWidth="1"/>
    <col min="9994" max="9994" width="16.5703125" style="95" customWidth="1"/>
    <col min="9995" max="9995" width="15.42578125" style="95" customWidth="1"/>
    <col min="9996" max="9996" width="13.42578125" style="95" customWidth="1"/>
    <col min="9997" max="9997" width="15" style="95" customWidth="1"/>
    <col min="9998" max="9998" width="14.140625" style="95" customWidth="1"/>
    <col min="9999" max="9999" width="15.42578125" style="95" customWidth="1"/>
    <col min="10000" max="10000" width="12.5703125" style="95" customWidth="1"/>
    <col min="10001" max="10001" width="13.7109375" style="95" customWidth="1"/>
    <col min="10002" max="10002" width="12.7109375" style="95" customWidth="1"/>
    <col min="10003" max="10003" width="15.85546875" style="95" customWidth="1"/>
    <col min="10004" max="10004" width="13.140625" style="95" customWidth="1"/>
    <col min="10005" max="10005" width="21.140625" style="95" customWidth="1"/>
    <col min="10006" max="10006" width="15.42578125" style="95" customWidth="1"/>
    <col min="10007" max="10007" width="14.42578125" style="95" customWidth="1"/>
    <col min="10008" max="10008" width="18" style="95" customWidth="1"/>
    <col min="10009" max="10009" width="17.42578125" style="95" customWidth="1"/>
    <col min="10010" max="10010" width="18" style="95" customWidth="1"/>
    <col min="10011" max="10011" width="17.28515625" style="95" customWidth="1"/>
    <col min="10012" max="10012" width="16.7109375" style="95" customWidth="1"/>
    <col min="10013" max="10013" width="15.42578125" style="95" customWidth="1"/>
    <col min="10014" max="10014" width="14.42578125" style="95" customWidth="1"/>
    <col min="10015" max="10015" width="18" style="95" customWidth="1"/>
    <col min="10016" max="10016" width="17.42578125" style="95" customWidth="1"/>
    <col min="10017" max="10017" width="17" style="95" customWidth="1"/>
    <col min="10018" max="10018" width="17.28515625" style="95" customWidth="1"/>
    <col min="10019" max="10019" width="14.140625" style="95" customWidth="1"/>
    <col min="10020" max="10022" width="14.28515625" style="95" customWidth="1"/>
    <col min="10023" max="10023" width="13.5703125" style="95" customWidth="1"/>
    <col min="10024" max="10024" width="13" style="95" customWidth="1"/>
    <col min="10025" max="10025" width="14.7109375" style="95" customWidth="1"/>
    <col min="10026" max="10026" width="11.5703125" style="95" customWidth="1"/>
    <col min="10027" max="10027" width="12.5703125" style="95" customWidth="1"/>
    <col min="10028" max="10028" width="14.7109375" style="95" customWidth="1"/>
    <col min="10029" max="10029" width="13.140625" style="95" customWidth="1"/>
    <col min="10030" max="10030" width="13.7109375" style="95" customWidth="1"/>
    <col min="10031" max="10038" width="12.28515625" style="95" customWidth="1"/>
    <col min="10039" max="10040" width="9.140625" style="95"/>
    <col min="10041" max="10050" width="12.28515625" style="95" customWidth="1"/>
    <col min="10051" max="10051" width="9.140625" style="95"/>
    <col min="10052" max="10052" width="16.42578125" style="95" customWidth="1"/>
    <col min="10053" max="10236" width="9.140625" style="95"/>
    <col min="10237" max="10237" width="9.7109375" style="95" customWidth="1"/>
    <col min="10238" max="10238" width="84.7109375" style="95" customWidth="1"/>
    <col min="10239" max="10239" width="16.42578125" style="95" customWidth="1"/>
    <col min="10240" max="10240" width="15.85546875" style="95" customWidth="1"/>
    <col min="10241" max="10241" width="17.140625" style="95" customWidth="1"/>
    <col min="10242" max="10242" width="17.5703125" style="95" customWidth="1"/>
    <col min="10243" max="10243" width="13.85546875" style="95" customWidth="1"/>
    <col min="10244" max="10248" width="15.5703125" style="95" customWidth="1"/>
    <col min="10249" max="10249" width="21.28515625" style="95" customWidth="1"/>
    <col min="10250" max="10250" width="16.5703125" style="95" customWidth="1"/>
    <col min="10251" max="10251" width="15.42578125" style="95" customWidth="1"/>
    <col min="10252" max="10252" width="13.42578125" style="95" customWidth="1"/>
    <col min="10253" max="10253" width="15" style="95" customWidth="1"/>
    <col min="10254" max="10254" width="14.140625" style="95" customWidth="1"/>
    <col min="10255" max="10255" width="15.42578125" style="95" customWidth="1"/>
    <col min="10256" max="10256" width="12.5703125" style="95" customWidth="1"/>
    <col min="10257" max="10257" width="13.7109375" style="95" customWidth="1"/>
    <col min="10258" max="10258" width="12.7109375" style="95" customWidth="1"/>
    <col min="10259" max="10259" width="15.85546875" style="95" customWidth="1"/>
    <col min="10260" max="10260" width="13.140625" style="95" customWidth="1"/>
    <col min="10261" max="10261" width="21.140625" style="95" customWidth="1"/>
    <col min="10262" max="10262" width="15.42578125" style="95" customWidth="1"/>
    <col min="10263" max="10263" width="14.42578125" style="95" customWidth="1"/>
    <col min="10264" max="10264" width="18" style="95" customWidth="1"/>
    <col min="10265" max="10265" width="17.42578125" style="95" customWidth="1"/>
    <col min="10266" max="10266" width="18" style="95" customWidth="1"/>
    <col min="10267" max="10267" width="17.28515625" style="95" customWidth="1"/>
    <col min="10268" max="10268" width="16.7109375" style="95" customWidth="1"/>
    <col min="10269" max="10269" width="15.42578125" style="95" customWidth="1"/>
    <col min="10270" max="10270" width="14.42578125" style="95" customWidth="1"/>
    <col min="10271" max="10271" width="18" style="95" customWidth="1"/>
    <col min="10272" max="10272" width="17.42578125" style="95" customWidth="1"/>
    <col min="10273" max="10273" width="17" style="95" customWidth="1"/>
    <col min="10274" max="10274" width="17.28515625" style="95" customWidth="1"/>
    <col min="10275" max="10275" width="14.140625" style="95" customWidth="1"/>
    <col min="10276" max="10278" width="14.28515625" style="95" customWidth="1"/>
    <col min="10279" max="10279" width="13.5703125" style="95" customWidth="1"/>
    <col min="10280" max="10280" width="13" style="95" customWidth="1"/>
    <col min="10281" max="10281" width="14.7109375" style="95" customWidth="1"/>
    <col min="10282" max="10282" width="11.5703125" style="95" customWidth="1"/>
    <col min="10283" max="10283" width="12.5703125" style="95" customWidth="1"/>
    <col min="10284" max="10284" width="14.7109375" style="95" customWidth="1"/>
    <col min="10285" max="10285" width="13.140625" style="95" customWidth="1"/>
    <col min="10286" max="10286" width="13.7109375" style="95" customWidth="1"/>
    <col min="10287" max="10294" width="12.28515625" style="95" customWidth="1"/>
    <col min="10295" max="10296" width="9.140625" style="95"/>
    <col min="10297" max="10306" width="12.28515625" style="95" customWidth="1"/>
    <col min="10307" max="10307" width="9.140625" style="95"/>
    <col min="10308" max="10308" width="16.42578125" style="95" customWidth="1"/>
    <col min="10309" max="10492" width="9.140625" style="95"/>
    <col min="10493" max="10493" width="9.7109375" style="95" customWidth="1"/>
    <col min="10494" max="10494" width="84.7109375" style="95" customWidth="1"/>
    <col min="10495" max="10495" width="16.42578125" style="95" customWidth="1"/>
    <col min="10496" max="10496" width="15.85546875" style="95" customWidth="1"/>
    <col min="10497" max="10497" width="17.140625" style="95" customWidth="1"/>
    <col min="10498" max="10498" width="17.5703125" style="95" customWidth="1"/>
    <col min="10499" max="10499" width="13.85546875" style="95" customWidth="1"/>
    <col min="10500" max="10504" width="15.5703125" style="95" customWidth="1"/>
    <col min="10505" max="10505" width="21.28515625" style="95" customWidth="1"/>
    <col min="10506" max="10506" width="16.5703125" style="95" customWidth="1"/>
    <col min="10507" max="10507" width="15.42578125" style="95" customWidth="1"/>
    <col min="10508" max="10508" width="13.42578125" style="95" customWidth="1"/>
    <col min="10509" max="10509" width="15" style="95" customWidth="1"/>
    <col min="10510" max="10510" width="14.140625" style="95" customWidth="1"/>
    <col min="10511" max="10511" width="15.42578125" style="95" customWidth="1"/>
    <col min="10512" max="10512" width="12.5703125" style="95" customWidth="1"/>
    <col min="10513" max="10513" width="13.7109375" style="95" customWidth="1"/>
    <col min="10514" max="10514" width="12.7109375" style="95" customWidth="1"/>
    <col min="10515" max="10515" width="15.85546875" style="95" customWidth="1"/>
    <col min="10516" max="10516" width="13.140625" style="95" customWidth="1"/>
    <col min="10517" max="10517" width="21.140625" style="95" customWidth="1"/>
    <col min="10518" max="10518" width="15.42578125" style="95" customWidth="1"/>
    <col min="10519" max="10519" width="14.42578125" style="95" customWidth="1"/>
    <col min="10520" max="10520" width="18" style="95" customWidth="1"/>
    <col min="10521" max="10521" width="17.42578125" style="95" customWidth="1"/>
    <col min="10522" max="10522" width="18" style="95" customWidth="1"/>
    <col min="10523" max="10523" width="17.28515625" style="95" customWidth="1"/>
    <col min="10524" max="10524" width="16.7109375" style="95" customWidth="1"/>
    <col min="10525" max="10525" width="15.42578125" style="95" customWidth="1"/>
    <col min="10526" max="10526" width="14.42578125" style="95" customWidth="1"/>
    <col min="10527" max="10527" width="18" style="95" customWidth="1"/>
    <col min="10528" max="10528" width="17.42578125" style="95" customWidth="1"/>
    <col min="10529" max="10529" width="17" style="95" customWidth="1"/>
    <col min="10530" max="10530" width="17.28515625" style="95" customWidth="1"/>
    <col min="10531" max="10531" width="14.140625" style="95" customWidth="1"/>
    <col min="10532" max="10534" width="14.28515625" style="95" customWidth="1"/>
    <col min="10535" max="10535" width="13.5703125" style="95" customWidth="1"/>
    <col min="10536" max="10536" width="13" style="95" customWidth="1"/>
    <col min="10537" max="10537" width="14.7109375" style="95" customWidth="1"/>
    <col min="10538" max="10538" width="11.5703125" style="95" customWidth="1"/>
    <col min="10539" max="10539" width="12.5703125" style="95" customWidth="1"/>
    <col min="10540" max="10540" width="14.7109375" style="95" customWidth="1"/>
    <col min="10541" max="10541" width="13.140625" style="95" customWidth="1"/>
    <col min="10542" max="10542" width="13.7109375" style="95" customWidth="1"/>
    <col min="10543" max="10550" width="12.28515625" style="95" customWidth="1"/>
    <col min="10551" max="10552" width="9.140625" style="95"/>
    <col min="10553" max="10562" width="12.28515625" style="95" customWidth="1"/>
    <col min="10563" max="10563" width="9.140625" style="95"/>
    <col min="10564" max="10564" width="16.42578125" style="95" customWidth="1"/>
    <col min="10565" max="10748" width="9.140625" style="95"/>
    <col min="10749" max="10749" width="9.7109375" style="95" customWidth="1"/>
    <col min="10750" max="10750" width="84.7109375" style="95" customWidth="1"/>
    <col min="10751" max="10751" width="16.42578125" style="95" customWidth="1"/>
    <col min="10752" max="10752" width="15.85546875" style="95" customWidth="1"/>
    <col min="10753" max="10753" width="17.140625" style="95" customWidth="1"/>
    <col min="10754" max="10754" width="17.5703125" style="95" customWidth="1"/>
    <col min="10755" max="10755" width="13.85546875" style="95" customWidth="1"/>
    <col min="10756" max="10760" width="15.5703125" style="95" customWidth="1"/>
    <col min="10761" max="10761" width="21.28515625" style="95" customWidth="1"/>
    <col min="10762" max="10762" width="16.5703125" style="95" customWidth="1"/>
    <col min="10763" max="10763" width="15.42578125" style="95" customWidth="1"/>
    <col min="10764" max="10764" width="13.42578125" style="95" customWidth="1"/>
    <col min="10765" max="10765" width="15" style="95" customWidth="1"/>
    <col min="10766" max="10766" width="14.140625" style="95" customWidth="1"/>
    <col min="10767" max="10767" width="15.42578125" style="95" customWidth="1"/>
    <col min="10768" max="10768" width="12.5703125" style="95" customWidth="1"/>
    <col min="10769" max="10769" width="13.7109375" style="95" customWidth="1"/>
    <col min="10770" max="10770" width="12.7109375" style="95" customWidth="1"/>
    <col min="10771" max="10771" width="15.85546875" style="95" customWidth="1"/>
    <col min="10772" max="10772" width="13.140625" style="95" customWidth="1"/>
    <col min="10773" max="10773" width="21.140625" style="95" customWidth="1"/>
    <col min="10774" max="10774" width="15.42578125" style="95" customWidth="1"/>
    <col min="10775" max="10775" width="14.42578125" style="95" customWidth="1"/>
    <col min="10776" max="10776" width="18" style="95" customWidth="1"/>
    <col min="10777" max="10777" width="17.42578125" style="95" customWidth="1"/>
    <col min="10778" max="10778" width="18" style="95" customWidth="1"/>
    <col min="10779" max="10779" width="17.28515625" style="95" customWidth="1"/>
    <col min="10780" max="10780" width="16.7109375" style="95" customWidth="1"/>
    <col min="10781" max="10781" width="15.42578125" style="95" customWidth="1"/>
    <col min="10782" max="10782" width="14.42578125" style="95" customWidth="1"/>
    <col min="10783" max="10783" width="18" style="95" customWidth="1"/>
    <col min="10784" max="10784" width="17.42578125" style="95" customWidth="1"/>
    <col min="10785" max="10785" width="17" style="95" customWidth="1"/>
    <col min="10786" max="10786" width="17.28515625" style="95" customWidth="1"/>
    <col min="10787" max="10787" width="14.140625" style="95" customWidth="1"/>
    <col min="10788" max="10790" width="14.28515625" style="95" customWidth="1"/>
    <col min="10791" max="10791" width="13.5703125" style="95" customWidth="1"/>
    <col min="10792" max="10792" width="13" style="95" customWidth="1"/>
    <col min="10793" max="10793" width="14.7109375" style="95" customWidth="1"/>
    <col min="10794" max="10794" width="11.5703125" style="95" customWidth="1"/>
    <col min="10795" max="10795" width="12.5703125" style="95" customWidth="1"/>
    <col min="10796" max="10796" width="14.7109375" style="95" customWidth="1"/>
    <col min="10797" max="10797" width="13.140625" style="95" customWidth="1"/>
    <col min="10798" max="10798" width="13.7109375" style="95" customWidth="1"/>
    <col min="10799" max="10806" width="12.28515625" style="95" customWidth="1"/>
    <col min="10807" max="10808" width="9.140625" style="95"/>
    <col min="10809" max="10818" width="12.28515625" style="95" customWidth="1"/>
    <col min="10819" max="10819" width="9.140625" style="95"/>
    <col min="10820" max="10820" width="16.42578125" style="95" customWidth="1"/>
    <col min="10821" max="11004" width="9.140625" style="95"/>
    <col min="11005" max="11005" width="9.7109375" style="95" customWidth="1"/>
    <col min="11006" max="11006" width="84.7109375" style="95" customWidth="1"/>
    <col min="11007" max="11007" width="16.42578125" style="95" customWidth="1"/>
    <col min="11008" max="11008" width="15.85546875" style="95" customWidth="1"/>
    <col min="11009" max="11009" width="17.140625" style="95" customWidth="1"/>
    <col min="11010" max="11010" width="17.5703125" style="95" customWidth="1"/>
    <col min="11011" max="11011" width="13.85546875" style="95" customWidth="1"/>
    <col min="11012" max="11016" width="15.5703125" style="95" customWidth="1"/>
    <col min="11017" max="11017" width="21.28515625" style="95" customWidth="1"/>
    <col min="11018" max="11018" width="16.5703125" style="95" customWidth="1"/>
    <col min="11019" max="11019" width="15.42578125" style="95" customWidth="1"/>
    <col min="11020" max="11020" width="13.42578125" style="95" customWidth="1"/>
    <col min="11021" max="11021" width="15" style="95" customWidth="1"/>
    <col min="11022" max="11022" width="14.140625" style="95" customWidth="1"/>
    <col min="11023" max="11023" width="15.42578125" style="95" customWidth="1"/>
    <col min="11024" max="11024" width="12.5703125" style="95" customWidth="1"/>
    <col min="11025" max="11025" width="13.7109375" style="95" customWidth="1"/>
    <col min="11026" max="11026" width="12.7109375" style="95" customWidth="1"/>
    <col min="11027" max="11027" width="15.85546875" style="95" customWidth="1"/>
    <col min="11028" max="11028" width="13.140625" style="95" customWidth="1"/>
    <col min="11029" max="11029" width="21.140625" style="95" customWidth="1"/>
    <col min="11030" max="11030" width="15.42578125" style="95" customWidth="1"/>
    <col min="11031" max="11031" width="14.42578125" style="95" customWidth="1"/>
    <col min="11032" max="11032" width="18" style="95" customWidth="1"/>
    <col min="11033" max="11033" width="17.42578125" style="95" customWidth="1"/>
    <col min="11034" max="11034" width="18" style="95" customWidth="1"/>
    <col min="11035" max="11035" width="17.28515625" style="95" customWidth="1"/>
    <col min="11036" max="11036" width="16.7109375" style="95" customWidth="1"/>
    <col min="11037" max="11037" width="15.42578125" style="95" customWidth="1"/>
    <col min="11038" max="11038" width="14.42578125" style="95" customWidth="1"/>
    <col min="11039" max="11039" width="18" style="95" customWidth="1"/>
    <col min="11040" max="11040" width="17.42578125" style="95" customWidth="1"/>
    <col min="11041" max="11041" width="17" style="95" customWidth="1"/>
    <col min="11042" max="11042" width="17.28515625" style="95" customWidth="1"/>
    <col min="11043" max="11043" width="14.140625" style="95" customWidth="1"/>
    <col min="11044" max="11046" width="14.28515625" style="95" customWidth="1"/>
    <col min="11047" max="11047" width="13.5703125" style="95" customWidth="1"/>
    <col min="11048" max="11048" width="13" style="95" customWidth="1"/>
    <col min="11049" max="11049" width="14.7109375" style="95" customWidth="1"/>
    <col min="11050" max="11050" width="11.5703125" style="95" customWidth="1"/>
    <col min="11051" max="11051" width="12.5703125" style="95" customWidth="1"/>
    <col min="11052" max="11052" width="14.7109375" style="95" customWidth="1"/>
    <col min="11053" max="11053" width="13.140625" style="95" customWidth="1"/>
    <col min="11054" max="11054" width="13.7109375" style="95" customWidth="1"/>
    <col min="11055" max="11062" width="12.28515625" style="95" customWidth="1"/>
    <col min="11063" max="11064" width="9.140625" style="95"/>
    <col min="11065" max="11074" width="12.28515625" style="95" customWidth="1"/>
    <col min="11075" max="11075" width="9.140625" style="95"/>
    <col min="11076" max="11076" width="16.42578125" style="95" customWidth="1"/>
    <col min="11077" max="11260" width="9.140625" style="95"/>
    <col min="11261" max="11261" width="9.7109375" style="95" customWidth="1"/>
    <col min="11262" max="11262" width="84.7109375" style="95" customWidth="1"/>
    <col min="11263" max="11263" width="16.42578125" style="95" customWidth="1"/>
    <col min="11264" max="11264" width="15.85546875" style="95" customWidth="1"/>
    <col min="11265" max="11265" width="17.140625" style="95" customWidth="1"/>
    <col min="11266" max="11266" width="17.5703125" style="95" customWidth="1"/>
    <col min="11267" max="11267" width="13.85546875" style="95" customWidth="1"/>
    <col min="11268" max="11272" width="15.5703125" style="95" customWidth="1"/>
    <col min="11273" max="11273" width="21.28515625" style="95" customWidth="1"/>
    <col min="11274" max="11274" width="16.5703125" style="95" customWidth="1"/>
    <col min="11275" max="11275" width="15.42578125" style="95" customWidth="1"/>
    <col min="11276" max="11276" width="13.42578125" style="95" customWidth="1"/>
    <col min="11277" max="11277" width="15" style="95" customWidth="1"/>
    <col min="11278" max="11278" width="14.140625" style="95" customWidth="1"/>
    <col min="11279" max="11279" width="15.42578125" style="95" customWidth="1"/>
    <col min="11280" max="11280" width="12.5703125" style="95" customWidth="1"/>
    <col min="11281" max="11281" width="13.7109375" style="95" customWidth="1"/>
    <col min="11282" max="11282" width="12.7109375" style="95" customWidth="1"/>
    <col min="11283" max="11283" width="15.85546875" style="95" customWidth="1"/>
    <col min="11284" max="11284" width="13.140625" style="95" customWidth="1"/>
    <col min="11285" max="11285" width="21.140625" style="95" customWidth="1"/>
    <col min="11286" max="11286" width="15.42578125" style="95" customWidth="1"/>
    <col min="11287" max="11287" width="14.42578125" style="95" customWidth="1"/>
    <col min="11288" max="11288" width="18" style="95" customWidth="1"/>
    <col min="11289" max="11289" width="17.42578125" style="95" customWidth="1"/>
    <col min="11290" max="11290" width="18" style="95" customWidth="1"/>
    <col min="11291" max="11291" width="17.28515625" style="95" customWidth="1"/>
    <col min="11292" max="11292" width="16.7109375" style="95" customWidth="1"/>
    <col min="11293" max="11293" width="15.42578125" style="95" customWidth="1"/>
    <col min="11294" max="11294" width="14.42578125" style="95" customWidth="1"/>
    <col min="11295" max="11295" width="18" style="95" customWidth="1"/>
    <col min="11296" max="11296" width="17.42578125" style="95" customWidth="1"/>
    <col min="11297" max="11297" width="17" style="95" customWidth="1"/>
    <col min="11298" max="11298" width="17.28515625" style="95" customWidth="1"/>
    <col min="11299" max="11299" width="14.140625" style="95" customWidth="1"/>
    <col min="11300" max="11302" width="14.28515625" style="95" customWidth="1"/>
    <col min="11303" max="11303" width="13.5703125" style="95" customWidth="1"/>
    <col min="11304" max="11304" width="13" style="95" customWidth="1"/>
    <col min="11305" max="11305" width="14.7109375" style="95" customWidth="1"/>
    <col min="11306" max="11306" width="11.5703125" style="95" customWidth="1"/>
    <col min="11307" max="11307" width="12.5703125" style="95" customWidth="1"/>
    <col min="11308" max="11308" width="14.7109375" style="95" customWidth="1"/>
    <col min="11309" max="11309" width="13.140625" style="95" customWidth="1"/>
    <col min="11310" max="11310" width="13.7109375" style="95" customWidth="1"/>
    <col min="11311" max="11318" width="12.28515625" style="95" customWidth="1"/>
    <col min="11319" max="11320" width="9.140625" style="95"/>
    <col min="11321" max="11330" width="12.28515625" style="95" customWidth="1"/>
    <col min="11331" max="11331" width="9.140625" style="95"/>
    <col min="11332" max="11332" width="16.42578125" style="95" customWidth="1"/>
    <col min="11333" max="11516" width="9.140625" style="95"/>
    <col min="11517" max="11517" width="9.7109375" style="95" customWidth="1"/>
    <col min="11518" max="11518" width="84.7109375" style="95" customWidth="1"/>
    <col min="11519" max="11519" width="16.42578125" style="95" customWidth="1"/>
    <col min="11520" max="11520" width="15.85546875" style="95" customWidth="1"/>
    <col min="11521" max="11521" width="17.140625" style="95" customWidth="1"/>
    <col min="11522" max="11522" width="17.5703125" style="95" customWidth="1"/>
    <col min="11523" max="11523" width="13.85546875" style="95" customWidth="1"/>
    <col min="11524" max="11528" width="15.5703125" style="95" customWidth="1"/>
    <col min="11529" max="11529" width="21.28515625" style="95" customWidth="1"/>
    <col min="11530" max="11530" width="16.5703125" style="95" customWidth="1"/>
    <col min="11531" max="11531" width="15.42578125" style="95" customWidth="1"/>
    <col min="11532" max="11532" width="13.42578125" style="95" customWidth="1"/>
    <col min="11533" max="11533" width="15" style="95" customWidth="1"/>
    <col min="11534" max="11534" width="14.140625" style="95" customWidth="1"/>
    <col min="11535" max="11535" width="15.42578125" style="95" customWidth="1"/>
    <col min="11536" max="11536" width="12.5703125" style="95" customWidth="1"/>
    <col min="11537" max="11537" width="13.7109375" style="95" customWidth="1"/>
    <col min="11538" max="11538" width="12.7109375" style="95" customWidth="1"/>
    <col min="11539" max="11539" width="15.85546875" style="95" customWidth="1"/>
    <col min="11540" max="11540" width="13.140625" style="95" customWidth="1"/>
    <col min="11541" max="11541" width="21.140625" style="95" customWidth="1"/>
    <col min="11542" max="11542" width="15.42578125" style="95" customWidth="1"/>
    <col min="11543" max="11543" width="14.42578125" style="95" customWidth="1"/>
    <col min="11544" max="11544" width="18" style="95" customWidth="1"/>
    <col min="11545" max="11545" width="17.42578125" style="95" customWidth="1"/>
    <col min="11546" max="11546" width="18" style="95" customWidth="1"/>
    <col min="11547" max="11547" width="17.28515625" style="95" customWidth="1"/>
    <col min="11548" max="11548" width="16.7109375" style="95" customWidth="1"/>
    <col min="11549" max="11549" width="15.42578125" style="95" customWidth="1"/>
    <col min="11550" max="11550" width="14.42578125" style="95" customWidth="1"/>
    <col min="11551" max="11551" width="18" style="95" customWidth="1"/>
    <col min="11552" max="11552" width="17.42578125" style="95" customWidth="1"/>
    <col min="11553" max="11553" width="17" style="95" customWidth="1"/>
    <col min="11554" max="11554" width="17.28515625" style="95" customWidth="1"/>
    <col min="11555" max="11555" width="14.140625" style="95" customWidth="1"/>
    <col min="11556" max="11558" width="14.28515625" style="95" customWidth="1"/>
    <col min="11559" max="11559" width="13.5703125" style="95" customWidth="1"/>
    <col min="11560" max="11560" width="13" style="95" customWidth="1"/>
    <col min="11561" max="11561" width="14.7109375" style="95" customWidth="1"/>
    <col min="11562" max="11562" width="11.5703125" style="95" customWidth="1"/>
    <col min="11563" max="11563" width="12.5703125" style="95" customWidth="1"/>
    <col min="11564" max="11564" width="14.7109375" style="95" customWidth="1"/>
    <col min="11565" max="11565" width="13.140625" style="95" customWidth="1"/>
    <col min="11566" max="11566" width="13.7109375" style="95" customWidth="1"/>
    <col min="11567" max="11574" width="12.28515625" style="95" customWidth="1"/>
    <col min="11575" max="11576" width="9.140625" style="95"/>
    <col min="11577" max="11586" width="12.28515625" style="95" customWidth="1"/>
    <col min="11587" max="11587" width="9.140625" style="95"/>
    <col min="11588" max="11588" width="16.42578125" style="95" customWidth="1"/>
    <col min="11589" max="11772" width="9.140625" style="95"/>
    <col min="11773" max="11773" width="9.7109375" style="95" customWidth="1"/>
    <col min="11774" max="11774" width="84.7109375" style="95" customWidth="1"/>
    <col min="11775" max="11775" width="16.42578125" style="95" customWidth="1"/>
    <col min="11776" max="11776" width="15.85546875" style="95" customWidth="1"/>
    <col min="11777" max="11777" width="17.140625" style="95" customWidth="1"/>
    <col min="11778" max="11778" width="17.5703125" style="95" customWidth="1"/>
    <col min="11779" max="11779" width="13.85546875" style="95" customWidth="1"/>
    <col min="11780" max="11784" width="15.5703125" style="95" customWidth="1"/>
    <col min="11785" max="11785" width="21.28515625" style="95" customWidth="1"/>
    <col min="11786" max="11786" width="16.5703125" style="95" customWidth="1"/>
    <col min="11787" max="11787" width="15.42578125" style="95" customWidth="1"/>
    <col min="11788" max="11788" width="13.42578125" style="95" customWidth="1"/>
    <col min="11789" max="11789" width="15" style="95" customWidth="1"/>
    <col min="11790" max="11790" width="14.140625" style="95" customWidth="1"/>
    <col min="11791" max="11791" width="15.42578125" style="95" customWidth="1"/>
    <col min="11792" max="11792" width="12.5703125" style="95" customWidth="1"/>
    <col min="11793" max="11793" width="13.7109375" style="95" customWidth="1"/>
    <col min="11794" max="11794" width="12.7109375" style="95" customWidth="1"/>
    <col min="11795" max="11795" width="15.85546875" style="95" customWidth="1"/>
    <col min="11796" max="11796" width="13.140625" style="95" customWidth="1"/>
    <col min="11797" max="11797" width="21.140625" style="95" customWidth="1"/>
    <col min="11798" max="11798" width="15.42578125" style="95" customWidth="1"/>
    <col min="11799" max="11799" width="14.42578125" style="95" customWidth="1"/>
    <col min="11800" max="11800" width="18" style="95" customWidth="1"/>
    <col min="11801" max="11801" width="17.42578125" style="95" customWidth="1"/>
    <col min="11802" max="11802" width="18" style="95" customWidth="1"/>
    <col min="11803" max="11803" width="17.28515625" style="95" customWidth="1"/>
    <col min="11804" max="11804" width="16.7109375" style="95" customWidth="1"/>
    <col min="11805" max="11805" width="15.42578125" style="95" customWidth="1"/>
    <col min="11806" max="11806" width="14.42578125" style="95" customWidth="1"/>
    <col min="11807" max="11807" width="18" style="95" customWidth="1"/>
    <col min="11808" max="11808" width="17.42578125" style="95" customWidth="1"/>
    <col min="11809" max="11809" width="17" style="95" customWidth="1"/>
    <col min="11810" max="11810" width="17.28515625" style="95" customWidth="1"/>
    <col min="11811" max="11811" width="14.140625" style="95" customWidth="1"/>
    <col min="11812" max="11814" width="14.28515625" style="95" customWidth="1"/>
    <col min="11815" max="11815" width="13.5703125" style="95" customWidth="1"/>
    <col min="11816" max="11816" width="13" style="95" customWidth="1"/>
    <col min="11817" max="11817" width="14.7109375" style="95" customWidth="1"/>
    <col min="11818" max="11818" width="11.5703125" style="95" customWidth="1"/>
    <col min="11819" max="11819" width="12.5703125" style="95" customWidth="1"/>
    <col min="11820" max="11820" width="14.7109375" style="95" customWidth="1"/>
    <col min="11821" max="11821" width="13.140625" style="95" customWidth="1"/>
    <col min="11822" max="11822" width="13.7109375" style="95" customWidth="1"/>
    <col min="11823" max="11830" width="12.28515625" style="95" customWidth="1"/>
    <col min="11831" max="11832" width="9.140625" style="95"/>
    <col min="11833" max="11842" width="12.28515625" style="95" customWidth="1"/>
    <col min="11843" max="11843" width="9.140625" style="95"/>
    <col min="11844" max="11844" width="16.42578125" style="95" customWidth="1"/>
    <col min="11845" max="12028" width="9.140625" style="95"/>
    <col min="12029" max="12029" width="9.7109375" style="95" customWidth="1"/>
    <col min="12030" max="12030" width="84.7109375" style="95" customWidth="1"/>
    <col min="12031" max="12031" width="16.42578125" style="95" customWidth="1"/>
    <col min="12032" max="12032" width="15.85546875" style="95" customWidth="1"/>
    <col min="12033" max="12033" width="17.140625" style="95" customWidth="1"/>
    <col min="12034" max="12034" width="17.5703125" style="95" customWidth="1"/>
    <col min="12035" max="12035" width="13.85546875" style="95" customWidth="1"/>
    <col min="12036" max="12040" width="15.5703125" style="95" customWidth="1"/>
    <col min="12041" max="12041" width="21.28515625" style="95" customWidth="1"/>
    <col min="12042" max="12042" width="16.5703125" style="95" customWidth="1"/>
    <col min="12043" max="12043" width="15.42578125" style="95" customWidth="1"/>
    <col min="12044" max="12044" width="13.42578125" style="95" customWidth="1"/>
    <col min="12045" max="12045" width="15" style="95" customWidth="1"/>
    <col min="12046" max="12046" width="14.140625" style="95" customWidth="1"/>
    <col min="12047" max="12047" width="15.42578125" style="95" customWidth="1"/>
    <col min="12048" max="12048" width="12.5703125" style="95" customWidth="1"/>
    <col min="12049" max="12049" width="13.7109375" style="95" customWidth="1"/>
    <col min="12050" max="12050" width="12.7109375" style="95" customWidth="1"/>
    <col min="12051" max="12051" width="15.85546875" style="95" customWidth="1"/>
    <col min="12052" max="12052" width="13.140625" style="95" customWidth="1"/>
    <col min="12053" max="12053" width="21.140625" style="95" customWidth="1"/>
    <col min="12054" max="12054" width="15.42578125" style="95" customWidth="1"/>
    <col min="12055" max="12055" width="14.42578125" style="95" customWidth="1"/>
    <col min="12056" max="12056" width="18" style="95" customWidth="1"/>
    <col min="12057" max="12057" width="17.42578125" style="95" customWidth="1"/>
    <col min="12058" max="12058" width="18" style="95" customWidth="1"/>
    <col min="12059" max="12059" width="17.28515625" style="95" customWidth="1"/>
    <col min="12060" max="12060" width="16.7109375" style="95" customWidth="1"/>
    <col min="12061" max="12061" width="15.42578125" style="95" customWidth="1"/>
    <col min="12062" max="12062" width="14.42578125" style="95" customWidth="1"/>
    <col min="12063" max="12063" width="18" style="95" customWidth="1"/>
    <col min="12064" max="12064" width="17.42578125" style="95" customWidth="1"/>
    <col min="12065" max="12065" width="17" style="95" customWidth="1"/>
    <col min="12066" max="12066" width="17.28515625" style="95" customWidth="1"/>
    <col min="12067" max="12067" width="14.140625" style="95" customWidth="1"/>
    <col min="12068" max="12070" width="14.28515625" style="95" customWidth="1"/>
    <col min="12071" max="12071" width="13.5703125" style="95" customWidth="1"/>
    <col min="12072" max="12072" width="13" style="95" customWidth="1"/>
    <col min="12073" max="12073" width="14.7109375" style="95" customWidth="1"/>
    <col min="12074" max="12074" width="11.5703125" style="95" customWidth="1"/>
    <col min="12075" max="12075" width="12.5703125" style="95" customWidth="1"/>
    <col min="12076" max="12076" width="14.7109375" style="95" customWidth="1"/>
    <col min="12077" max="12077" width="13.140625" style="95" customWidth="1"/>
    <col min="12078" max="12078" width="13.7109375" style="95" customWidth="1"/>
    <col min="12079" max="12086" width="12.28515625" style="95" customWidth="1"/>
    <col min="12087" max="12088" width="9.140625" style="95"/>
    <col min="12089" max="12098" width="12.28515625" style="95" customWidth="1"/>
    <col min="12099" max="12099" width="9.140625" style="95"/>
    <col min="12100" max="12100" width="16.42578125" style="95" customWidth="1"/>
    <col min="12101" max="12284" width="9.140625" style="95"/>
    <col min="12285" max="12285" width="9.7109375" style="95" customWidth="1"/>
    <col min="12286" max="12286" width="84.7109375" style="95" customWidth="1"/>
    <col min="12287" max="12287" width="16.42578125" style="95" customWidth="1"/>
    <col min="12288" max="12288" width="15.85546875" style="95" customWidth="1"/>
    <col min="12289" max="12289" width="17.140625" style="95" customWidth="1"/>
    <col min="12290" max="12290" width="17.5703125" style="95" customWidth="1"/>
    <col min="12291" max="12291" width="13.85546875" style="95" customWidth="1"/>
    <col min="12292" max="12296" width="15.5703125" style="95" customWidth="1"/>
    <col min="12297" max="12297" width="21.28515625" style="95" customWidth="1"/>
    <col min="12298" max="12298" width="16.5703125" style="95" customWidth="1"/>
    <col min="12299" max="12299" width="15.42578125" style="95" customWidth="1"/>
    <col min="12300" max="12300" width="13.42578125" style="95" customWidth="1"/>
    <col min="12301" max="12301" width="15" style="95" customWidth="1"/>
    <col min="12302" max="12302" width="14.140625" style="95" customWidth="1"/>
    <col min="12303" max="12303" width="15.42578125" style="95" customWidth="1"/>
    <col min="12304" max="12304" width="12.5703125" style="95" customWidth="1"/>
    <col min="12305" max="12305" width="13.7109375" style="95" customWidth="1"/>
    <col min="12306" max="12306" width="12.7109375" style="95" customWidth="1"/>
    <col min="12307" max="12307" width="15.85546875" style="95" customWidth="1"/>
    <col min="12308" max="12308" width="13.140625" style="95" customWidth="1"/>
    <col min="12309" max="12309" width="21.140625" style="95" customWidth="1"/>
    <col min="12310" max="12310" width="15.42578125" style="95" customWidth="1"/>
    <col min="12311" max="12311" width="14.42578125" style="95" customWidth="1"/>
    <col min="12312" max="12312" width="18" style="95" customWidth="1"/>
    <col min="12313" max="12313" width="17.42578125" style="95" customWidth="1"/>
    <col min="12314" max="12314" width="18" style="95" customWidth="1"/>
    <col min="12315" max="12315" width="17.28515625" style="95" customWidth="1"/>
    <col min="12316" max="12316" width="16.7109375" style="95" customWidth="1"/>
    <col min="12317" max="12317" width="15.42578125" style="95" customWidth="1"/>
    <col min="12318" max="12318" width="14.42578125" style="95" customWidth="1"/>
    <col min="12319" max="12319" width="18" style="95" customWidth="1"/>
    <col min="12320" max="12320" width="17.42578125" style="95" customWidth="1"/>
    <col min="12321" max="12321" width="17" style="95" customWidth="1"/>
    <col min="12322" max="12322" width="17.28515625" style="95" customWidth="1"/>
    <col min="12323" max="12323" width="14.140625" style="95" customWidth="1"/>
    <col min="12324" max="12326" width="14.28515625" style="95" customWidth="1"/>
    <col min="12327" max="12327" width="13.5703125" style="95" customWidth="1"/>
    <col min="12328" max="12328" width="13" style="95" customWidth="1"/>
    <col min="12329" max="12329" width="14.7109375" style="95" customWidth="1"/>
    <col min="12330" max="12330" width="11.5703125" style="95" customWidth="1"/>
    <col min="12331" max="12331" width="12.5703125" style="95" customWidth="1"/>
    <col min="12332" max="12332" width="14.7109375" style="95" customWidth="1"/>
    <col min="12333" max="12333" width="13.140625" style="95" customWidth="1"/>
    <col min="12334" max="12334" width="13.7109375" style="95" customWidth="1"/>
    <col min="12335" max="12342" width="12.28515625" style="95" customWidth="1"/>
    <col min="12343" max="12344" width="9.140625" style="95"/>
    <col min="12345" max="12354" width="12.28515625" style="95" customWidth="1"/>
    <col min="12355" max="12355" width="9.140625" style="95"/>
    <col min="12356" max="12356" width="16.42578125" style="95" customWidth="1"/>
    <col min="12357" max="12540" width="9.140625" style="95"/>
    <col min="12541" max="12541" width="9.7109375" style="95" customWidth="1"/>
    <col min="12542" max="12542" width="84.7109375" style="95" customWidth="1"/>
    <col min="12543" max="12543" width="16.42578125" style="95" customWidth="1"/>
    <col min="12544" max="12544" width="15.85546875" style="95" customWidth="1"/>
    <col min="12545" max="12545" width="17.140625" style="95" customWidth="1"/>
    <col min="12546" max="12546" width="17.5703125" style="95" customWidth="1"/>
    <col min="12547" max="12547" width="13.85546875" style="95" customWidth="1"/>
    <col min="12548" max="12552" width="15.5703125" style="95" customWidth="1"/>
    <col min="12553" max="12553" width="21.28515625" style="95" customWidth="1"/>
    <col min="12554" max="12554" width="16.5703125" style="95" customWidth="1"/>
    <col min="12555" max="12555" width="15.42578125" style="95" customWidth="1"/>
    <col min="12556" max="12556" width="13.42578125" style="95" customWidth="1"/>
    <col min="12557" max="12557" width="15" style="95" customWidth="1"/>
    <col min="12558" max="12558" width="14.140625" style="95" customWidth="1"/>
    <col min="12559" max="12559" width="15.42578125" style="95" customWidth="1"/>
    <col min="12560" max="12560" width="12.5703125" style="95" customWidth="1"/>
    <col min="12561" max="12561" width="13.7109375" style="95" customWidth="1"/>
    <col min="12562" max="12562" width="12.7109375" style="95" customWidth="1"/>
    <col min="12563" max="12563" width="15.85546875" style="95" customWidth="1"/>
    <col min="12564" max="12564" width="13.140625" style="95" customWidth="1"/>
    <col min="12565" max="12565" width="21.140625" style="95" customWidth="1"/>
    <col min="12566" max="12566" width="15.42578125" style="95" customWidth="1"/>
    <col min="12567" max="12567" width="14.42578125" style="95" customWidth="1"/>
    <col min="12568" max="12568" width="18" style="95" customWidth="1"/>
    <col min="12569" max="12569" width="17.42578125" style="95" customWidth="1"/>
    <col min="12570" max="12570" width="18" style="95" customWidth="1"/>
    <col min="12571" max="12571" width="17.28515625" style="95" customWidth="1"/>
    <col min="12572" max="12572" width="16.7109375" style="95" customWidth="1"/>
    <col min="12573" max="12573" width="15.42578125" style="95" customWidth="1"/>
    <col min="12574" max="12574" width="14.42578125" style="95" customWidth="1"/>
    <col min="12575" max="12575" width="18" style="95" customWidth="1"/>
    <col min="12576" max="12576" width="17.42578125" style="95" customWidth="1"/>
    <col min="12577" max="12577" width="17" style="95" customWidth="1"/>
    <col min="12578" max="12578" width="17.28515625" style="95" customWidth="1"/>
    <col min="12579" max="12579" width="14.140625" style="95" customWidth="1"/>
    <col min="12580" max="12582" width="14.28515625" style="95" customWidth="1"/>
    <col min="12583" max="12583" width="13.5703125" style="95" customWidth="1"/>
    <col min="12584" max="12584" width="13" style="95" customWidth="1"/>
    <col min="12585" max="12585" width="14.7109375" style="95" customWidth="1"/>
    <col min="12586" max="12586" width="11.5703125" style="95" customWidth="1"/>
    <col min="12587" max="12587" width="12.5703125" style="95" customWidth="1"/>
    <col min="12588" max="12588" width="14.7109375" style="95" customWidth="1"/>
    <col min="12589" max="12589" width="13.140625" style="95" customWidth="1"/>
    <col min="12590" max="12590" width="13.7109375" style="95" customWidth="1"/>
    <col min="12591" max="12598" width="12.28515625" style="95" customWidth="1"/>
    <col min="12599" max="12600" width="9.140625" style="95"/>
    <col min="12601" max="12610" width="12.28515625" style="95" customWidth="1"/>
    <col min="12611" max="12611" width="9.140625" style="95"/>
    <col min="12612" max="12612" width="16.42578125" style="95" customWidth="1"/>
    <col min="12613" max="12796" width="9.140625" style="95"/>
    <col min="12797" max="12797" width="9.7109375" style="95" customWidth="1"/>
    <col min="12798" max="12798" width="84.7109375" style="95" customWidth="1"/>
    <col min="12799" max="12799" width="16.42578125" style="95" customWidth="1"/>
    <col min="12800" max="12800" width="15.85546875" style="95" customWidth="1"/>
    <col min="12801" max="12801" width="17.140625" style="95" customWidth="1"/>
    <col min="12802" max="12802" width="17.5703125" style="95" customWidth="1"/>
    <col min="12803" max="12803" width="13.85546875" style="95" customWidth="1"/>
    <col min="12804" max="12808" width="15.5703125" style="95" customWidth="1"/>
    <col min="12809" max="12809" width="21.28515625" style="95" customWidth="1"/>
    <col min="12810" max="12810" width="16.5703125" style="95" customWidth="1"/>
    <col min="12811" max="12811" width="15.42578125" style="95" customWidth="1"/>
    <col min="12812" max="12812" width="13.42578125" style="95" customWidth="1"/>
    <col min="12813" max="12813" width="15" style="95" customWidth="1"/>
    <col min="12814" max="12814" width="14.140625" style="95" customWidth="1"/>
    <col min="12815" max="12815" width="15.42578125" style="95" customWidth="1"/>
    <col min="12816" max="12816" width="12.5703125" style="95" customWidth="1"/>
    <col min="12817" max="12817" width="13.7109375" style="95" customWidth="1"/>
    <col min="12818" max="12818" width="12.7109375" style="95" customWidth="1"/>
    <col min="12819" max="12819" width="15.85546875" style="95" customWidth="1"/>
    <col min="12820" max="12820" width="13.140625" style="95" customWidth="1"/>
    <col min="12821" max="12821" width="21.140625" style="95" customWidth="1"/>
    <col min="12822" max="12822" width="15.42578125" style="95" customWidth="1"/>
    <col min="12823" max="12823" width="14.42578125" style="95" customWidth="1"/>
    <col min="12824" max="12824" width="18" style="95" customWidth="1"/>
    <col min="12825" max="12825" width="17.42578125" style="95" customWidth="1"/>
    <col min="12826" max="12826" width="18" style="95" customWidth="1"/>
    <col min="12827" max="12827" width="17.28515625" style="95" customWidth="1"/>
    <col min="12828" max="12828" width="16.7109375" style="95" customWidth="1"/>
    <col min="12829" max="12829" width="15.42578125" style="95" customWidth="1"/>
    <col min="12830" max="12830" width="14.42578125" style="95" customWidth="1"/>
    <col min="12831" max="12831" width="18" style="95" customWidth="1"/>
    <col min="12832" max="12832" width="17.42578125" style="95" customWidth="1"/>
    <col min="12833" max="12833" width="17" style="95" customWidth="1"/>
    <col min="12834" max="12834" width="17.28515625" style="95" customWidth="1"/>
    <col min="12835" max="12835" width="14.140625" style="95" customWidth="1"/>
    <col min="12836" max="12838" width="14.28515625" style="95" customWidth="1"/>
    <col min="12839" max="12839" width="13.5703125" style="95" customWidth="1"/>
    <col min="12840" max="12840" width="13" style="95" customWidth="1"/>
    <col min="12841" max="12841" width="14.7109375" style="95" customWidth="1"/>
    <col min="12842" max="12842" width="11.5703125" style="95" customWidth="1"/>
    <col min="12843" max="12843" width="12.5703125" style="95" customWidth="1"/>
    <col min="12844" max="12844" width="14.7109375" style="95" customWidth="1"/>
    <col min="12845" max="12845" width="13.140625" style="95" customWidth="1"/>
    <col min="12846" max="12846" width="13.7109375" style="95" customWidth="1"/>
    <col min="12847" max="12854" width="12.28515625" style="95" customWidth="1"/>
    <col min="12855" max="12856" width="9.140625" style="95"/>
    <col min="12857" max="12866" width="12.28515625" style="95" customWidth="1"/>
    <col min="12867" max="12867" width="9.140625" style="95"/>
    <col min="12868" max="12868" width="16.42578125" style="95" customWidth="1"/>
    <col min="12869" max="13052" width="9.140625" style="95"/>
    <col min="13053" max="13053" width="9.7109375" style="95" customWidth="1"/>
    <col min="13054" max="13054" width="84.7109375" style="95" customWidth="1"/>
    <col min="13055" max="13055" width="16.42578125" style="95" customWidth="1"/>
    <col min="13056" max="13056" width="15.85546875" style="95" customWidth="1"/>
    <col min="13057" max="13057" width="17.140625" style="95" customWidth="1"/>
    <col min="13058" max="13058" width="17.5703125" style="95" customWidth="1"/>
    <col min="13059" max="13059" width="13.85546875" style="95" customWidth="1"/>
    <col min="13060" max="13064" width="15.5703125" style="95" customWidth="1"/>
    <col min="13065" max="13065" width="21.28515625" style="95" customWidth="1"/>
    <col min="13066" max="13066" width="16.5703125" style="95" customWidth="1"/>
    <col min="13067" max="13067" width="15.42578125" style="95" customWidth="1"/>
    <col min="13068" max="13068" width="13.42578125" style="95" customWidth="1"/>
    <col min="13069" max="13069" width="15" style="95" customWidth="1"/>
    <col min="13070" max="13070" width="14.140625" style="95" customWidth="1"/>
    <col min="13071" max="13071" width="15.42578125" style="95" customWidth="1"/>
    <col min="13072" max="13072" width="12.5703125" style="95" customWidth="1"/>
    <col min="13073" max="13073" width="13.7109375" style="95" customWidth="1"/>
    <col min="13074" max="13074" width="12.7109375" style="95" customWidth="1"/>
    <col min="13075" max="13075" width="15.85546875" style="95" customWidth="1"/>
    <col min="13076" max="13076" width="13.140625" style="95" customWidth="1"/>
    <col min="13077" max="13077" width="21.140625" style="95" customWidth="1"/>
    <col min="13078" max="13078" width="15.42578125" style="95" customWidth="1"/>
    <col min="13079" max="13079" width="14.42578125" style="95" customWidth="1"/>
    <col min="13080" max="13080" width="18" style="95" customWidth="1"/>
    <col min="13081" max="13081" width="17.42578125" style="95" customWidth="1"/>
    <col min="13082" max="13082" width="18" style="95" customWidth="1"/>
    <col min="13083" max="13083" width="17.28515625" style="95" customWidth="1"/>
    <col min="13084" max="13084" width="16.7109375" style="95" customWidth="1"/>
    <col min="13085" max="13085" width="15.42578125" style="95" customWidth="1"/>
    <col min="13086" max="13086" width="14.42578125" style="95" customWidth="1"/>
    <col min="13087" max="13087" width="18" style="95" customWidth="1"/>
    <col min="13088" max="13088" width="17.42578125" style="95" customWidth="1"/>
    <col min="13089" max="13089" width="17" style="95" customWidth="1"/>
    <col min="13090" max="13090" width="17.28515625" style="95" customWidth="1"/>
    <col min="13091" max="13091" width="14.140625" style="95" customWidth="1"/>
    <col min="13092" max="13094" width="14.28515625" style="95" customWidth="1"/>
    <col min="13095" max="13095" width="13.5703125" style="95" customWidth="1"/>
    <col min="13096" max="13096" width="13" style="95" customWidth="1"/>
    <col min="13097" max="13097" width="14.7109375" style="95" customWidth="1"/>
    <col min="13098" max="13098" width="11.5703125" style="95" customWidth="1"/>
    <col min="13099" max="13099" width="12.5703125" style="95" customWidth="1"/>
    <col min="13100" max="13100" width="14.7109375" style="95" customWidth="1"/>
    <col min="13101" max="13101" width="13.140625" style="95" customWidth="1"/>
    <col min="13102" max="13102" width="13.7109375" style="95" customWidth="1"/>
    <col min="13103" max="13110" width="12.28515625" style="95" customWidth="1"/>
    <col min="13111" max="13112" width="9.140625" style="95"/>
    <col min="13113" max="13122" width="12.28515625" style="95" customWidth="1"/>
    <col min="13123" max="13123" width="9.140625" style="95"/>
    <col min="13124" max="13124" width="16.42578125" style="95" customWidth="1"/>
    <col min="13125" max="13308" width="9.140625" style="95"/>
    <col min="13309" max="13309" width="9.7109375" style="95" customWidth="1"/>
    <col min="13310" max="13310" width="84.7109375" style="95" customWidth="1"/>
    <col min="13311" max="13311" width="16.42578125" style="95" customWidth="1"/>
    <col min="13312" max="13312" width="15.85546875" style="95" customWidth="1"/>
    <col min="13313" max="13313" width="17.140625" style="95" customWidth="1"/>
    <col min="13314" max="13314" width="17.5703125" style="95" customWidth="1"/>
    <col min="13315" max="13315" width="13.85546875" style="95" customWidth="1"/>
    <col min="13316" max="13320" width="15.5703125" style="95" customWidth="1"/>
    <col min="13321" max="13321" width="21.28515625" style="95" customWidth="1"/>
    <col min="13322" max="13322" width="16.5703125" style="95" customWidth="1"/>
    <col min="13323" max="13323" width="15.42578125" style="95" customWidth="1"/>
    <col min="13324" max="13324" width="13.42578125" style="95" customWidth="1"/>
    <col min="13325" max="13325" width="15" style="95" customWidth="1"/>
    <col min="13326" max="13326" width="14.140625" style="95" customWidth="1"/>
    <col min="13327" max="13327" width="15.42578125" style="95" customWidth="1"/>
    <col min="13328" max="13328" width="12.5703125" style="95" customWidth="1"/>
    <col min="13329" max="13329" width="13.7109375" style="95" customWidth="1"/>
    <col min="13330" max="13330" width="12.7109375" style="95" customWidth="1"/>
    <col min="13331" max="13331" width="15.85546875" style="95" customWidth="1"/>
    <col min="13332" max="13332" width="13.140625" style="95" customWidth="1"/>
    <col min="13333" max="13333" width="21.140625" style="95" customWidth="1"/>
    <col min="13334" max="13334" width="15.42578125" style="95" customWidth="1"/>
    <col min="13335" max="13335" width="14.42578125" style="95" customWidth="1"/>
    <col min="13336" max="13336" width="18" style="95" customWidth="1"/>
    <col min="13337" max="13337" width="17.42578125" style="95" customWidth="1"/>
    <col min="13338" max="13338" width="18" style="95" customWidth="1"/>
    <col min="13339" max="13339" width="17.28515625" style="95" customWidth="1"/>
    <col min="13340" max="13340" width="16.7109375" style="95" customWidth="1"/>
    <col min="13341" max="13341" width="15.42578125" style="95" customWidth="1"/>
    <col min="13342" max="13342" width="14.42578125" style="95" customWidth="1"/>
    <col min="13343" max="13343" width="18" style="95" customWidth="1"/>
    <col min="13344" max="13344" width="17.42578125" style="95" customWidth="1"/>
    <col min="13345" max="13345" width="17" style="95" customWidth="1"/>
    <col min="13346" max="13346" width="17.28515625" style="95" customWidth="1"/>
    <col min="13347" max="13347" width="14.140625" style="95" customWidth="1"/>
    <col min="13348" max="13350" width="14.28515625" style="95" customWidth="1"/>
    <col min="13351" max="13351" width="13.5703125" style="95" customWidth="1"/>
    <col min="13352" max="13352" width="13" style="95" customWidth="1"/>
    <col min="13353" max="13353" width="14.7109375" style="95" customWidth="1"/>
    <col min="13354" max="13354" width="11.5703125" style="95" customWidth="1"/>
    <col min="13355" max="13355" width="12.5703125" style="95" customWidth="1"/>
    <col min="13356" max="13356" width="14.7109375" style="95" customWidth="1"/>
    <col min="13357" max="13357" width="13.140625" style="95" customWidth="1"/>
    <col min="13358" max="13358" width="13.7109375" style="95" customWidth="1"/>
    <col min="13359" max="13366" width="12.28515625" style="95" customWidth="1"/>
    <col min="13367" max="13368" width="9.140625" style="95"/>
    <col min="13369" max="13378" width="12.28515625" style="95" customWidth="1"/>
    <col min="13379" max="13379" width="9.140625" style="95"/>
    <col min="13380" max="13380" width="16.42578125" style="95" customWidth="1"/>
    <col min="13381" max="13564" width="9.140625" style="95"/>
    <col min="13565" max="13565" width="9.7109375" style="95" customWidth="1"/>
    <col min="13566" max="13566" width="84.7109375" style="95" customWidth="1"/>
    <col min="13567" max="13567" width="16.42578125" style="95" customWidth="1"/>
    <col min="13568" max="13568" width="15.85546875" style="95" customWidth="1"/>
    <col min="13569" max="13569" width="17.140625" style="95" customWidth="1"/>
    <col min="13570" max="13570" width="17.5703125" style="95" customWidth="1"/>
    <col min="13571" max="13571" width="13.85546875" style="95" customWidth="1"/>
    <col min="13572" max="13576" width="15.5703125" style="95" customWidth="1"/>
    <col min="13577" max="13577" width="21.28515625" style="95" customWidth="1"/>
    <col min="13578" max="13578" width="16.5703125" style="95" customWidth="1"/>
    <col min="13579" max="13579" width="15.42578125" style="95" customWidth="1"/>
    <col min="13580" max="13580" width="13.42578125" style="95" customWidth="1"/>
    <col min="13581" max="13581" width="15" style="95" customWidth="1"/>
    <col min="13582" max="13582" width="14.140625" style="95" customWidth="1"/>
    <col min="13583" max="13583" width="15.42578125" style="95" customWidth="1"/>
    <col min="13584" max="13584" width="12.5703125" style="95" customWidth="1"/>
    <col min="13585" max="13585" width="13.7109375" style="95" customWidth="1"/>
    <col min="13586" max="13586" width="12.7109375" style="95" customWidth="1"/>
    <col min="13587" max="13587" width="15.85546875" style="95" customWidth="1"/>
    <col min="13588" max="13588" width="13.140625" style="95" customWidth="1"/>
    <col min="13589" max="13589" width="21.140625" style="95" customWidth="1"/>
    <col min="13590" max="13590" width="15.42578125" style="95" customWidth="1"/>
    <col min="13591" max="13591" width="14.42578125" style="95" customWidth="1"/>
    <col min="13592" max="13592" width="18" style="95" customWidth="1"/>
    <col min="13593" max="13593" width="17.42578125" style="95" customWidth="1"/>
    <col min="13594" max="13594" width="18" style="95" customWidth="1"/>
    <col min="13595" max="13595" width="17.28515625" style="95" customWidth="1"/>
    <col min="13596" max="13596" width="16.7109375" style="95" customWidth="1"/>
    <col min="13597" max="13597" width="15.42578125" style="95" customWidth="1"/>
    <col min="13598" max="13598" width="14.42578125" style="95" customWidth="1"/>
    <col min="13599" max="13599" width="18" style="95" customWidth="1"/>
    <col min="13600" max="13600" width="17.42578125" style="95" customWidth="1"/>
    <col min="13601" max="13601" width="17" style="95" customWidth="1"/>
    <col min="13602" max="13602" width="17.28515625" style="95" customWidth="1"/>
    <col min="13603" max="13603" width="14.140625" style="95" customWidth="1"/>
    <col min="13604" max="13606" width="14.28515625" style="95" customWidth="1"/>
    <col min="13607" max="13607" width="13.5703125" style="95" customWidth="1"/>
    <col min="13608" max="13608" width="13" style="95" customWidth="1"/>
    <col min="13609" max="13609" width="14.7109375" style="95" customWidth="1"/>
    <col min="13610" max="13610" width="11.5703125" style="95" customWidth="1"/>
    <col min="13611" max="13611" width="12.5703125" style="95" customWidth="1"/>
    <col min="13612" max="13612" width="14.7109375" style="95" customWidth="1"/>
    <col min="13613" max="13613" width="13.140625" style="95" customWidth="1"/>
    <col min="13614" max="13614" width="13.7109375" style="95" customWidth="1"/>
    <col min="13615" max="13622" width="12.28515625" style="95" customWidth="1"/>
    <col min="13623" max="13624" width="9.140625" style="95"/>
    <col min="13625" max="13634" width="12.28515625" style="95" customWidth="1"/>
    <col min="13635" max="13635" width="9.140625" style="95"/>
    <col min="13636" max="13636" width="16.42578125" style="95" customWidth="1"/>
    <col min="13637" max="13820" width="9.140625" style="95"/>
    <col min="13821" max="13821" width="9.7109375" style="95" customWidth="1"/>
    <col min="13822" max="13822" width="84.7109375" style="95" customWidth="1"/>
    <col min="13823" max="13823" width="16.42578125" style="95" customWidth="1"/>
    <col min="13824" max="13824" width="15.85546875" style="95" customWidth="1"/>
    <col min="13825" max="13825" width="17.140625" style="95" customWidth="1"/>
    <col min="13826" max="13826" width="17.5703125" style="95" customWidth="1"/>
    <col min="13827" max="13827" width="13.85546875" style="95" customWidth="1"/>
    <col min="13828" max="13832" width="15.5703125" style="95" customWidth="1"/>
    <col min="13833" max="13833" width="21.28515625" style="95" customWidth="1"/>
    <col min="13834" max="13834" width="16.5703125" style="95" customWidth="1"/>
    <col min="13835" max="13835" width="15.42578125" style="95" customWidth="1"/>
    <col min="13836" max="13836" width="13.42578125" style="95" customWidth="1"/>
    <col min="13837" max="13837" width="15" style="95" customWidth="1"/>
    <col min="13838" max="13838" width="14.140625" style="95" customWidth="1"/>
    <col min="13839" max="13839" width="15.42578125" style="95" customWidth="1"/>
    <col min="13840" max="13840" width="12.5703125" style="95" customWidth="1"/>
    <col min="13841" max="13841" width="13.7109375" style="95" customWidth="1"/>
    <col min="13842" max="13842" width="12.7109375" style="95" customWidth="1"/>
    <col min="13843" max="13843" width="15.85546875" style="95" customWidth="1"/>
    <col min="13844" max="13844" width="13.140625" style="95" customWidth="1"/>
    <col min="13845" max="13845" width="21.140625" style="95" customWidth="1"/>
    <col min="13846" max="13846" width="15.42578125" style="95" customWidth="1"/>
    <col min="13847" max="13847" width="14.42578125" style="95" customWidth="1"/>
    <col min="13848" max="13848" width="18" style="95" customWidth="1"/>
    <col min="13849" max="13849" width="17.42578125" style="95" customWidth="1"/>
    <col min="13850" max="13850" width="18" style="95" customWidth="1"/>
    <col min="13851" max="13851" width="17.28515625" style="95" customWidth="1"/>
    <col min="13852" max="13852" width="16.7109375" style="95" customWidth="1"/>
    <col min="13853" max="13853" width="15.42578125" style="95" customWidth="1"/>
    <col min="13854" max="13854" width="14.42578125" style="95" customWidth="1"/>
    <col min="13855" max="13855" width="18" style="95" customWidth="1"/>
    <col min="13856" max="13856" width="17.42578125" style="95" customWidth="1"/>
    <col min="13857" max="13857" width="17" style="95" customWidth="1"/>
    <col min="13858" max="13858" width="17.28515625" style="95" customWidth="1"/>
    <col min="13859" max="13859" width="14.140625" style="95" customWidth="1"/>
    <col min="13860" max="13862" width="14.28515625" style="95" customWidth="1"/>
    <col min="13863" max="13863" width="13.5703125" style="95" customWidth="1"/>
    <col min="13864" max="13864" width="13" style="95" customWidth="1"/>
    <col min="13865" max="13865" width="14.7109375" style="95" customWidth="1"/>
    <col min="13866" max="13866" width="11.5703125" style="95" customWidth="1"/>
    <col min="13867" max="13867" width="12.5703125" style="95" customWidth="1"/>
    <col min="13868" max="13868" width="14.7109375" style="95" customWidth="1"/>
    <col min="13869" max="13869" width="13.140625" style="95" customWidth="1"/>
    <col min="13870" max="13870" width="13.7109375" style="95" customWidth="1"/>
    <col min="13871" max="13878" width="12.28515625" style="95" customWidth="1"/>
    <col min="13879" max="13880" width="9.140625" style="95"/>
    <col min="13881" max="13890" width="12.28515625" style="95" customWidth="1"/>
    <col min="13891" max="13891" width="9.140625" style="95"/>
    <col min="13892" max="13892" width="16.42578125" style="95" customWidth="1"/>
    <col min="13893" max="14076" width="9.140625" style="95"/>
    <col min="14077" max="14077" width="9.7109375" style="95" customWidth="1"/>
    <col min="14078" max="14078" width="84.7109375" style="95" customWidth="1"/>
    <col min="14079" max="14079" width="16.42578125" style="95" customWidth="1"/>
    <col min="14080" max="14080" width="15.85546875" style="95" customWidth="1"/>
    <col min="14081" max="14081" width="17.140625" style="95" customWidth="1"/>
    <col min="14082" max="14082" width="17.5703125" style="95" customWidth="1"/>
    <col min="14083" max="14083" width="13.85546875" style="95" customWidth="1"/>
    <col min="14084" max="14088" width="15.5703125" style="95" customWidth="1"/>
    <col min="14089" max="14089" width="21.28515625" style="95" customWidth="1"/>
    <col min="14090" max="14090" width="16.5703125" style="95" customWidth="1"/>
    <col min="14091" max="14091" width="15.42578125" style="95" customWidth="1"/>
    <col min="14092" max="14092" width="13.42578125" style="95" customWidth="1"/>
    <col min="14093" max="14093" width="15" style="95" customWidth="1"/>
    <col min="14094" max="14094" width="14.140625" style="95" customWidth="1"/>
    <col min="14095" max="14095" width="15.42578125" style="95" customWidth="1"/>
    <col min="14096" max="14096" width="12.5703125" style="95" customWidth="1"/>
    <col min="14097" max="14097" width="13.7109375" style="95" customWidth="1"/>
    <col min="14098" max="14098" width="12.7109375" style="95" customWidth="1"/>
    <col min="14099" max="14099" width="15.85546875" style="95" customWidth="1"/>
    <col min="14100" max="14100" width="13.140625" style="95" customWidth="1"/>
    <col min="14101" max="14101" width="21.140625" style="95" customWidth="1"/>
    <col min="14102" max="14102" width="15.42578125" style="95" customWidth="1"/>
    <col min="14103" max="14103" width="14.42578125" style="95" customWidth="1"/>
    <col min="14104" max="14104" width="18" style="95" customWidth="1"/>
    <col min="14105" max="14105" width="17.42578125" style="95" customWidth="1"/>
    <col min="14106" max="14106" width="18" style="95" customWidth="1"/>
    <col min="14107" max="14107" width="17.28515625" style="95" customWidth="1"/>
    <col min="14108" max="14108" width="16.7109375" style="95" customWidth="1"/>
    <col min="14109" max="14109" width="15.42578125" style="95" customWidth="1"/>
    <col min="14110" max="14110" width="14.42578125" style="95" customWidth="1"/>
    <col min="14111" max="14111" width="18" style="95" customWidth="1"/>
    <col min="14112" max="14112" width="17.42578125" style="95" customWidth="1"/>
    <col min="14113" max="14113" width="17" style="95" customWidth="1"/>
    <col min="14114" max="14114" width="17.28515625" style="95" customWidth="1"/>
    <col min="14115" max="14115" width="14.140625" style="95" customWidth="1"/>
    <col min="14116" max="14118" width="14.28515625" style="95" customWidth="1"/>
    <col min="14119" max="14119" width="13.5703125" style="95" customWidth="1"/>
    <col min="14120" max="14120" width="13" style="95" customWidth="1"/>
    <col min="14121" max="14121" width="14.7109375" style="95" customWidth="1"/>
    <col min="14122" max="14122" width="11.5703125" style="95" customWidth="1"/>
    <col min="14123" max="14123" width="12.5703125" style="95" customWidth="1"/>
    <col min="14124" max="14124" width="14.7109375" style="95" customWidth="1"/>
    <col min="14125" max="14125" width="13.140625" style="95" customWidth="1"/>
    <col min="14126" max="14126" width="13.7109375" style="95" customWidth="1"/>
    <col min="14127" max="14134" width="12.28515625" style="95" customWidth="1"/>
    <col min="14135" max="14136" width="9.140625" style="95"/>
    <col min="14137" max="14146" width="12.28515625" style="95" customWidth="1"/>
    <col min="14147" max="14147" width="9.140625" style="95"/>
    <col min="14148" max="14148" width="16.42578125" style="95" customWidth="1"/>
    <col min="14149" max="14332" width="9.140625" style="95"/>
    <col min="14333" max="14333" width="9.7109375" style="95" customWidth="1"/>
    <col min="14334" max="14334" width="84.7109375" style="95" customWidth="1"/>
    <col min="14335" max="14335" width="16.42578125" style="95" customWidth="1"/>
    <col min="14336" max="14336" width="15.85546875" style="95" customWidth="1"/>
    <col min="14337" max="14337" width="17.140625" style="95" customWidth="1"/>
    <col min="14338" max="14338" width="17.5703125" style="95" customWidth="1"/>
    <col min="14339" max="14339" width="13.85546875" style="95" customWidth="1"/>
    <col min="14340" max="14344" width="15.5703125" style="95" customWidth="1"/>
    <col min="14345" max="14345" width="21.28515625" style="95" customWidth="1"/>
    <col min="14346" max="14346" width="16.5703125" style="95" customWidth="1"/>
    <col min="14347" max="14347" width="15.42578125" style="95" customWidth="1"/>
    <col min="14348" max="14348" width="13.42578125" style="95" customWidth="1"/>
    <col min="14349" max="14349" width="15" style="95" customWidth="1"/>
    <col min="14350" max="14350" width="14.140625" style="95" customWidth="1"/>
    <col min="14351" max="14351" width="15.42578125" style="95" customWidth="1"/>
    <col min="14352" max="14352" width="12.5703125" style="95" customWidth="1"/>
    <col min="14353" max="14353" width="13.7109375" style="95" customWidth="1"/>
    <col min="14354" max="14354" width="12.7109375" style="95" customWidth="1"/>
    <col min="14355" max="14355" width="15.85546875" style="95" customWidth="1"/>
    <col min="14356" max="14356" width="13.140625" style="95" customWidth="1"/>
    <col min="14357" max="14357" width="21.140625" style="95" customWidth="1"/>
    <col min="14358" max="14358" width="15.42578125" style="95" customWidth="1"/>
    <col min="14359" max="14359" width="14.42578125" style="95" customWidth="1"/>
    <col min="14360" max="14360" width="18" style="95" customWidth="1"/>
    <col min="14361" max="14361" width="17.42578125" style="95" customWidth="1"/>
    <col min="14362" max="14362" width="18" style="95" customWidth="1"/>
    <col min="14363" max="14363" width="17.28515625" style="95" customWidth="1"/>
    <col min="14364" max="14364" width="16.7109375" style="95" customWidth="1"/>
    <col min="14365" max="14365" width="15.42578125" style="95" customWidth="1"/>
    <col min="14366" max="14366" width="14.42578125" style="95" customWidth="1"/>
    <col min="14367" max="14367" width="18" style="95" customWidth="1"/>
    <col min="14368" max="14368" width="17.42578125" style="95" customWidth="1"/>
    <col min="14369" max="14369" width="17" style="95" customWidth="1"/>
    <col min="14370" max="14370" width="17.28515625" style="95" customWidth="1"/>
    <col min="14371" max="14371" width="14.140625" style="95" customWidth="1"/>
    <col min="14372" max="14374" width="14.28515625" style="95" customWidth="1"/>
    <col min="14375" max="14375" width="13.5703125" style="95" customWidth="1"/>
    <col min="14376" max="14376" width="13" style="95" customWidth="1"/>
    <col min="14377" max="14377" width="14.7109375" style="95" customWidth="1"/>
    <col min="14378" max="14378" width="11.5703125" style="95" customWidth="1"/>
    <col min="14379" max="14379" width="12.5703125" style="95" customWidth="1"/>
    <col min="14380" max="14380" width="14.7109375" style="95" customWidth="1"/>
    <col min="14381" max="14381" width="13.140625" style="95" customWidth="1"/>
    <col min="14382" max="14382" width="13.7109375" style="95" customWidth="1"/>
    <col min="14383" max="14390" width="12.28515625" style="95" customWidth="1"/>
    <col min="14391" max="14392" width="9.140625" style="95"/>
    <col min="14393" max="14402" width="12.28515625" style="95" customWidth="1"/>
    <col min="14403" max="14403" width="9.140625" style="95"/>
    <col min="14404" max="14404" width="16.42578125" style="95" customWidth="1"/>
    <col min="14405" max="14588" width="9.140625" style="95"/>
    <col min="14589" max="14589" width="9.7109375" style="95" customWidth="1"/>
    <col min="14590" max="14590" width="84.7109375" style="95" customWidth="1"/>
    <col min="14591" max="14591" width="16.42578125" style="95" customWidth="1"/>
    <col min="14592" max="14592" width="15.85546875" style="95" customWidth="1"/>
    <col min="14593" max="14593" width="17.140625" style="95" customWidth="1"/>
    <col min="14594" max="14594" width="17.5703125" style="95" customWidth="1"/>
    <col min="14595" max="14595" width="13.85546875" style="95" customWidth="1"/>
    <col min="14596" max="14600" width="15.5703125" style="95" customWidth="1"/>
    <col min="14601" max="14601" width="21.28515625" style="95" customWidth="1"/>
    <col min="14602" max="14602" width="16.5703125" style="95" customWidth="1"/>
    <col min="14603" max="14603" width="15.42578125" style="95" customWidth="1"/>
    <col min="14604" max="14604" width="13.42578125" style="95" customWidth="1"/>
    <col min="14605" max="14605" width="15" style="95" customWidth="1"/>
    <col min="14606" max="14606" width="14.140625" style="95" customWidth="1"/>
    <col min="14607" max="14607" width="15.42578125" style="95" customWidth="1"/>
    <col min="14608" max="14608" width="12.5703125" style="95" customWidth="1"/>
    <col min="14609" max="14609" width="13.7109375" style="95" customWidth="1"/>
    <col min="14610" max="14610" width="12.7109375" style="95" customWidth="1"/>
    <col min="14611" max="14611" width="15.85546875" style="95" customWidth="1"/>
    <col min="14612" max="14612" width="13.140625" style="95" customWidth="1"/>
    <col min="14613" max="14613" width="21.140625" style="95" customWidth="1"/>
    <col min="14614" max="14614" width="15.42578125" style="95" customWidth="1"/>
    <col min="14615" max="14615" width="14.42578125" style="95" customWidth="1"/>
    <col min="14616" max="14616" width="18" style="95" customWidth="1"/>
    <col min="14617" max="14617" width="17.42578125" style="95" customWidth="1"/>
    <col min="14618" max="14618" width="18" style="95" customWidth="1"/>
    <col min="14619" max="14619" width="17.28515625" style="95" customWidth="1"/>
    <col min="14620" max="14620" width="16.7109375" style="95" customWidth="1"/>
    <col min="14621" max="14621" width="15.42578125" style="95" customWidth="1"/>
    <col min="14622" max="14622" width="14.42578125" style="95" customWidth="1"/>
    <col min="14623" max="14623" width="18" style="95" customWidth="1"/>
    <col min="14624" max="14624" width="17.42578125" style="95" customWidth="1"/>
    <col min="14625" max="14625" width="17" style="95" customWidth="1"/>
    <col min="14626" max="14626" width="17.28515625" style="95" customWidth="1"/>
    <col min="14627" max="14627" width="14.140625" style="95" customWidth="1"/>
    <col min="14628" max="14630" width="14.28515625" style="95" customWidth="1"/>
    <col min="14631" max="14631" width="13.5703125" style="95" customWidth="1"/>
    <col min="14632" max="14632" width="13" style="95" customWidth="1"/>
    <col min="14633" max="14633" width="14.7109375" style="95" customWidth="1"/>
    <col min="14634" max="14634" width="11.5703125" style="95" customWidth="1"/>
    <col min="14635" max="14635" width="12.5703125" style="95" customWidth="1"/>
    <col min="14636" max="14636" width="14.7109375" style="95" customWidth="1"/>
    <col min="14637" max="14637" width="13.140625" style="95" customWidth="1"/>
    <col min="14638" max="14638" width="13.7109375" style="95" customWidth="1"/>
    <col min="14639" max="14646" width="12.28515625" style="95" customWidth="1"/>
    <col min="14647" max="14648" width="9.140625" style="95"/>
    <col min="14649" max="14658" width="12.28515625" style="95" customWidth="1"/>
    <col min="14659" max="14659" width="9.140625" style="95"/>
    <col min="14660" max="14660" width="16.42578125" style="95" customWidth="1"/>
    <col min="14661" max="14844" width="9.140625" style="95"/>
    <col min="14845" max="14845" width="9.7109375" style="95" customWidth="1"/>
    <col min="14846" max="14846" width="84.7109375" style="95" customWidth="1"/>
    <col min="14847" max="14847" width="16.42578125" style="95" customWidth="1"/>
    <col min="14848" max="14848" width="15.85546875" style="95" customWidth="1"/>
    <col min="14849" max="14849" width="17.140625" style="95" customWidth="1"/>
    <col min="14850" max="14850" width="17.5703125" style="95" customWidth="1"/>
    <col min="14851" max="14851" width="13.85546875" style="95" customWidth="1"/>
    <col min="14852" max="14856" width="15.5703125" style="95" customWidth="1"/>
    <col min="14857" max="14857" width="21.28515625" style="95" customWidth="1"/>
    <col min="14858" max="14858" width="16.5703125" style="95" customWidth="1"/>
    <col min="14859" max="14859" width="15.42578125" style="95" customWidth="1"/>
    <col min="14860" max="14860" width="13.42578125" style="95" customWidth="1"/>
    <col min="14861" max="14861" width="15" style="95" customWidth="1"/>
    <col min="14862" max="14862" width="14.140625" style="95" customWidth="1"/>
    <col min="14863" max="14863" width="15.42578125" style="95" customWidth="1"/>
    <col min="14864" max="14864" width="12.5703125" style="95" customWidth="1"/>
    <col min="14865" max="14865" width="13.7109375" style="95" customWidth="1"/>
    <col min="14866" max="14866" width="12.7109375" style="95" customWidth="1"/>
    <col min="14867" max="14867" width="15.85546875" style="95" customWidth="1"/>
    <col min="14868" max="14868" width="13.140625" style="95" customWidth="1"/>
    <col min="14869" max="14869" width="21.140625" style="95" customWidth="1"/>
    <col min="14870" max="14870" width="15.42578125" style="95" customWidth="1"/>
    <col min="14871" max="14871" width="14.42578125" style="95" customWidth="1"/>
    <col min="14872" max="14872" width="18" style="95" customWidth="1"/>
    <col min="14873" max="14873" width="17.42578125" style="95" customWidth="1"/>
    <col min="14874" max="14874" width="18" style="95" customWidth="1"/>
    <col min="14875" max="14875" width="17.28515625" style="95" customWidth="1"/>
    <col min="14876" max="14876" width="16.7109375" style="95" customWidth="1"/>
    <col min="14877" max="14877" width="15.42578125" style="95" customWidth="1"/>
    <col min="14878" max="14878" width="14.42578125" style="95" customWidth="1"/>
    <col min="14879" max="14879" width="18" style="95" customWidth="1"/>
    <col min="14880" max="14880" width="17.42578125" style="95" customWidth="1"/>
    <col min="14881" max="14881" width="17" style="95" customWidth="1"/>
    <col min="14882" max="14882" width="17.28515625" style="95" customWidth="1"/>
    <col min="14883" max="14883" width="14.140625" style="95" customWidth="1"/>
    <col min="14884" max="14886" width="14.28515625" style="95" customWidth="1"/>
    <col min="14887" max="14887" width="13.5703125" style="95" customWidth="1"/>
    <col min="14888" max="14888" width="13" style="95" customWidth="1"/>
    <col min="14889" max="14889" width="14.7109375" style="95" customWidth="1"/>
    <col min="14890" max="14890" width="11.5703125" style="95" customWidth="1"/>
    <col min="14891" max="14891" width="12.5703125" style="95" customWidth="1"/>
    <col min="14892" max="14892" width="14.7109375" style="95" customWidth="1"/>
    <col min="14893" max="14893" width="13.140625" style="95" customWidth="1"/>
    <col min="14894" max="14894" width="13.7109375" style="95" customWidth="1"/>
    <col min="14895" max="14902" width="12.28515625" style="95" customWidth="1"/>
    <col min="14903" max="14904" width="9.140625" style="95"/>
    <col min="14905" max="14914" width="12.28515625" style="95" customWidth="1"/>
    <col min="14915" max="14915" width="9.140625" style="95"/>
    <col min="14916" max="14916" width="16.42578125" style="95" customWidth="1"/>
    <col min="14917" max="15100" width="9.140625" style="95"/>
    <col min="15101" max="15101" width="9.7109375" style="95" customWidth="1"/>
    <col min="15102" max="15102" width="84.7109375" style="95" customWidth="1"/>
    <col min="15103" max="15103" width="16.42578125" style="95" customWidth="1"/>
    <col min="15104" max="15104" width="15.85546875" style="95" customWidth="1"/>
    <col min="15105" max="15105" width="17.140625" style="95" customWidth="1"/>
    <col min="15106" max="15106" width="17.5703125" style="95" customWidth="1"/>
    <col min="15107" max="15107" width="13.85546875" style="95" customWidth="1"/>
    <col min="15108" max="15112" width="15.5703125" style="95" customWidth="1"/>
    <col min="15113" max="15113" width="21.28515625" style="95" customWidth="1"/>
    <col min="15114" max="15114" width="16.5703125" style="95" customWidth="1"/>
    <col min="15115" max="15115" width="15.42578125" style="95" customWidth="1"/>
    <col min="15116" max="15116" width="13.42578125" style="95" customWidth="1"/>
    <col min="15117" max="15117" width="15" style="95" customWidth="1"/>
    <col min="15118" max="15118" width="14.140625" style="95" customWidth="1"/>
    <col min="15119" max="15119" width="15.42578125" style="95" customWidth="1"/>
    <col min="15120" max="15120" width="12.5703125" style="95" customWidth="1"/>
    <col min="15121" max="15121" width="13.7109375" style="95" customWidth="1"/>
    <col min="15122" max="15122" width="12.7109375" style="95" customWidth="1"/>
    <col min="15123" max="15123" width="15.85546875" style="95" customWidth="1"/>
    <col min="15124" max="15124" width="13.140625" style="95" customWidth="1"/>
    <col min="15125" max="15125" width="21.140625" style="95" customWidth="1"/>
    <col min="15126" max="15126" width="15.42578125" style="95" customWidth="1"/>
    <col min="15127" max="15127" width="14.42578125" style="95" customWidth="1"/>
    <col min="15128" max="15128" width="18" style="95" customWidth="1"/>
    <col min="15129" max="15129" width="17.42578125" style="95" customWidth="1"/>
    <col min="15130" max="15130" width="18" style="95" customWidth="1"/>
    <col min="15131" max="15131" width="17.28515625" style="95" customWidth="1"/>
    <col min="15132" max="15132" width="16.7109375" style="95" customWidth="1"/>
    <col min="15133" max="15133" width="15.42578125" style="95" customWidth="1"/>
    <col min="15134" max="15134" width="14.42578125" style="95" customWidth="1"/>
    <col min="15135" max="15135" width="18" style="95" customWidth="1"/>
    <col min="15136" max="15136" width="17.42578125" style="95" customWidth="1"/>
    <col min="15137" max="15137" width="17" style="95" customWidth="1"/>
    <col min="15138" max="15138" width="17.28515625" style="95" customWidth="1"/>
    <col min="15139" max="15139" width="14.140625" style="95" customWidth="1"/>
    <col min="15140" max="15142" width="14.28515625" style="95" customWidth="1"/>
    <col min="15143" max="15143" width="13.5703125" style="95" customWidth="1"/>
    <col min="15144" max="15144" width="13" style="95" customWidth="1"/>
    <col min="15145" max="15145" width="14.7109375" style="95" customWidth="1"/>
    <col min="15146" max="15146" width="11.5703125" style="95" customWidth="1"/>
    <col min="15147" max="15147" width="12.5703125" style="95" customWidth="1"/>
    <col min="15148" max="15148" width="14.7109375" style="95" customWidth="1"/>
    <col min="15149" max="15149" width="13.140625" style="95" customWidth="1"/>
    <col min="15150" max="15150" width="13.7109375" style="95" customWidth="1"/>
    <col min="15151" max="15158" width="12.28515625" style="95" customWidth="1"/>
    <col min="15159" max="15160" width="9.140625" style="95"/>
    <col min="15161" max="15170" width="12.28515625" style="95" customWidth="1"/>
    <col min="15171" max="15171" width="9.140625" style="95"/>
    <col min="15172" max="15172" width="16.42578125" style="95" customWidth="1"/>
    <col min="15173" max="15356" width="9.140625" style="95"/>
    <col min="15357" max="15357" width="9.7109375" style="95" customWidth="1"/>
    <col min="15358" max="15358" width="84.7109375" style="95" customWidth="1"/>
    <col min="15359" max="15359" width="16.42578125" style="95" customWidth="1"/>
    <col min="15360" max="15360" width="15.85546875" style="95" customWidth="1"/>
    <col min="15361" max="15361" width="17.140625" style="95" customWidth="1"/>
    <col min="15362" max="15362" width="17.5703125" style="95" customWidth="1"/>
    <col min="15363" max="15363" width="13.85546875" style="95" customWidth="1"/>
    <col min="15364" max="15368" width="15.5703125" style="95" customWidth="1"/>
    <col min="15369" max="15369" width="21.28515625" style="95" customWidth="1"/>
    <col min="15370" max="15370" width="16.5703125" style="95" customWidth="1"/>
    <col min="15371" max="15371" width="15.42578125" style="95" customWidth="1"/>
    <col min="15372" max="15372" width="13.42578125" style="95" customWidth="1"/>
    <col min="15373" max="15373" width="15" style="95" customWidth="1"/>
    <col min="15374" max="15374" width="14.140625" style="95" customWidth="1"/>
    <col min="15375" max="15375" width="15.42578125" style="95" customWidth="1"/>
    <col min="15376" max="15376" width="12.5703125" style="95" customWidth="1"/>
    <col min="15377" max="15377" width="13.7109375" style="95" customWidth="1"/>
    <col min="15378" max="15378" width="12.7109375" style="95" customWidth="1"/>
    <col min="15379" max="15379" width="15.85546875" style="95" customWidth="1"/>
    <col min="15380" max="15380" width="13.140625" style="95" customWidth="1"/>
    <col min="15381" max="15381" width="21.140625" style="95" customWidth="1"/>
    <col min="15382" max="15382" width="15.42578125" style="95" customWidth="1"/>
    <col min="15383" max="15383" width="14.42578125" style="95" customWidth="1"/>
    <col min="15384" max="15384" width="18" style="95" customWidth="1"/>
    <col min="15385" max="15385" width="17.42578125" style="95" customWidth="1"/>
    <col min="15386" max="15386" width="18" style="95" customWidth="1"/>
    <col min="15387" max="15387" width="17.28515625" style="95" customWidth="1"/>
    <col min="15388" max="15388" width="16.7109375" style="95" customWidth="1"/>
    <col min="15389" max="15389" width="15.42578125" style="95" customWidth="1"/>
    <col min="15390" max="15390" width="14.42578125" style="95" customWidth="1"/>
    <col min="15391" max="15391" width="18" style="95" customWidth="1"/>
    <col min="15392" max="15392" width="17.42578125" style="95" customWidth="1"/>
    <col min="15393" max="15393" width="17" style="95" customWidth="1"/>
    <col min="15394" max="15394" width="17.28515625" style="95" customWidth="1"/>
    <col min="15395" max="15395" width="14.140625" style="95" customWidth="1"/>
    <col min="15396" max="15398" width="14.28515625" style="95" customWidth="1"/>
    <col min="15399" max="15399" width="13.5703125" style="95" customWidth="1"/>
    <col min="15400" max="15400" width="13" style="95" customWidth="1"/>
    <col min="15401" max="15401" width="14.7109375" style="95" customWidth="1"/>
    <col min="15402" max="15402" width="11.5703125" style="95" customWidth="1"/>
    <col min="15403" max="15403" width="12.5703125" style="95" customWidth="1"/>
    <col min="15404" max="15404" width="14.7109375" style="95" customWidth="1"/>
    <col min="15405" max="15405" width="13.140625" style="95" customWidth="1"/>
    <col min="15406" max="15406" width="13.7109375" style="95" customWidth="1"/>
    <col min="15407" max="15414" width="12.28515625" style="95" customWidth="1"/>
    <col min="15415" max="15416" width="9.140625" style="95"/>
    <col min="15417" max="15426" width="12.28515625" style="95" customWidth="1"/>
    <col min="15427" max="15427" width="9.140625" style="95"/>
    <col min="15428" max="15428" width="16.42578125" style="95" customWidth="1"/>
    <col min="15429" max="15612" width="9.140625" style="95"/>
    <col min="15613" max="15613" width="9.7109375" style="95" customWidth="1"/>
    <col min="15614" max="15614" width="84.7109375" style="95" customWidth="1"/>
    <col min="15615" max="15615" width="16.42578125" style="95" customWidth="1"/>
    <col min="15616" max="15616" width="15.85546875" style="95" customWidth="1"/>
    <col min="15617" max="15617" width="17.140625" style="95" customWidth="1"/>
    <col min="15618" max="15618" width="17.5703125" style="95" customWidth="1"/>
    <col min="15619" max="15619" width="13.85546875" style="95" customWidth="1"/>
    <col min="15620" max="15624" width="15.5703125" style="95" customWidth="1"/>
    <col min="15625" max="15625" width="21.28515625" style="95" customWidth="1"/>
    <col min="15626" max="15626" width="16.5703125" style="95" customWidth="1"/>
    <col min="15627" max="15627" width="15.42578125" style="95" customWidth="1"/>
    <col min="15628" max="15628" width="13.42578125" style="95" customWidth="1"/>
    <col min="15629" max="15629" width="15" style="95" customWidth="1"/>
    <col min="15630" max="15630" width="14.140625" style="95" customWidth="1"/>
    <col min="15631" max="15631" width="15.42578125" style="95" customWidth="1"/>
    <col min="15632" max="15632" width="12.5703125" style="95" customWidth="1"/>
    <col min="15633" max="15633" width="13.7109375" style="95" customWidth="1"/>
    <col min="15634" max="15634" width="12.7109375" style="95" customWidth="1"/>
    <col min="15635" max="15635" width="15.85546875" style="95" customWidth="1"/>
    <col min="15636" max="15636" width="13.140625" style="95" customWidth="1"/>
    <col min="15637" max="15637" width="21.140625" style="95" customWidth="1"/>
    <col min="15638" max="15638" width="15.42578125" style="95" customWidth="1"/>
    <col min="15639" max="15639" width="14.42578125" style="95" customWidth="1"/>
    <col min="15640" max="15640" width="18" style="95" customWidth="1"/>
    <col min="15641" max="15641" width="17.42578125" style="95" customWidth="1"/>
    <col min="15642" max="15642" width="18" style="95" customWidth="1"/>
    <col min="15643" max="15643" width="17.28515625" style="95" customWidth="1"/>
    <col min="15644" max="15644" width="16.7109375" style="95" customWidth="1"/>
    <col min="15645" max="15645" width="15.42578125" style="95" customWidth="1"/>
    <col min="15646" max="15646" width="14.42578125" style="95" customWidth="1"/>
    <col min="15647" max="15647" width="18" style="95" customWidth="1"/>
    <col min="15648" max="15648" width="17.42578125" style="95" customWidth="1"/>
    <col min="15649" max="15649" width="17" style="95" customWidth="1"/>
    <col min="15650" max="15650" width="17.28515625" style="95" customWidth="1"/>
    <col min="15651" max="15651" width="14.140625" style="95" customWidth="1"/>
    <col min="15652" max="15654" width="14.28515625" style="95" customWidth="1"/>
    <col min="15655" max="15655" width="13.5703125" style="95" customWidth="1"/>
    <col min="15656" max="15656" width="13" style="95" customWidth="1"/>
    <col min="15657" max="15657" width="14.7109375" style="95" customWidth="1"/>
    <col min="15658" max="15658" width="11.5703125" style="95" customWidth="1"/>
    <col min="15659" max="15659" width="12.5703125" style="95" customWidth="1"/>
    <col min="15660" max="15660" width="14.7109375" style="95" customWidth="1"/>
    <col min="15661" max="15661" width="13.140625" style="95" customWidth="1"/>
    <col min="15662" max="15662" width="13.7109375" style="95" customWidth="1"/>
    <col min="15663" max="15670" width="12.28515625" style="95" customWidth="1"/>
    <col min="15671" max="15672" width="9.140625" style="95"/>
    <col min="15673" max="15682" width="12.28515625" style="95" customWidth="1"/>
    <col min="15683" max="15683" width="9.140625" style="95"/>
    <col min="15684" max="15684" width="16.42578125" style="95" customWidth="1"/>
    <col min="15685" max="15868" width="9.140625" style="95"/>
    <col min="15869" max="15869" width="9.7109375" style="95" customWidth="1"/>
    <col min="15870" max="15870" width="84.7109375" style="95" customWidth="1"/>
    <col min="15871" max="15871" width="16.42578125" style="95" customWidth="1"/>
    <col min="15872" max="15872" width="15.85546875" style="95" customWidth="1"/>
    <col min="15873" max="15873" width="17.140625" style="95" customWidth="1"/>
    <col min="15874" max="15874" width="17.5703125" style="95" customWidth="1"/>
    <col min="15875" max="15875" width="13.85546875" style="95" customWidth="1"/>
    <col min="15876" max="15880" width="15.5703125" style="95" customWidth="1"/>
    <col min="15881" max="15881" width="21.28515625" style="95" customWidth="1"/>
    <col min="15882" max="15882" width="16.5703125" style="95" customWidth="1"/>
    <col min="15883" max="15883" width="15.42578125" style="95" customWidth="1"/>
    <col min="15884" max="15884" width="13.42578125" style="95" customWidth="1"/>
    <col min="15885" max="15885" width="15" style="95" customWidth="1"/>
    <col min="15886" max="15886" width="14.140625" style="95" customWidth="1"/>
    <col min="15887" max="15887" width="15.42578125" style="95" customWidth="1"/>
    <col min="15888" max="15888" width="12.5703125" style="95" customWidth="1"/>
    <col min="15889" max="15889" width="13.7109375" style="95" customWidth="1"/>
    <col min="15890" max="15890" width="12.7109375" style="95" customWidth="1"/>
    <col min="15891" max="15891" width="15.85546875" style="95" customWidth="1"/>
    <col min="15892" max="15892" width="13.140625" style="95" customWidth="1"/>
    <col min="15893" max="15893" width="21.140625" style="95" customWidth="1"/>
    <col min="15894" max="15894" width="15.42578125" style="95" customWidth="1"/>
    <col min="15895" max="15895" width="14.42578125" style="95" customWidth="1"/>
    <col min="15896" max="15896" width="18" style="95" customWidth="1"/>
    <col min="15897" max="15897" width="17.42578125" style="95" customWidth="1"/>
    <col min="15898" max="15898" width="18" style="95" customWidth="1"/>
    <col min="15899" max="15899" width="17.28515625" style="95" customWidth="1"/>
    <col min="15900" max="15900" width="16.7109375" style="95" customWidth="1"/>
    <col min="15901" max="15901" width="15.42578125" style="95" customWidth="1"/>
    <col min="15902" max="15902" width="14.42578125" style="95" customWidth="1"/>
    <col min="15903" max="15903" width="18" style="95" customWidth="1"/>
    <col min="15904" max="15904" width="17.42578125" style="95" customWidth="1"/>
    <col min="15905" max="15905" width="17" style="95" customWidth="1"/>
    <col min="15906" max="15906" width="17.28515625" style="95" customWidth="1"/>
    <col min="15907" max="15907" width="14.140625" style="95" customWidth="1"/>
    <col min="15908" max="15910" width="14.28515625" style="95" customWidth="1"/>
    <col min="15911" max="15911" width="13.5703125" style="95" customWidth="1"/>
    <col min="15912" max="15912" width="13" style="95" customWidth="1"/>
    <col min="15913" max="15913" width="14.7109375" style="95" customWidth="1"/>
    <col min="15914" max="15914" width="11.5703125" style="95" customWidth="1"/>
    <col min="15915" max="15915" width="12.5703125" style="95" customWidth="1"/>
    <col min="15916" max="15916" width="14.7109375" style="95" customWidth="1"/>
    <col min="15917" max="15917" width="13.140625" style="95" customWidth="1"/>
    <col min="15918" max="15918" width="13.7109375" style="95" customWidth="1"/>
    <col min="15919" max="15926" width="12.28515625" style="95" customWidth="1"/>
    <col min="15927" max="15928" width="9.140625" style="95"/>
    <col min="15929" max="15938" width="12.28515625" style="95" customWidth="1"/>
    <col min="15939" max="15939" width="9.140625" style="95"/>
    <col min="15940" max="15940" width="16.42578125" style="95" customWidth="1"/>
    <col min="15941" max="16124" width="9.140625" style="95"/>
    <col min="16125" max="16125" width="9.7109375" style="95" customWidth="1"/>
    <col min="16126" max="16126" width="84.7109375" style="95" customWidth="1"/>
    <col min="16127" max="16127" width="16.42578125" style="95" customWidth="1"/>
    <col min="16128" max="16128" width="15.85546875" style="95" customWidth="1"/>
    <col min="16129" max="16129" width="17.140625" style="95" customWidth="1"/>
    <col min="16130" max="16130" width="17.5703125" style="95" customWidth="1"/>
    <col min="16131" max="16131" width="13.85546875" style="95" customWidth="1"/>
    <col min="16132" max="16136" width="15.5703125" style="95" customWidth="1"/>
    <col min="16137" max="16137" width="21.28515625" style="95" customWidth="1"/>
    <col min="16138" max="16138" width="16.5703125" style="95" customWidth="1"/>
    <col min="16139" max="16139" width="15.42578125" style="95" customWidth="1"/>
    <col min="16140" max="16140" width="13.42578125" style="95" customWidth="1"/>
    <col min="16141" max="16141" width="15" style="95" customWidth="1"/>
    <col min="16142" max="16142" width="14.140625" style="95" customWidth="1"/>
    <col min="16143" max="16143" width="15.42578125" style="95" customWidth="1"/>
    <col min="16144" max="16144" width="12.5703125" style="95" customWidth="1"/>
    <col min="16145" max="16145" width="13.7109375" style="95" customWidth="1"/>
    <col min="16146" max="16146" width="12.7109375" style="95" customWidth="1"/>
    <col min="16147" max="16147" width="15.85546875" style="95" customWidth="1"/>
    <col min="16148" max="16148" width="13.140625" style="95" customWidth="1"/>
    <col min="16149" max="16149" width="21.140625" style="95" customWidth="1"/>
    <col min="16150" max="16150" width="15.42578125" style="95" customWidth="1"/>
    <col min="16151" max="16151" width="14.42578125" style="95" customWidth="1"/>
    <col min="16152" max="16152" width="18" style="95" customWidth="1"/>
    <col min="16153" max="16153" width="17.42578125" style="95" customWidth="1"/>
    <col min="16154" max="16154" width="18" style="95" customWidth="1"/>
    <col min="16155" max="16155" width="17.28515625" style="95" customWidth="1"/>
    <col min="16156" max="16156" width="16.7109375" style="95" customWidth="1"/>
    <col min="16157" max="16157" width="15.42578125" style="95" customWidth="1"/>
    <col min="16158" max="16158" width="14.42578125" style="95" customWidth="1"/>
    <col min="16159" max="16159" width="18" style="95" customWidth="1"/>
    <col min="16160" max="16160" width="17.42578125" style="95" customWidth="1"/>
    <col min="16161" max="16161" width="17" style="95" customWidth="1"/>
    <col min="16162" max="16162" width="17.28515625" style="95" customWidth="1"/>
    <col min="16163" max="16163" width="14.140625" style="95" customWidth="1"/>
    <col min="16164" max="16166" width="14.28515625" style="95" customWidth="1"/>
    <col min="16167" max="16167" width="13.5703125" style="95" customWidth="1"/>
    <col min="16168" max="16168" width="13" style="95" customWidth="1"/>
    <col min="16169" max="16169" width="14.7109375" style="95" customWidth="1"/>
    <col min="16170" max="16170" width="11.5703125" style="95" customWidth="1"/>
    <col min="16171" max="16171" width="12.5703125" style="95" customWidth="1"/>
    <col min="16172" max="16172" width="14.7109375" style="95" customWidth="1"/>
    <col min="16173" max="16173" width="13.140625" style="95" customWidth="1"/>
    <col min="16174" max="16174" width="13.7109375" style="95" customWidth="1"/>
    <col min="16175" max="16182" width="12.28515625" style="95" customWidth="1"/>
    <col min="16183" max="16184" width="9.140625" style="95"/>
    <col min="16185" max="16194" width="12.28515625" style="95" customWidth="1"/>
    <col min="16195" max="16195" width="9.140625" style="95"/>
    <col min="16196" max="16196" width="16.42578125" style="95" customWidth="1"/>
    <col min="16197" max="16384" width="9.140625" style="95"/>
  </cols>
  <sheetData>
    <row r="1" spans="1:103" ht="18.75">
      <c r="A1" s="93"/>
      <c r="B1" s="94"/>
      <c r="C1" s="94"/>
      <c r="D1" s="94"/>
      <c r="E1" s="94"/>
      <c r="F1" s="354" t="s">
        <v>202</v>
      </c>
    </row>
    <row r="2" spans="1:103" ht="18.75">
      <c r="A2" s="96"/>
      <c r="B2" s="395" t="s">
        <v>80</v>
      </c>
      <c r="C2" s="395"/>
      <c r="D2" s="95"/>
      <c r="E2" s="95"/>
      <c r="F2" s="95"/>
    </row>
    <row r="3" spans="1:103" ht="18.75">
      <c r="A3" s="402" t="s">
        <v>0</v>
      </c>
      <c r="B3" s="402"/>
      <c r="C3" s="402"/>
      <c r="D3" s="402"/>
      <c r="E3" s="402"/>
      <c r="F3" s="402"/>
    </row>
    <row r="4" spans="1:103" ht="18.75">
      <c r="A4" s="402" t="s">
        <v>141</v>
      </c>
      <c r="B4" s="402"/>
      <c r="C4" s="402"/>
      <c r="D4" s="402"/>
      <c r="E4" s="402"/>
      <c r="F4" s="402"/>
    </row>
    <row r="5" spans="1:103" ht="18.75">
      <c r="A5" s="97"/>
      <c r="B5" s="97"/>
      <c r="C5" s="97"/>
      <c r="D5" s="97"/>
      <c r="E5" s="97"/>
      <c r="F5" s="97"/>
    </row>
    <row r="6" spans="1:103" ht="17.25" customHeight="1" thickBot="1">
      <c r="A6" s="96"/>
      <c r="B6" s="96"/>
      <c r="C6" s="98"/>
      <c r="D6" s="98"/>
      <c r="E6" s="98"/>
      <c r="F6" s="98" t="s">
        <v>1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</row>
    <row r="7" spans="1:103" ht="24" customHeight="1" thickTop="1">
      <c r="A7" s="396" t="s">
        <v>2</v>
      </c>
      <c r="B7" s="398" t="s">
        <v>81</v>
      </c>
      <c r="C7" s="400" t="s">
        <v>203</v>
      </c>
      <c r="D7" s="400" t="s">
        <v>135</v>
      </c>
      <c r="E7" s="400" t="s">
        <v>136</v>
      </c>
      <c r="F7" s="403" t="s">
        <v>137</v>
      </c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4"/>
      <c r="T7" s="394"/>
      <c r="U7" s="394"/>
      <c r="V7" s="394"/>
      <c r="W7" s="394"/>
      <c r="X7" s="394"/>
      <c r="Y7" s="394"/>
      <c r="Z7" s="394"/>
      <c r="AA7" s="394"/>
      <c r="AB7" s="394"/>
      <c r="AC7" s="394"/>
      <c r="AD7" s="394"/>
      <c r="AE7" s="394"/>
      <c r="AF7" s="394"/>
      <c r="AG7" s="394"/>
      <c r="AH7" s="394"/>
      <c r="AI7" s="394"/>
      <c r="AJ7" s="394"/>
      <c r="AK7" s="394"/>
      <c r="AL7" s="394"/>
      <c r="AM7" s="394"/>
      <c r="AN7" s="394"/>
      <c r="AO7" s="394"/>
      <c r="AP7" s="394"/>
      <c r="AQ7" s="394"/>
      <c r="AR7" s="394"/>
      <c r="AS7" s="394"/>
      <c r="AT7" s="394"/>
      <c r="AU7" s="394"/>
      <c r="AV7" s="101"/>
      <c r="AW7" s="101"/>
      <c r="AX7" s="101"/>
      <c r="AY7" s="101"/>
      <c r="AZ7" s="101"/>
      <c r="BA7" s="101"/>
      <c r="BB7" s="101"/>
      <c r="BC7" s="394"/>
      <c r="BD7" s="394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394"/>
      <c r="BP7" s="394"/>
      <c r="BQ7" s="394"/>
      <c r="BR7" s="394"/>
      <c r="BS7" s="394"/>
      <c r="BT7" s="394"/>
      <c r="BU7" s="394"/>
      <c r="BV7" s="394"/>
      <c r="BW7" s="394"/>
      <c r="BX7" s="394"/>
      <c r="BY7" s="394"/>
      <c r="BZ7" s="394"/>
      <c r="CA7" s="394"/>
      <c r="CB7" s="394"/>
      <c r="CC7" s="394"/>
      <c r="CD7" s="394"/>
      <c r="CE7" s="394"/>
      <c r="CF7" s="394"/>
      <c r="CG7" s="394"/>
      <c r="CH7" s="394"/>
      <c r="CI7" s="394"/>
      <c r="CJ7" s="394"/>
      <c r="CK7" s="394"/>
      <c r="CL7" s="394"/>
      <c r="CM7" s="394"/>
      <c r="CN7" s="394"/>
      <c r="CO7" s="394"/>
      <c r="CP7" s="394"/>
      <c r="CQ7" s="394"/>
      <c r="CR7" s="394"/>
      <c r="CS7" s="394"/>
      <c r="CT7" s="394"/>
      <c r="CU7" s="394"/>
      <c r="CV7" s="394"/>
      <c r="CW7" s="394"/>
      <c r="CX7" s="394"/>
      <c r="CY7" s="394"/>
    </row>
    <row r="8" spans="1:103" ht="42.75" customHeight="1" thickBot="1">
      <c r="A8" s="397"/>
      <c r="B8" s="399"/>
      <c r="C8" s="401"/>
      <c r="D8" s="401"/>
      <c r="E8" s="401"/>
      <c r="F8" s="404"/>
      <c r="G8" s="394"/>
      <c r="H8" s="394"/>
      <c r="I8" s="394"/>
      <c r="J8" s="394"/>
      <c r="K8" s="394"/>
      <c r="L8" s="394"/>
      <c r="M8" s="394"/>
      <c r="N8" s="394"/>
      <c r="O8" s="394"/>
      <c r="P8" s="394"/>
      <c r="Q8" s="394"/>
      <c r="R8" s="394"/>
      <c r="S8" s="394"/>
      <c r="T8" s="394"/>
      <c r="U8" s="394"/>
      <c r="V8" s="394"/>
      <c r="W8" s="394"/>
      <c r="X8" s="394"/>
      <c r="Y8" s="394"/>
      <c r="Z8" s="394"/>
      <c r="AA8" s="394"/>
      <c r="AB8" s="394"/>
      <c r="AC8" s="394"/>
      <c r="AD8" s="394"/>
      <c r="AE8" s="394"/>
      <c r="AF8" s="394"/>
      <c r="AG8" s="394"/>
      <c r="AH8" s="394"/>
      <c r="AI8" s="394"/>
      <c r="AJ8" s="394"/>
      <c r="AK8" s="394"/>
      <c r="AL8" s="394"/>
      <c r="AM8" s="394"/>
      <c r="AN8" s="394"/>
      <c r="AO8" s="394"/>
      <c r="AP8" s="394"/>
      <c r="AQ8" s="394"/>
      <c r="AR8" s="394"/>
      <c r="AS8" s="394"/>
      <c r="AT8" s="394"/>
      <c r="AU8" s="394"/>
      <c r="AV8" s="101"/>
      <c r="AW8" s="101"/>
      <c r="AX8" s="101"/>
      <c r="AY8" s="101"/>
      <c r="AZ8" s="101"/>
      <c r="BA8" s="101"/>
      <c r="BB8" s="101"/>
      <c r="BC8" s="394"/>
      <c r="BD8" s="394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394"/>
      <c r="BP8" s="394"/>
      <c r="BQ8" s="394"/>
      <c r="BR8" s="394"/>
      <c r="BS8" s="394"/>
      <c r="BT8" s="394"/>
      <c r="BU8" s="394"/>
      <c r="BV8" s="394"/>
      <c r="BW8" s="394"/>
      <c r="BX8" s="394"/>
      <c r="BY8" s="394"/>
      <c r="BZ8" s="394"/>
      <c r="CA8" s="394"/>
      <c r="CB8" s="394"/>
      <c r="CC8" s="394"/>
      <c r="CD8" s="394"/>
      <c r="CE8" s="394"/>
      <c r="CF8" s="394"/>
      <c r="CG8" s="394"/>
      <c r="CH8" s="394"/>
      <c r="CI8" s="394"/>
      <c r="CJ8" s="394"/>
      <c r="CK8" s="394"/>
      <c r="CL8" s="394"/>
      <c r="CM8" s="394"/>
      <c r="CN8" s="394"/>
      <c r="CO8" s="394"/>
      <c r="CP8" s="394"/>
      <c r="CQ8" s="394"/>
      <c r="CR8" s="394"/>
      <c r="CS8" s="394"/>
      <c r="CT8" s="394"/>
      <c r="CU8" s="394"/>
      <c r="CV8" s="394"/>
      <c r="CW8" s="394"/>
      <c r="CX8" s="394"/>
      <c r="CY8" s="394"/>
    </row>
    <row r="9" spans="1:103" ht="19.5" thickBot="1">
      <c r="A9" s="102">
        <v>1</v>
      </c>
      <c r="B9" s="103">
        <v>2</v>
      </c>
      <c r="C9" s="104">
        <v>3</v>
      </c>
      <c r="D9" s="104">
        <v>4</v>
      </c>
      <c r="E9" s="104">
        <v>5</v>
      </c>
      <c r="F9" s="219">
        <v>6</v>
      </c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</row>
    <row r="10" spans="1:103" ht="20.25" thickTop="1" thickBot="1">
      <c r="A10" s="106">
        <v>1</v>
      </c>
      <c r="B10" s="107" t="s">
        <v>82</v>
      </c>
      <c r="C10" s="108">
        <f>3334331+2000+1493</f>
        <v>3337824</v>
      </c>
      <c r="D10" s="108">
        <v>3235758</v>
      </c>
      <c r="E10" s="108">
        <v>3213108</v>
      </c>
      <c r="F10" s="220">
        <v>3180977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10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09"/>
      <c r="BP10" s="109"/>
      <c r="BQ10" s="109"/>
      <c r="BR10" s="109"/>
      <c r="BS10" s="109"/>
      <c r="BT10" s="109"/>
      <c r="BU10" s="109"/>
      <c r="BV10" s="109"/>
      <c r="BW10" s="109"/>
      <c r="BX10" s="109"/>
      <c r="BY10" s="109"/>
      <c r="BZ10" s="109"/>
      <c r="CA10" s="109"/>
      <c r="CB10" s="109"/>
      <c r="CC10" s="109"/>
      <c r="CD10" s="109"/>
      <c r="CE10" s="109"/>
      <c r="CF10" s="109"/>
      <c r="CG10" s="109"/>
      <c r="CH10" s="109"/>
      <c r="CI10" s="109"/>
      <c r="CJ10" s="109"/>
      <c r="CK10" s="109"/>
      <c r="CL10" s="109"/>
      <c r="CM10" s="109"/>
      <c r="CN10" s="109"/>
      <c r="CO10" s="109"/>
      <c r="CP10" s="109"/>
      <c r="CQ10" s="109"/>
      <c r="CR10" s="109"/>
      <c r="CS10" s="109"/>
      <c r="CT10" s="109"/>
      <c r="CU10" s="109"/>
      <c r="CV10" s="109"/>
      <c r="CW10" s="109"/>
      <c r="CX10" s="109"/>
      <c r="CY10" s="109"/>
    </row>
    <row r="11" spans="1:103" ht="19.5" thickBot="1">
      <c r="A11" s="106">
        <v>2</v>
      </c>
      <c r="B11" s="107" t="s">
        <v>83</v>
      </c>
      <c r="C11" s="108">
        <f>892668+540+176</f>
        <v>893384</v>
      </c>
      <c r="D11" s="108">
        <v>865833</v>
      </c>
      <c r="E11" s="108">
        <v>859772</v>
      </c>
      <c r="F11" s="220">
        <v>851174</v>
      </c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09"/>
      <c r="BP11" s="109"/>
      <c r="BQ11" s="109"/>
      <c r="BR11" s="109"/>
      <c r="BS11" s="109"/>
      <c r="BT11" s="109"/>
      <c r="BU11" s="109"/>
      <c r="BV11" s="109"/>
      <c r="BW11" s="109"/>
      <c r="BX11" s="109"/>
      <c r="BY11" s="109"/>
      <c r="BZ11" s="109"/>
      <c r="CA11" s="109"/>
      <c r="CB11" s="109"/>
      <c r="CC11" s="109"/>
      <c r="CD11" s="109"/>
      <c r="CE11" s="109"/>
      <c r="CF11" s="109"/>
      <c r="CG11" s="109"/>
      <c r="CH11" s="109"/>
      <c r="CI11" s="109"/>
      <c r="CJ11" s="109"/>
      <c r="CK11" s="109"/>
      <c r="CL11" s="109"/>
      <c r="CM11" s="109"/>
      <c r="CN11" s="109"/>
      <c r="CO11" s="109"/>
      <c r="CP11" s="109"/>
      <c r="CQ11" s="109"/>
      <c r="CR11" s="109"/>
      <c r="CS11" s="109"/>
      <c r="CT11" s="109"/>
      <c r="CU11" s="109"/>
      <c r="CV11" s="109"/>
      <c r="CW11" s="109"/>
      <c r="CX11" s="109"/>
      <c r="CY11" s="109"/>
    </row>
    <row r="12" spans="1:103" ht="18.75">
      <c r="A12" s="111"/>
      <c r="B12" s="112" t="s">
        <v>84</v>
      </c>
      <c r="C12" s="113">
        <f>3476670+1467+210+209+2500-4995</f>
        <v>3476061</v>
      </c>
      <c r="D12" s="113"/>
      <c r="E12" s="113"/>
      <c r="F12" s="221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09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5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09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  <c r="CC12" s="114"/>
      <c r="CD12" s="114"/>
      <c r="CE12" s="114"/>
      <c r="CF12" s="114"/>
      <c r="CG12" s="114"/>
      <c r="CH12" s="114"/>
      <c r="CI12" s="114"/>
      <c r="CJ12" s="114"/>
      <c r="CK12" s="114"/>
      <c r="CL12" s="114"/>
      <c r="CM12" s="114"/>
      <c r="CN12" s="114"/>
      <c r="CO12" s="114"/>
      <c r="CP12" s="114"/>
      <c r="CQ12" s="114"/>
      <c r="CR12" s="114"/>
      <c r="CS12" s="114"/>
      <c r="CT12" s="114"/>
      <c r="CU12" s="114"/>
      <c r="CV12" s="114"/>
      <c r="CW12" s="114"/>
      <c r="CX12" s="114"/>
      <c r="CY12" s="114"/>
    </row>
    <row r="13" spans="1:103" ht="19.5" thickBot="1">
      <c r="A13" s="116"/>
      <c r="B13" s="117" t="s">
        <v>85</v>
      </c>
      <c r="C13" s="118">
        <v>213801</v>
      </c>
      <c r="D13" s="118"/>
      <c r="E13" s="118"/>
      <c r="F13" s="222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09"/>
      <c r="AC13" s="114"/>
      <c r="AD13" s="114"/>
      <c r="AE13" s="114"/>
      <c r="AF13" s="114"/>
      <c r="AG13" s="114"/>
      <c r="AH13" s="114"/>
      <c r="AI13" s="114"/>
      <c r="AJ13" s="114"/>
      <c r="AK13" s="114"/>
      <c r="AL13" s="114"/>
      <c r="AM13" s="114"/>
      <c r="AN13" s="114"/>
      <c r="AO13" s="114"/>
      <c r="AP13" s="114"/>
      <c r="AQ13" s="114"/>
      <c r="AR13" s="114"/>
      <c r="AS13" s="114"/>
      <c r="AT13" s="114"/>
      <c r="AU13" s="114"/>
      <c r="AV13" s="114"/>
      <c r="AW13" s="114"/>
      <c r="AX13" s="114"/>
      <c r="AY13" s="114"/>
      <c r="AZ13" s="114"/>
      <c r="BA13" s="114"/>
      <c r="BB13" s="114"/>
      <c r="BC13" s="114"/>
      <c r="BD13" s="114"/>
      <c r="BE13" s="114"/>
      <c r="BF13" s="114"/>
      <c r="BG13" s="114"/>
      <c r="BH13" s="114"/>
      <c r="BI13" s="114"/>
      <c r="BJ13" s="114"/>
      <c r="BK13" s="114"/>
      <c r="BL13" s="114"/>
      <c r="BM13" s="114"/>
      <c r="BN13" s="114"/>
      <c r="BO13" s="114"/>
      <c r="BP13" s="109"/>
      <c r="BQ13" s="114"/>
      <c r="BR13" s="114"/>
      <c r="BS13" s="114"/>
      <c r="BT13" s="114"/>
      <c r="BU13" s="114"/>
      <c r="BV13" s="114"/>
      <c r="BW13" s="114"/>
      <c r="BX13" s="114"/>
      <c r="BY13" s="114"/>
      <c r="BZ13" s="114"/>
      <c r="CA13" s="114"/>
      <c r="CB13" s="114"/>
      <c r="CC13" s="114"/>
      <c r="CD13" s="114"/>
      <c r="CE13" s="114"/>
      <c r="CF13" s="114"/>
      <c r="CG13" s="114"/>
      <c r="CH13" s="114"/>
      <c r="CI13" s="114"/>
      <c r="CJ13" s="114"/>
      <c r="CK13" s="114"/>
      <c r="CL13" s="114"/>
      <c r="CM13" s="114"/>
      <c r="CN13" s="114"/>
      <c r="CO13" s="114"/>
      <c r="CP13" s="114"/>
      <c r="CQ13" s="114"/>
      <c r="CR13" s="114"/>
      <c r="CS13" s="114"/>
      <c r="CT13" s="114"/>
      <c r="CU13" s="114"/>
      <c r="CV13" s="114"/>
      <c r="CW13" s="114"/>
      <c r="CX13" s="114"/>
      <c r="CY13" s="114"/>
    </row>
    <row r="14" spans="1:103" ht="19.5" thickBot="1">
      <c r="A14" s="119">
        <v>3</v>
      </c>
      <c r="B14" s="120" t="s">
        <v>86</v>
      </c>
      <c r="C14" s="121">
        <f>SUM(C12:C13)</f>
        <v>3689862</v>
      </c>
      <c r="D14" s="121">
        <v>3819000</v>
      </c>
      <c r="E14" s="121">
        <v>3945000</v>
      </c>
      <c r="F14" s="223">
        <f>4079100-75000</f>
        <v>4004100</v>
      </c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09"/>
      <c r="BN14" s="109"/>
      <c r="BO14" s="109"/>
      <c r="BP14" s="109"/>
      <c r="BQ14" s="109"/>
      <c r="BR14" s="109"/>
      <c r="BS14" s="109"/>
      <c r="BT14" s="109"/>
      <c r="BU14" s="109"/>
      <c r="BV14" s="109"/>
      <c r="BW14" s="109"/>
      <c r="BX14" s="109"/>
      <c r="BY14" s="109"/>
      <c r="BZ14" s="109"/>
      <c r="CA14" s="109"/>
      <c r="CB14" s="109"/>
      <c r="CC14" s="109"/>
      <c r="CD14" s="109"/>
      <c r="CE14" s="109"/>
      <c r="CF14" s="109"/>
      <c r="CG14" s="109"/>
      <c r="CH14" s="109"/>
      <c r="CI14" s="109"/>
      <c r="CJ14" s="109"/>
      <c r="CK14" s="109"/>
      <c r="CL14" s="109"/>
      <c r="CM14" s="109"/>
      <c r="CN14" s="109"/>
      <c r="CO14" s="109"/>
      <c r="CP14" s="109"/>
      <c r="CQ14" s="109"/>
      <c r="CR14" s="109"/>
      <c r="CS14" s="109"/>
      <c r="CT14" s="109"/>
      <c r="CU14" s="109"/>
      <c r="CV14" s="109"/>
      <c r="CW14" s="109"/>
      <c r="CX14" s="109"/>
      <c r="CY14" s="109"/>
    </row>
    <row r="15" spans="1:103" s="126" customFormat="1" ht="20.25" thickBot="1">
      <c r="A15" s="122" t="s">
        <v>87</v>
      </c>
      <c r="B15" s="123" t="s">
        <v>88</v>
      </c>
      <c r="C15" s="124">
        <f>C10+C11+C14</f>
        <v>7921070</v>
      </c>
      <c r="D15" s="124">
        <f>D10+D11+D14</f>
        <v>7920591</v>
      </c>
      <c r="E15" s="124">
        <f>E10+E11+E14</f>
        <v>8017880</v>
      </c>
      <c r="F15" s="224">
        <f>F10+F11+F14</f>
        <v>8036251</v>
      </c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09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</row>
    <row r="16" spans="1:103" s="130" customFormat="1" ht="18.75">
      <c r="A16" s="127">
        <v>4</v>
      </c>
      <c r="B16" s="128" t="s">
        <v>89</v>
      </c>
      <c r="C16" s="129">
        <v>2136</v>
      </c>
      <c r="D16" s="129">
        <v>2210</v>
      </c>
      <c r="E16" s="129">
        <v>2280</v>
      </c>
      <c r="F16" s="225">
        <v>2360</v>
      </c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  <c r="AD16" s="114"/>
      <c r="AE16" s="114"/>
      <c r="AF16" s="114"/>
      <c r="AG16" s="114"/>
      <c r="AH16" s="114"/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K16" s="114"/>
      <c r="BL16" s="114"/>
      <c r="BM16" s="114"/>
      <c r="BN16" s="114"/>
      <c r="BO16" s="114"/>
      <c r="BP16" s="114"/>
      <c r="BQ16" s="114"/>
      <c r="BR16" s="114"/>
      <c r="BS16" s="114"/>
      <c r="BT16" s="114"/>
      <c r="BU16" s="114"/>
      <c r="BV16" s="114"/>
      <c r="BW16" s="114"/>
      <c r="BX16" s="114"/>
      <c r="BY16" s="114"/>
      <c r="BZ16" s="114"/>
      <c r="CA16" s="114"/>
      <c r="CB16" s="114"/>
      <c r="CC16" s="114"/>
      <c r="CD16" s="114"/>
      <c r="CE16" s="114"/>
      <c r="CF16" s="114"/>
      <c r="CG16" s="114"/>
      <c r="CH16" s="114"/>
      <c r="CI16" s="114"/>
      <c r="CJ16" s="114"/>
      <c r="CK16" s="114"/>
      <c r="CL16" s="114"/>
      <c r="CM16" s="114"/>
      <c r="CN16" s="114"/>
      <c r="CO16" s="114"/>
      <c r="CP16" s="114"/>
      <c r="CQ16" s="114"/>
      <c r="CR16" s="114"/>
      <c r="CS16" s="114"/>
      <c r="CT16" s="114"/>
      <c r="CU16" s="114"/>
      <c r="CV16" s="114"/>
      <c r="CW16" s="114"/>
      <c r="CX16" s="114"/>
      <c r="CY16" s="114"/>
    </row>
    <row r="17" spans="1:103" s="135" customFormat="1" ht="23.25" customHeight="1">
      <c r="A17" s="131">
        <v>5</v>
      </c>
      <c r="B17" s="132" t="s">
        <v>90</v>
      </c>
      <c r="C17" s="133"/>
      <c r="D17" s="133"/>
      <c r="E17" s="133"/>
      <c r="F17" s="226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1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</row>
    <row r="18" spans="1:103" s="140" customFormat="1" ht="25.5" customHeight="1">
      <c r="A18" s="136" t="s">
        <v>15</v>
      </c>
      <c r="B18" s="137" t="s">
        <v>91</v>
      </c>
      <c r="C18" s="138">
        <f>SUM(C16:C17)</f>
        <v>2136</v>
      </c>
      <c r="D18" s="138">
        <f>SUM(D16:D17)</f>
        <v>2210</v>
      </c>
      <c r="E18" s="138">
        <f>SUM(E16:E17)</f>
        <v>2280</v>
      </c>
      <c r="F18" s="227">
        <f>SUM(F16:F17)</f>
        <v>2360</v>
      </c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0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  <c r="BI18" s="139"/>
      <c r="BJ18" s="139"/>
      <c r="BK18" s="139"/>
      <c r="BL18" s="139"/>
      <c r="BM18" s="139"/>
      <c r="BN18" s="139"/>
      <c r="BO18" s="139"/>
      <c r="BP18" s="139"/>
      <c r="BQ18" s="139"/>
      <c r="BR18" s="139"/>
      <c r="BS18" s="139"/>
      <c r="BT18" s="139"/>
      <c r="BU18" s="139"/>
      <c r="BV18" s="139"/>
      <c r="BW18" s="139"/>
      <c r="BX18" s="139"/>
      <c r="BY18" s="139"/>
      <c r="BZ18" s="139"/>
      <c r="CA18" s="139"/>
      <c r="CB18" s="139"/>
      <c r="CC18" s="139"/>
      <c r="CD18" s="139"/>
      <c r="CE18" s="139"/>
      <c r="CF18" s="139"/>
      <c r="CG18" s="139"/>
      <c r="CH18" s="139"/>
      <c r="CI18" s="139"/>
      <c r="CJ18" s="139"/>
      <c r="CK18" s="139"/>
      <c r="CL18" s="139"/>
      <c r="CM18" s="139"/>
      <c r="CN18" s="139"/>
      <c r="CO18" s="139"/>
      <c r="CP18" s="139"/>
      <c r="CQ18" s="139"/>
      <c r="CR18" s="139"/>
      <c r="CS18" s="139"/>
      <c r="CT18" s="139"/>
      <c r="CU18" s="139"/>
      <c r="CV18" s="139"/>
      <c r="CW18" s="139"/>
      <c r="CX18" s="139"/>
      <c r="CY18" s="139"/>
    </row>
    <row r="19" spans="1:103" s="126" customFormat="1" ht="26.25" customHeight="1" thickBot="1">
      <c r="A19" s="141">
        <v>6</v>
      </c>
      <c r="B19" s="142" t="s">
        <v>92</v>
      </c>
      <c r="C19" s="144"/>
      <c r="D19" s="144"/>
      <c r="E19" s="144"/>
      <c r="F19" s="228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4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  <c r="AU19" s="125"/>
      <c r="AV19" s="125"/>
      <c r="AW19" s="125"/>
      <c r="AX19" s="125"/>
      <c r="AY19" s="125"/>
      <c r="AZ19" s="125"/>
      <c r="BA19" s="125"/>
      <c r="BB19" s="125"/>
      <c r="BC19" s="125"/>
      <c r="BD19" s="125"/>
      <c r="BE19" s="125"/>
      <c r="BF19" s="125"/>
      <c r="BG19" s="125"/>
      <c r="BH19" s="125"/>
      <c r="BI19" s="125"/>
      <c r="BJ19" s="125"/>
      <c r="BK19" s="125"/>
      <c r="BL19" s="125"/>
      <c r="BM19" s="125"/>
      <c r="BN19" s="125"/>
      <c r="BO19" s="125"/>
      <c r="BP19" s="125"/>
      <c r="BQ19" s="125"/>
      <c r="BR19" s="125"/>
      <c r="BS19" s="125"/>
      <c r="BT19" s="125"/>
      <c r="BU19" s="125"/>
      <c r="BV19" s="125"/>
      <c r="BW19" s="125"/>
      <c r="BX19" s="125"/>
      <c r="BY19" s="125"/>
      <c r="BZ19" s="125"/>
      <c r="CA19" s="125"/>
      <c r="CB19" s="125"/>
      <c r="CC19" s="125"/>
      <c r="CD19" s="125"/>
      <c r="CE19" s="125"/>
      <c r="CF19" s="125"/>
      <c r="CG19" s="125"/>
      <c r="CH19" s="125"/>
      <c r="CI19" s="125"/>
      <c r="CJ19" s="125"/>
      <c r="CK19" s="125"/>
      <c r="CL19" s="125"/>
      <c r="CM19" s="125"/>
      <c r="CN19" s="125"/>
      <c r="CO19" s="125"/>
      <c r="CP19" s="125"/>
      <c r="CQ19" s="125"/>
      <c r="CR19" s="125"/>
      <c r="CS19" s="125"/>
      <c r="CT19" s="125"/>
      <c r="CU19" s="125"/>
      <c r="CV19" s="125"/>
      <c r="CW19" s="125"/>
      <c r="CX19" s="125"/>
      <c r="CY19" s="125"/>
    </row>
    <row r="20" spans="1:103" s="130" customFormat="1" ht="37.5">
      <c r="A20" s="111">
        <v>7</v>
      </c>
      <c r="B20" s="146" t="s">
        <v>93</v>
      </c>
      <c r="C20" s="147"/>
      <c r="D20" s="147"/>
      <c r="E20" s="147"/>
      <c r="F20" s="229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14"/>
      <c r="BE20" s="114"/>
      <c r="BF20" s="114"/>
      <c r="BG20" s="114"/>
      <c r="BH20" s="114"/>
      <c r="BI20" s="114"/>
      <c r="BJ20" s="114"/>
      <c r="BK20" s="114"/>
      <c r="BL20" s="114"/>
      <c r="BM20" s="114"/>
      <c r="BN20" s="114"/>
      <c r="BO20" s="114"/>
      <c r="BP20" s="114"/>
      <c r="BQ20" s="114"/>
      <c r="BR20" s="114"/>
      <c r="BS20" s="114"/>
      <c r="BT20" s="114"/>
      <c r="BU20" s="114"/>
      <c r="BV20" s="114"/>
      <c r="BW20" s="114"/>
      <c r="BX20" s="114"/>
      <c r="BY20" s="114"/>
      <c r="BZ20" s="114"/>
      <c r="CA20" s="114"/>
      <c r="CB20" s="114"/>
      <c r="CC20" s="114"/>
      <c r="CD20" s="114"/>
      <c r="CE20" s="114"/>
      <c r="CF20" s="114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4"/>
      <c r="CT20" s="114"/>
      <c r="CU20" s="114"/>
      <c r="CV20" s="114"/>
      <c r="CW20" s="114"/>
      <c r="CX20" s="114"/>
      <c r="CY20" s="114"/>
    </row>
    <row r="21" spans="1:103" s="130" customFormat="1" ht="38.25" thickBot="1">
      <c r="A21" s="127">
        <v>8</v>
      </c>
      <c r="B21" s="148" t="s">
        <v>94</v>
      </c>
      <c r="C21" s="149"/>
      <c r="D21" s="149"/>
      <c r="E21" s="149"/>
      <c r="F21" s="230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  <c r="AD21" s="114"/>
      <c r="AE21" s="114"/>
      <c r="AF21" s="114"/>
      <c r="AG21" s="114"/>
      <c r="AH21" s="114"/>
      <c r="AI21" s="114"/>
      <c r="AJ21" s="114"/>
      <c r="AK21" s="114"/>
      <c r="AL21" s="114"/>
      <c r="AM21" s="114"/>
      <c r="AN21" s="114"/>
      <c r="AO21" s="114"/>
      <c r="AP21" s="114"/>
      <c r="AQ21" s="114"/>
      <c r="AR21" s="114"/>
      <c r="AS21" s="114"/>
      <c r="AT21" s="114"/>
      <c r="AU21" s="114"/>
      <c r="AV21" s="114"/>
      <c r="AW21" s="114"/>
      <c r="AX21" s="114"/>
      <c r="AY21" s="114"/>
      <c r="AZ21" s="114"/>
      <c r="BA21" s="114"/>
      <c r="BB21" s="114"/>
      <c r="BC21" s="114"/>
      <c r="BD21" s="114"/>
      <c r="BE21" s="114"/>
      <c r="BF21" s="114"/>
      <c r="BG21" s="114"/>
      <c r="BH21" s="114"/>
      <c r="BI21" s="114"/>
      <c r="BJ21" s="114"/>
      <c r="BK21" s="114"/>
      <c r="BL21" s="114"/>
      <c r="BM21" s="114"/>
      <c r="BN21" s="114"/>
      <c r="BO21" s="114"/>
      <c r="BP21" s="114"/>
      <c r="BQ21" s="114"/>
      <c r="BR21" s="114"/>
      <c r="BS21" s="114"/>
      <c r="BT21" s="114"/>
      <c r="BU21" s="114"/>
      <c r="BV21" s="114"/>
      <c r="BW21" s="114"/>
      <c r="BX21" s="114"/>
      <c r="BY21" s="114"/>
      <c r="BZ21" s="114"/>
      <c r="CA21" s="114"/>
      <c r="CB21" s="114"/>
      <c r="CC21" s="114"/>
      <c r="CD21" s="114"/>
      <c r="CE21" s="114"/>
      <c r="CF21" s="114"/>
      <c r="CG21" s="114"/>
      <c r="CH21" s="114"/>
      <c r="CI21" s="114"/>
      <c r="CJ21" s="114"/>
      <c r="CK21" s="114"/>
      <c r="CL21" s="114"/>
      <c r="CM21" s="114"/>
      <c r="CN21" s="114"/>
      <c r="CO21" s="114"/>
      <c r="CP21" s="114"/>
      <c r="CQ21" s="114"/>
      <c r="CR21" s="114"/>
      <c r="CS21" s="114"/>
      <c r="CT21" s="114"/>
      <c r="CU21" s="114"/>
      <c r="CV21" s="114"/>
      <c r="CW21" s="114"/>
      <c r="CX21" s="114"/>
      <c r="CY21" s="114"/>
    </row>
    <row r="22" spans="1:103" s="126" customFormat="1" ht="39.75" thickBot="1">
      <c r="A22" s="150" t="s">
        <v>95</v>
      </c>
      <c r="B22" s="151" t="s">
        <v>96</v>
      </c>
      <c r="C22" s="152">
        <f>C18+C19+C20+C21</f>
        <v>2136</v>
      </c>
      <c r="D22" s="152">
        <f>D18+D19+D20+D21</f>
        <v>2210</v>
      </c>
      <c r="E22" s="152">
        <f>E18+E19+E20+E21</f>
        <v>2280</v>
      </c>
      <c r="F22" s="231">
        <f>F18+F19+F20+F21</f>
        <v>2360</v>
      </c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4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</row>
    <row r="23" spans="1:103" s="130" customFormat="1" ht="18.75">
      <c r="A23" s="111">
        <v>9</v>
      </c>
      <c r="B23" s="153" t="s">
        <v>97</v>
      </c>
      <c r="C23" s="113">
        <v>1130011</v>
      </c>
      <c r="D23" s="113">
        <v>1169500</v>
      </c>
      <c r="E23" s="113">
        <v>1210000</v>
      </c>
      <c r="F23" s="221">
        <v>1251000</v>
      </c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09"/>
      <c r="AC23" s="114"/>
      <c r="AD23" s="114"/>
      <c r="AE23" s="114"/>
      <c r="AF23" s="114"/>
      <c r="AG23" s="114"/>
      <c r="AH23" s="114"/>
      <c r="AI23" s="114"/>
      <c r="AJ23" s="114"/>
      <c r="AK23" s="114"/>
      <c r="AL23" s="114"/>
      <c r="AM23" s="114"/>
      <c r="AN23" s="114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4"/>
      <c r="AZ23" s="114"/>
      <c r="BA23" s="114"/>
      <c r="BB23" s="114"/>
      <c r="BC23" s="114"/>
      <c r="BD23" s="114"/>
      <c r="BE23" s="114"/>
      <c r="BF23" s="114"/>
      <c r="BG23" s="114"/>
      <c r="BH23" s="114"/>
      <c r="BI23" s="114"/>
      <c r="BJ23" s="114"/>
      <c r="BK23" s="114"/>
      <c r="BL23" s="114"/>
      <c r="BM23" s="114"/>
      <c r="BN23" s="114"/>
      <c r="BO23" s="114"/>
      <c r="BP23" s="109"/>
      <c r="BQ23" s="114"/>
      <c r="BR23" s="114"/>
      <c r="BS23" s="114"/>
      <c r="BT23" s="114"/>
      <c r="BU23" s="114"/>
      <c r="BV23" s="114"/>
      <c r="BW23" s="114"/>
      <c r="BX23" s="114"/>
      <c r="BY23" s="114"/>
      <c r="BZ23" s="114"/>
      <c r="CA23" s="114"/>
      <c r="CB23" s="114"/>
      <c r="CC23" s="114"/>
      <c r="CD23" s="114"/>
      <c r="CE23" s="114"/>
      <c r="CF23" s="114"/>
      <c r="CG23" s="114"/>
      <c r="CH23" s="114"/>
      <c r="CI23" s="114"/>
      <c r="CJ23" s="114"/>
      <c r="CK23" s="114"/>
      <c r="CL23" s="114"/>
      <c r="CM23" s="114"/>
      <c r="CN23" s="114"/>
      <c r="CO23" s="114"/>
      <c r="CP23" s="114"/>
      <c r="CQ23" s="114"/>
      <c r="CR23" s="114"/>
      <c r="CS23" s="114"/>
      <c r="CT23" s="114"/>
      <c r="CU23" s="114"/>
      <c r="CV23" s="114"/>
      <c r="CW23" s="114"/>
      <c r="CX23" s="114"/>
      <c r="CY23" s="114"/>
    </row>
    <row r="24" spans="1:103" s="130" customFormat="1" ht="18.75">
      <c r="A24" s="111">
        <v>10</v>
      </c>
      <c r="B24" s="154" t="s">
        <v>98</v>
      </c>
      <c r="C24" s="113">
        <v>513720</v>
      </c>
      <c r="D24" s="113">
        <v>20000</v>
      </c>
      <c r="E24" s="113">
        <v>20000</v>
      </c>
      <c r="F24" s="221">
        <v>20000</v>
      </c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09"/>
      <c r="AC24" s="114"/>
      <c r="AD24" s="114"/>
      <c r="AE24" s="114"/>
      <c r="AF24" s="114"/>
      <c r="AG24" s="114"/>
      <c r="AH24" s="114"/>
      <c r="AI24" s="114"/>
      <c r="AJ24" s="114"/>
      <c r="AK24" s="114"/>
      <c r="AL24" s="114"/>
      <c r="AM24" s="114"/>
      <c r="AN24" s="114"/>
      <c r="AO24" s="114"/>
      <c r="AP24" s="114"/>
      <c r="AQ24" s="114"/>
      <c r="AR24" s="114"/>
      <c r="AS24" s="114"/>
      <c r="AT24" s="114"/>
      <c r="AU24" s="114"/>
      <c r="AV24" s="114"/>
      <c r="AW24" s="114"/>
      <c r="AX24" s="114"/>
      <c r="AY24" s="114"/>
      <c r="AZ24" s="114"/>
      <c r="BA24" s="114"/>
      <c r="BB24" s="114"/>
      <c r="BC24" s="114"/>
      <c r="BD24" s="114"/>
      <c r="BE24" s="114"/>
      <c r="BF24" s="114"/>
      <c r="BG24" s="114"/>
      <c r="BH24" s="114"/>
      <c r="BI24" s="114"/>
      <c r="BJ24" s="114"/>
      <c r="BK24" s="114"/>
      <c r="BL24" s="114"/>
      <c r="BM24" s="114"/>
      <c r="BN24" s="114"/>
      <c r="BO24" s="114"/>
      <c r="BP24" s="109"/>
      <c r="BQ24" s="114"/>
      <c r="BR24" s="114"/>
      <c r="BS24" s="114"/>
      <c r="BT24" s="114"/>
      <c r="BU24" s="114"/>
      <c r="BV24" s="114"/>
      <c r="BW24" s="114"/>
      <c r="BX24" s="114"/>
      <c r="BY24" s="114"/>
      <c r="BZ24" s="114"/>
      <c r="CA24" s="114"/>
      <c r="CB24" s="114"/>
      <c r="CC24" s="114"/>
      <c r="CD24" s="114"/>
      <c r="CE24" s="114"/>
      <c r="CF24" s="114"/>
      <c r="CG24" s="114"/>
      <c r="CH24" s="114"/>
      <c r="CI24" s="114"/>
      <c r="CJ24" s="114"/>
      <c r="CK24" s="114"/>
      <c r="CL24" s="114"/>
      <c r="CM24" s="114"/>
      <c r="CN24" s="114"/>
      <c r="CO24" s="114"/>
      <c r="CP24" s="114"/>
      <c r="CQ24" s="114"/>
      <c r="CR24" s="114"/>
      <c r="CS24" s="114"/>
      <c r="CT24" s="114"/>
      <c r="CU24" s="114"/>
      <c r="CV24" s="114"/>
      <c r="CW24" s="114"/>
      <c r="CX24" s="114"/>
      <c r="CY24" s="114"/>
    </row>
    <row r="25" spans="1:103" s="130" customFormat="1" ht="18.75">
      <c r="A25" s="111">
        <v>11</v>
      </c>
      <c r="B25" s="153" t="s">
        <v>99</v>
      </c>
      <c r="C25" s="113">
        <v>286500</v>
      </c>
      <c r="D25" s="113">
        <v>286500</v>
      </c>
      <c r="E25" s="113">
        <v>286500</v>
      </c>
      <c r="F25" s="221">
        <v>286500</v>
      </c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4"/>
      <c r="BO25" s="114"/>
      <c r="BP25" s="114"/>
      <c r="BQ25" s="114"/>
      <c r="BR25" s="114"/>
      <c r="BS25" s="114"/>
      <c r="BT25" s="114"/>
      <c r="BU25" s="114"/>
      <c r="BV25" s="114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</row>
    <row r="26" spans="1:103" s="158" customFormat="1" ht="19.5" thickBot="1">
      <c r="A26" s="155">
        <v>12</v>
      </c>
      <c r="B26" s="156" t="s">
        <v>100</v>
      </c>
      <c r="C26" s="143">
        <v>43949</v>
      </c>
      <c r="D26" s="143">
        <v>44000</v>
      </c>
      <c r="E26" s="143">
        <v>44000</v>
      </c>
      <c r="F26" s="232">
        <v>44000</v>
      </c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14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7"/>
      <c r="BN26" s="157"/>
      <c r="BO26" s="157"/>
      <c r="BP26" s="114"/>
      <c r="BQ26" s="157"/>
      <c r="BR26" s="157"/>
      <c r="BS26" s="157"/>
      <c r="BT26" s="157"/>
      <c r="BU26" s="157"/>
      <c r="BV26" s="157"/>
      <c r="BW26" s="157"/>
      <c r="BX26" s="157"/>
      <c r="BY26" s="157"/>
      <c r="BZ26" s="157"/>
      <c r="CA26" s="157"/>
      <c r="CB26" s="157"/>
      <c r="CC26" s="157"/>
      <c r="CD26" s="157"/>
      <c r="CE26" s="157"/>
      <c r="CF26" s="157"/>
      <c r="CG26" s="157"/>
      <c r="CH26" s="157"/>
      <c r="CI26" s="157"/>
      <c r="CJ26" s="157"/>
      <c r="CK26" s="157"/>
      <c r="CL26" s="157"/>
      <c r="CM26" s="157"/>
      <c r="CN26" s="157"/>
      <c r="CO26" s="157"/>
      <c r="CP26" s="157"/>
      <c r="CQ26" s="157"/>
      <c r="CR26" s="157"/>
      <c r="CS26" s="157"/>
      <c r="CT26" s="157"/>
      <c r="CU26" s="157"/>
      <c r="CV26" s="157"/>
      <c r="CW26" s="157"/>
      <c r="CX26" s="157"/>
      <c r="CY26" s="157"/>
    </row>
    <row r="27" spans="1:103" s="159" customFormat="1" ht="18.75">
      <c r="A27" s="111">
        <v>13</v>
      </c>
      <c r="B27" s="112" t="s">
        <v>101</v>
      </c>
      <c r="C27" s="113">
        <v>165946</v>
      </c>
      <c r="D27" s="113"/>
      <c r="E27" s="113"/>
      <c r="F27" s="221"/>
    </row>
    <row r="28" spans="1:103" s="159" customFormat="1" ht="18.75">
      <c r="A28" s="111">
        <v>14</v>
      </c>
      <c r="B28" s="112" t="s">
        <v>102</v>
      </c>
      <c r="C28" s="113">
        <v>5000</v>
      </c>
      <c r="D28" s="113"/>
      <c r="E28" s="113"/>
      <c r="F28" s="221"/>
    </row>
    <row r="29" spans="1:103" ht="18.75">
      <c r="A29" s="111">
        <v>15</v>
      </c>
      <c r="B29" s="112" t="s">
        <v>103</v>
      </c>
      <c r="C29" s="113">
        <v>120540</v>
      </c>
      <c r="D29" s="113"/>
      <c r="E29" s="113"/>
      <c r="F29" s="221"/>
    </row>
    <row r="30" spans="1:103" ht="18.75">
      <c r="A30" s="127">
        <v>16</v>
      </c>
      <c r="B30" s="160" t="s">
        <v>104</v>
      </c>
      <c r="C30" s="129"/>
      <c r="D30" s="129"/>
      <c r="E30" s="129"/>
      <c r="F30" s="225"/>
    </row>
    <row r="31" spans="1:103" ht="18.75">
      <c r="A31" s="127">
        <v>17</v>
      </c>
      <c r="B31" s="160" t="s">
        <v>105</v>
      </c>
      <c r="C31" s="129">
        <v>1486225</v>
      </c>
      <c r="D31" s="129">
        <v>1903602</v>
      </c>
      <c r="E31" s="129">
        <v>1279803</v>
      </c>
      <c r="F31" s="225"/>
    </row>
    <row r="32" spans="1:103" ht="19.5" thickBot="1">
      <c r="A32" s="161">
        <v>18</v>
      </c>
      <c r="B32" s="162" t="s">
        <v>106</v>
      </c>
      <c r="C32" s="163">
        <v>739697</v>
      </c>
      <c r="D32" s="163"/>
      <c r="E32" s="163"/>
      <c r="F32" s="233"/>
    </row>
    <row r="33" spans="1:6" ht="20.25" thickBot="1">
      <c r="A33" s="122" t="s">
        <v>107</v>
      </c>
      <c r="B33" s="123" t="s">
        <v>108</v>
      </c>
      <c r="C33" s="124">
        <f>SUM(C27:C32)</f>
        <v>2517408</v>
      </c>
      <c r="D33" s="124">
        <f>SUM(D27:D32)</f>
        <v>1903602</v>
      </c>
      <c r="E33" s="124">
        <f>SUM(E27:E32)</f>
        <v>1279803</v>
      </c>
      <c r="F33" s="224">
        <f>SUM(F27:F32)</f>
        <v>0</v>
      </c>
    </row>
    <row r="34" spans="1:6" ht="18.75">
      <c r="A34" s="111">
        <v>19</v>
      </c>
      <c r="B34" s="112" t="s">
        <v>109</v>
      </c>
      <c r="C34" s="164">
        <v>1190094</v>
      </c>
      <c r="D34" s="164">
        <v>1500000</v>
      </c>
      <c r="E34" s="164"/>
      <c r="F34" s="234"/>
    </row>
    <row r="35" spans="1:6" ht="19.5" thickBot="1">
      <c r="A35" s="161">
        <v>20</v>
      </c>
      <c r="B35" s="162" t="s">
        <v>110</v>
      </c>
      <c r="C35" s="165"/>
      <c r="D35" s="165"/>
      <c r="E35" s="165"/>
      <c r="F35" s="235"/>
    </row>
    <row r="36" spans="1:6" ht="20.25" thickBot="1">
      <c r="A36" s="122" t="s">
        <v>111</v>
      </c>
      <c r="B36" s="123" t="s">
        <v>112</v>
      </c>
      <c r="C36" s="124">
        <f>SUM(C34:C35)</f>
        <v>1190094</v>
      </c>
      <c r="D36" s="124">
        <f>SUM(D34:D35)</f>
        <v>1500000</v>
      </c>
      <c r="E36" s="124">
        <f>SUM(E34:E35)</f>
        <v>0</v>
      </c>
      <c r="F36" s="224">
        <f>SUM(F34:F35)</f>
        <v>0</v>
      </c>
    </row>
    <row r="37" spans="1:6" ht="18.75">
      <c r="A37" s="166">
        <v>21</v>
      </c>
      <c r="B37" s="167" t="s">
        <v>113</v>
      </c>
      <c r="C37" s="168"/>
      <c r="D37" s="168"/>
      <c r="E37" s="168"/>
      <c r="F37" s="236"/>
    </row>
    <row r="38" spans="1:6" ht="18.75">
      <c r="A38" s="111">
        <v>22</v>
      </c>
      <c r="B38" s="112" t="s">
        <v>114</v>
      </c>
      <c r="C38" s="113">
        <v>80253</v>
      </c>
      <c r="D38" s="113"/>
      <c r="E38" s="113"/>
      <c r="F38" s="221"/>
    </row>
    <row r="39" spans="1:6" ht="19.5" thickBot="1">
      <c r="A39" s="161">
        <v>23</v>
      </c>
      <c r="B39" s="162" t="s">
        <v>115</v>
      </c>
      <c r="C39" s="163"/>
      <c r="D39" s="163"/>
      <c r="E39" s="163"/>
      <c r="F39" s="233"/>
    </row>
    <row r="40" spans="1:6" ht="20.25" thickBot="1">
      <c r="A40" s="169" t="s">
        <v>116</v>
      </c>
      <c r="B40" s="170" t="s">
        <v>117</v>
      </c>
      <c r="C40" s="171">
        <f>SUM(C37:C39)</f>
        <v>80253</v>
      </c>
      <c r="D40" s="171">
        <f>SUM(D37:D39)</f>
        <v>0</v>
      </c>
      <c r="E40" s="171">
        <f>SUM(E37:E39)</f>
        <v>0</v>
      </c>
      <c r="F40" s="237">
        <f>SUM(F37:F39)</f>
        <v>0</v>
      </c>
    </row>
    <row r="41" spans="1:6" ht="19.5" thickBot="1">
      <c r="A41" s="172" t="s">
        <v>118</v>
      </c>
      <c r="B41" s="173" t="s">
        <v>119</v>
      </c>
      <c r="C41" s="174">
        <f>C15+C22+C23+C24+C25+C26+C33+C36+C40</f>
        <v>13685141</v>
      </c>
      <c r="D41" s="174">
        <f>D15+D22+D23+D24+D25+D26+D33+D36+D40</f>
        <v>12846403</v>
      </c>
      <c r="E41" s="174">
        <f>E15+E22+E23+E24+E25+E26+E33+E36+E40</f>
        <v>10860463</v>
      </c>
      <c r="F41" s="238">
        <f>F15+F22+F23+F24+F25+F26+F33+F36+F40</f>
        <v>9640111</v>
      </c>
    </row>
    <row r="42" spans="1:6" ht="18.75">
      <c r="A42" s="111">
        <v>24</v>
      </c>
      <c r="B42" s="112" t="s">
        <v>120</v>
      </c>
      <c r="C42" s="113">
        <v>1000</v>
      </c>
      <c r="D42" s="113">
        <v>1000</v>
      </c>
      <c r="E42" s="113">
        <v>1000</v>
      </c>
      <c r="F42" s="221">
        <v>1000</v>
      </c>
    </row>
    <row r="43" spans="1:6" ht="19.5" thickBot="1">
      <c r="A43" s="111">
        <v>25</v>
      </c>
      <c r="B43" s="112" t="s">
        <v>121</v>
      </c>
      <c r="C43" s="113">
        <f>4468669-1467-210-209+5455-5500+50-1669-5000</f>
        <v>4460119</v>
      </c>
      <c r="D43" s="113"/>
      <c r="E43" s="113"/>
      <c r="F43" s="221"/>
    </row>
    <row r="44" spans="1:6" ht="20.25" thickBot="1">
      <c r="A44" s="169" t="s">
        <v>122</v>
      </c>
      <c r="B44" s="170" t="s">
        <v>123</v>
      </c>
      <c r="C44" s="171">
        <f>SUM(C42:C43)</f>
        <v>4461119</v>
      </c>
      <c r="D44" s="171">
        <f>SUM(D42:D43)</f>
        <v>1000</v>
      </c>
      <c r="E44" s="171">
        <f>SUM(E42:E43)</f>
        <v>1000</v>
      </c>
      <c r="F44" s="237">
        <f>SUM(F42:F43)</f>
        <v>1000</v>
      </c>
    </row>
    <row r="45" spans="1:6" ht="19.5" thickBot="1">
      <c r="A45" s="172" t="s">
        <v>124</v>
      </c>
      <c r="B45" s="55" t="s">
        <v>125</v>
      </c>
      <c r="C45" s="174">
        <f>C41+C44</f>
        <v>18146260</v>
      </c>
      <c r="D45" s="174">
        <f>D41+D44</f>
        <v>12847403</v>
      </c>
      <c r="E45" s="174">
        <f>E41+E44</f>
        <v>10861463</v>
      </c>
      <c r="F45" s="238">
        <f>F41+F44</f>
        <v>9641111</v>
      </c>
    </row>
    <row r="46" spans="1:6" s="178" customFormat="1" ht="19.5" thickBot="1">
      <c r="A46" s="175">
        <v>26</v>
      </c>
      <c r="B46" s="176" t="s">
        <v>67</v>
      </c>
      <c r="C46" s="177">
        <f>(C20+C21)*(-1)</f>
        <v>0</v>
      </c>
      <c r="D46" s="177">
        <f>(D20+D21)*(-1)</f>
        <v>0</v>
      </c>
      <c r="E46" s="177">
        <f>(E20+E21)*(-1)</f>
        <v>0</v>
      </c>
      <c r="F46" s="239">
        <f>(F20+F21)*(-1)</f>
        <v>0</v>
      </c>
    </row>
    <row r="47" spans="1:6" ht="19.5" thickBot="1">
      <c r="A47" s="172" t="s">
        <v>126</v>
      </c>
      <c r="B47" s="55" t="s">
        <v>127</v>
      </c>
      <c r="C47" s="174">
        <f>SUM(C45:C46)</f>
        <v>18146260</v>
      </c>
      <c r="D47" s="174">
        <f>SUM(D45:D46)</f>
        <v>12847403</v>
      </c>
      <c r="E47" s="174">
        <f>SUM(E45:E46)</f>
        <v>10861463</v>
      </c>
      <c r="F47" s="238">
        <f>SUM(F45:F46)</f>
        <v>9641111</v>
      </c>
    </row>
    <row r="48" spans="1:6" s="180" customFormat="1" ht="18.75">
      <c r="A48" s="179">
        <v>27</v>
      </c>
      <c r="B48" s="112" t="s">
        <v>128</v>
      </c>
      <c r="C48" s="147"/>
      <c r="D48" s="147"/>
      <c r="E48" s="147"/>
      <c r="F48" s="229"/>
    </row>
    <row r="49" spans="1:6" ht="18.75">
      <c r="A49" s="111">
        <v>28</v>
      </c>
      <c r="B49" s="112" t="s">
        <v>129</v>
      </c>
      <c r="C49" s="113">
        <v>417086</v>
      </c>
      <c r="D49" s="113">
        <v>603530</v>
      </c>
      <c r="E49" s="113">
        <v>664134</v>
      </c>
      <c r="F49" s="221">
        <v>669667</v>
      </c>
    </row>
    <row r="50" spans="1:6" ht="19.5" thickBot="1">
      <c r="A50" s="181">
        <v>29</v>
      </c>
      <c r="B50" s="182" t="s">
        <v>130</v>
      </c>
      <c r="C50" s="183"/>
      <c r="D50" s="183"/>
      <c r="E50" s="183"/>
      <c r="F50" s="240"/>
    </row>
    <row r="51" spans="1:6" ht="20.25" thickBot="1">
      <c r="A51" s="184" t="s">
        <v>131</v>
      </c>
      <c r="B51" s="185" t="s">
        <v>132</v>
      </c>
      <c r="C51" s="186">
        <f>SUM(C48:C50)</f>
        <v>417086</v>
      </c>
      <c r="D51" s="186">
        <f>SUM(D48:D50)</f>
        <v>603530</v>
      </c>
      <c r="E51" s="186">
        <f>SUM(E48:E50)</f>
        <v>664134</v>
      </c>
      <c r="F51" s="241">
        <f>SUM(F48:F50)</f>
        <v>669667</v>
      </c>
    </row>
    <row r="52" spans="1:6" ht="19.5" thickBot="1">
      <c r="A52" s="187" t="s">
        <v>133</v>
      </c>
      <c r="B52" s="81" t="s">
        <v>134</v>
      </c>
      <c r="C52" s="188">
        <f>C47+C51</f>
        <v>18563346</v>
      </c>
      <c r="D52" s="188">
        <f>D47+D51</f>
        <v>13450933</v>
      </c>
      <c r="E52" s="188">
        <f>E47+E51</f>
        <v>11525597</v>
      </c>
      <c r="F52" s="242">
        <f>F47+F51</f>
        <v>10310778</v>
      </c>
    </row>
    <row r="53" spans="1:6" ht="9.75" customHeight="1" thickTop="1">
      <c r="B53" s="189"/>
      <c r="C53" s="190"/>
      <c r="D53" s="190"/>
      <c r="E53" s="190"/>
      <c r="F53" s="190"/>
    </row>
    <row r="54" spans="1:6" ht="18.75">
      <c r="B54" s="191"/>
      <c r="C54" s="192"/>
      <c r="D54" s="192"/>
      <c r="E54" s="192"/>
      <c r="F54" s="192"/>
    </row>
    <row r="55" spans="1:6" ht="18.75">
      <c r="B55" s="191"/>
      <c r="C55" s="90"/>
      <c r="D55" s="90"/>
      <c r="E55" s="90"/>
      <c r="F55" s="90"/>
    </row>
    <row r="56" spans="1:6" ht="19.5" customHeight="1">
      <c r="B56" s="191"/>
      <c r="C56" s="193"/>
      <c r="D56" s="193"/>
      <c r="E56" s="193"/>
      <c r="F56" s="193"/>
    </row>
  </sheetData>
  <mergeCells count="89">
    <mergeCell ref="CU7:CU8"/>
    <mergeCell ref="CV7:CV8"/>
    <mergeCell ref="CW7:CW8"/>
    <mergeCell ref="CX7:CX8"/>
    <mergeCell ref="CY7:CY8"/>
    <mergeCell ref="CT7:CT8"/>
    <mergeCell ref="CI7:CI8"/>
    <mergeCell ref="CJ7:CJ8"/>
    <mergeCell ref="CK7:CK8"/>
    <mergeCell ref="CL7:CL8"/>
    <mergeCell ref="CM7:CM8"/>
    <mergeCell ref="CN7:CN8"/>
    <mergeCell ref="CO7:CO8"/>
    <mergeCell ref="CP7:CP8"/>
    <mergeCell ref="CQ7:CQ8"/>
    <mergeCell ref="CR7:CR8"/>
    <mergeCell ref="CS7:CS8"/>
    <mergeCell ref="CH7:CH8"/>
    <mergeCell ref="BW7:BW8"/>
    <mergeCell ref="BX7:BX8"/>
    <mergeCell ref="BY7:BY8"/>
    <mergeCell ref="BZ7:BZ8"/>
    <mergeCell ref="CA7:CA8"/>
    <mergeCell ref="CB7:CB8"/>
    <mergeCell ref="CC7:CC8"/>
    <mergeCell ref="CD7:CD8"/>
    <mergeCell ref="CE7:CE8"/>
    <mergeCell ref="CF7:CF8"/>
    <mergeCell ref="CG7:CG8"/>
    <mergeCell ref="BV7:BV8"/>
    <mergeCell ref="AT7:AT8"/>
    <mergeCell ref="AU7:AU8"/>
    <mergeCell ref="BC7:BC8"/>
    <mergeCell ref="BD7:BD8"/>
    <mergeCell ref="BO7:BO8"/>
    <mergeCell ref="BP7:BP8"/>
    <mergeCell ref="BQ7:BQ8"/>
    <mergeCell ref="BR7:BR8"/>
    <mergeCell ref="BS7:BS8"/>
    <mergeCell ref="BT7:BT8"/>
    <mergeCell ref="BU7:BU8"/>
    <mergeCell ref="AS7:AS8"/>
    <mergeCell ref="AH7:AH8"/>
    <mergeCell ref="AI7:AI8"/>
    <mergeCell ref="AJ7:AJ8"/>
    <mergeCell ref="AK7:AK8"/>
    <mergeCell ref="AL7:AL8"/>
    <mergeCell ref="AM7:AM8"/>
    <mergeCell ref="AN7:AN8"/>
    <mergeCell ref="AO7:AO8"/>
    <mergeCell ref="AP7:AP8"/>
    <mergeCell ref="AQ7:AQ8"/>
    <mergeCell ref="AR7:AR8"/>
    <mergeCell ref="AG7:AG8"/>
    <mergeCell ref="V7:V8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U7:U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I7:I8"/>
    <mergeCell ref="B2:C2"/>
    <mergeCell ref="A7:A8"/>
    <mergeCell ref="B7:B8"/>
    <mergeCell ref="C7:C8"/>
    <mergeCell ref="A3:F3"/>
    <mergeCell ref="A4:F4"/>
    <mergeCell ref="D7:D8"/>
    <mergeCell ref="E7:E8"/>
    <mergeCell ref="F7:F8"/>
    <mergeCell ref="G7:G8"/>
    <mergeCell ref="H7:H8"/>
  </mergeCells>
  <printOptions horizontalCentered="1" verticalCentered="1"/>
  <pageMargins left="0.4" right="0.19685039370078741" top="0.11811023622047245" bottom="0.27559055118110237" header="0.11811023622047245" footer="0.27559055118110237"/>
  <pageSetup paperSize="9" scale="59" orientation="portrait" horizontalDpi="36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3</vt:i4>
      </vt:variant>
    </vt:vector>
  </HeadingPairs>
  <TitlesOfParts>
    <vt:vector size="6" baseType="lpstr">
      <vt:lpstr>mérleg</vt:lpstr>
      <vt:lpstr>bevétel</vt:lpstr>
      <vt:lpstr>kiadás</vt:lpstr>
      <vt:lpstr>bevétel!Nyomtatási_terület</vt:lpstr>
      <vt:lpstr>kiadás!Nyomtatási_terület</vt:lpstr>
      <vt:lpstr>mérleg!Nyomtatási_terület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Dobrovitzkya</dc:creator>
  <cp:lastModifiedBy>grozazs</cp:lastModifiedBy>
  <cp:lastPrinted>2011-03-07T09:06:42Z</cp:lastPrinted>
  <dcterms:created xsi:type="dcterms:W3CDTF">2011-03-02T17:26:25Z</dcterms:created>
  <dcterms:modified xsi:type="dcterms:W3CDTF">2011-04-06T15:10:06Z</dcterms:modified>
</cp:coreProperties>
</file>