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</definedNames>
  <calcPr calcId="125725"/>
</workbook>
</file>

<file path=xl/calcChain.xml><?xml version="1.0" encoding="utf-8"?>
<calcChain xmlns="http://schemas.openxmlformats.org/spreadsheetml/2006/main">
  <c r="M44" i="5"/>
  <c r="N44" s="1"/>
  <c r="L44"/>
  <c r="K44"/>
  <c r="H44"/>
  <c r="E44"/>
  <c r="M44" i="4"/>
  <c r="N44" s="1"/>
  <c r="L44"/>
  <c r="L44" i="3"/>
  <c r="M44"/>
  <c r="N44"/>
  <c r="K44"/>
  <c r="H44"/>
  <c r="E44"/>
  <c r="M44" i="2"/>
  <c r="N44" s="1"/>
  <c r="L44"/>
  <c r="E44"/>
  <c r="H44"/>
  <c r="M44" i="1"/>
  <c r="N44" s="1"/>
  <c r="L44"/>
  <c r="K44"/>
  <c r="H44"/>
  <c r="E44"/>
  <c r="J65" i="2"/>
  <c r="I65"/>
  <c r="J65" i="4"/>
  <c r="I65"/>
  <c r="M58"/>
  <c r="M65" s="1"/>
  <c r="L58"/>
  <c r="L65" s="1"/>
  <c r="M58" i="5"/>
  <c r="M65" s="1"/>
  <c r="L58"/>
  <c r="L65" s="1"/>
  <c r="J58" i="2"/>
  <c r="I58"/>
  <c r="G58"/>
  <c r="G65" s="1"/>
  <c r="F58"/>
  <c r="F65" s="1"/>
  <c r="J58" i="3"/>
  <c r="J65" s="1"/>
  <c r="I58"/>
  <c r="I65" s="1"/>
  <c r="G58"/>
  <c r="G65" s="1"/>
  <c r="F58"/>
  <c r="F65" s="1"/>
  <c r="J58" i="4"/>
  <c r="I58"/>
  <c r="G58"/>
  <c r="G65" s="1"/>
  <c r="F58"/>
  <c r="F65" s="1"/>
  <c r="J58" i="5"/>
  <c r="J65" s="1"/>
  <c r="I58"/>
  <c r="I65" s="1"/>
  <c r="G58"/>
  <c r="G65" s="1"/>
  <c r="F58"/>
  <c r="F65" s="1"/>
  <c r="D58" i="2"/>
  <c r="D65" s="1"/>
  <c r="D58" i="3"/>
  <c r="D65" s="1"/>
  <c r="D58" i="4"/>
  <c r="D65" s="1"/>
  <c r="D58" i="5"/>
  <c r="D65" s="1"/>
  <c r="C58" i="2"/>
  <c r="C65" s="1"/>
  <c r="C58" i="3"/>
  <c r="C65" s="1"/>
  <c r="C58" i="4"/>
  <c r="C65" s="1"/>
  <c r="C58" i="5"/>
  <c r="C65" s="1"/>
  <c r="C13" i="4"/>
  <c r="M12" i="2"/>
  <c r="M13"/>
  <c r="M14"/>
  <c r="M15"/>
  <c r="M17"/>
  <c r="M67" i="5"/>
  <c r="L67"/>
  <c r="J64"/>
  <c r="I64"/>
  <c r="G64"/>
  <c r="F64"/>
  <c r="D64"/>
  <c r="C64"/>
  <c r="M63"/>
  <c r="L63"/>
  <c r="L62"/>
  <c r="M61"/>
  <c r="M64" s="1"/>
  <c r="L61"/>
  <c r="L64" s="1"/>
  <c r="M57"/>
  <c r="L57"/>
  <c r="J56"/>
  <c r="I56"/>
  <c r="G56"/>
  <c r="F56"/>
  <c r="D56"/>
  <c r="C56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K48"/>
  <c r="H48"/>
  <c r="E48"/>
  <c r="M47"/>
  <c r="L47"/>
  <c r="M46"/>
  <c r="L46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J32"/>
  <c r="I32"/>
  <c r="G32"/>
  <c r="F32"/>
  <c r="D32"/>
  <c r="C32"/>
  <c r="M31"/>
  <c r="L31"/>
  <c r="M30"/>
  <c r="M32" s="1"/>
  <c r="L30"/>
  <c r="L32" s="1"/>
  <c r="M29"/>
  <c r="L29"/>
  <c r="M28"/>
  <c r="L28"/>
  <c r="M27"/>
  <c r="L27"/>
  <c r="M26"/>
  <c r="L26"/>
  <c r="M25"/>
  <c r="L25"/>
  <c r="J24"/>
  <c r="I24"/>
  <c r="G24"/>
  <c r="F24"/>
  <c r="D24"/>
  <c r="C24"/>
  <c r="M23"/>
  <c r="L23"/>
  <c r="M22"/>
  <c r="L22"/>
  <c r="M21"/>
  <c r="L21"/>
  <c r="M20"/>
  <c r="L20"/>
  <c r="M19"/>
  <c r="M24" s="1"/>
  <c r="L19"/>
  <c r="L24" s="1"/>
  <c r="M17"/>
  <c r="L17"/>
  <c r="K17"/>
  <c r="H17"/>
  <c r="E17"/>
  <c r="J16"/>
  <c r="J18" s="1"/>
  <c r="I16"/>
  <c r="I18" s="1"/>
  <c r="I36" s="1"/>
  <c r="I41" s="1"/>
  <c r="G16"/>
  <c r="G18" s="1"/>
  <c r="F16"/>
  <c r="F18" s="1"/>
  <c r="F36" s="1"/>
  <c r="F41" s="1"/>
  <c r="D16"/>
  <c r="D18" s="1"/>
  <c r="C16"/>
  <c r="C18" s="1"/>
  <c r="C36" s="1"/>
  <c r="C41" s="1"/>
  <c r="M15"/>
  <c r="L15"/>
  <c r="K15"/>
  <c r="H15"/>
  <c r="E15"/>
  <c r="M14"/>
  <c r="M16" s="1"/>
  <c r="L14"/>
  <c r="L16" s="1"/>
  <c r="K14"/>
  <c r="H14"/>
  <c r="E14"/>
  <c r="M13"/>
  <c r="L13"/>
  <c r="K13"/>
  <c r="H13"/>
  <c r="E13"/>
  <c r="M12"/>
  <c r="M18" s="1"/>
  <c r="L12"/>
  <c r="L18" s="1"/>
  <c r="L36" s="1"/>
  <c r="L41" s="1"/>
  <c r="K12"/>
  <c r="H12"/>
  <c r="E12"/>
  <c r="D11"/>
  <c r="E11" s="1"/>
  <c r="F11" s="1"/>
  <c r="G11" s="1"/>
  <c r="H11" s="1"/>
  <c r="I11" s="1"/>
  <c r="J11" s="1"/>
  <c r="K11" s="1"/>
  <c r="L11" s="1"/>
  <c r="M11" s="1"/>
  <c r="N11" s="1"/>
  <c r="M67" i="4"/>
  <c r="L67"/>
  <c r="J64"/>
  <c r="I64"/>
  <c r="G64"/>
  <c r="F64"/>
  <c r="D64"/>
  <c r="C64"/>
  <c r="M63"/>
  <c r="L63"/>
  <c r="L62"/>
  <c r="M61"/>
  <c r="M64" s="1"/>
  <c r="L61"/>
  <c r="L64" s="1"/>
  <c r="M57"/>
  <c r="L57"/>
  <c r="J56"/>
  <c r="I56"/>
  <c r="G56"/>
  <c r="F56"/>
  <c r="D56"/>
  <c r="C56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K48"/>
  <c r="H48"/>
  <c r="E48"/>
  <c r="M47"/>
  <c r="L47"/>
  <c r="M46"/>
  <c r="L46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J32"/>
  <c r="I32"/>
  <c r="G32"/>
  <c r="F32"/>
  <c r="D32"/>
  <c r="C32"/>
  <c r="M31"/>
  <c r="L31"/>
  <c r="M30"/>
  <c r="M32" s="1"/>
  <c r="L30"/>
  <c r="L32" s="1"/>
  <c r="M29"/>
  <c r="L29"/>
  <c r="M28"/>
  <c r="L28"/>
  <c r="M27"/>
  <c r="L27"/>
  <c r="M26"/>
  <c r="L26"/>
  <c r="M25"/>
  <c r="L25"/>
  <c r="J24"/>
  <c r="I24"/>
  <c r="G24"/>
  <c r="F24"/>
  <c r="D24"/>
  <c r="C24"/>
  <c r="M23"/>
  <c r="L23"/>
  <c r="M22"/>
  <c r="L22"/>
  <c r="M21"/>
  <c r="L21"/>
  <c r="M20"/>
  <c r="L20"/>
  <c r="M19"/>
  <c r="M24" s="1"/>
  <c r="L19"/>
  <c r="L24" s="1"/>
  <c r="M17"/>
  <c r="L17"/>
  <c r="H17"/>
  <c r="E17"/>
  <c r="J16"/>
  <c r="J18" s="1"/>
  <c r="I16"/>
  <c r="I18" s="1"/>
  <c r="I36" s="1"/>
  <c r="I41" s="1"/>
  <c r="G16"/>
  <c r="G18" s="1"/>
  <c r="F16"/>
  <c r="F18" s="1"/>
  <c r="F36" s="1"/>
  <c r="F41" s="1"/>
  <c r="D16"/>
  <c r="D18" s="1"/>
  <c r="C16"/>
  <c r="C18" s="1"/>
  <c r="C36" s="1"/>
  <c r="C41" s="1"/>
  <c r="M15"/>
  <c r="L15"/>
  <c r="K15"/>
  <c r="H15"/>
  <c r="E15"/>
  <c r="M14"/>
  <c r="M16" s="1"/>
  <c r="L14"/>
  <c r="L16" s="1"/>
  <c r="K14"/>
  <c r="H14"/>
  <c r="E14"/>
  <c r="M13"/>
  <c r="L13"/>
  <c r="K13"/>
  <c r="H13"/>
  <c r="E13"/>
  <c r="M12"/>
  <c r="L12"/>
  <c r="L18" s="1"/>
  <c r="L36" s="1"/>
  <c r="L41" s="1"/>
  <c r="K12"/>
  <c r="H12"/>
  <c r="E12"/>
  <c r="D11"/>
  <c r="E11" s="1"/>
  <c r="F11" s="1"/>
  <c r="G11" s="1"/>
  <c r="H11" s="1"/>
  <c r="I11" s="1"/>
  <c r="J11" s="1"/>
  <c r="K11" s="1"/>
  <c r="L11" s="1"/>
  <c r="M11" s="1"/>
  <c r="N11" s="1"/>
  <c r="M67" i="3"/>
  <c r="L67"/>
  <c r="J64"/>
  <c r="I64"/>
  <c r="G64"/>
  <c r="F64"/>
  <c r="D64"/>
  <c r="C64"/>
  <c r="M63"/>
  <c r="L63"/>
  <c r="L62"/>
  <c r="M61"/>
  <c r="M64" s="1"/>
  <c r="L61"/>
  <c r="L64" s="1"/>
  <c r="M57"/>
  <c r="L57"/>
  <c r="J56"/>
  <c r="I56"/>
  <c r="G56"/>
  <c r="F56"/>
  <c r="D56"/>
  <c r="C56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K48"/>
  <c r="H48"/>
  <c r="E48"/>
  <c r="M47"/>
  <c r="L47"/>
  <c r="M46"/>
  <c r="L46"/>
  <c r="M58"/>
  <c r="M65" s="1"/>
  <c r="L58"/>
  <c r="L65" s="1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J32"/>
  <c r="I32"/>
  <c r="G32"/>
  <c r="F32"/>
  <c r="D32"/>
  <c r="C32"/>
  <c r="M31"/>
  <c r="L31"/>
  <c r="M30"/>
  <c r="M32" s="1"/>
  <c r="L30"/>
  <c r="L32" s="1"/>
  <c r="M29"/>
  <c r="L29"/>
  <c r="M28"/>
  <c r="L28"/>
  <c r="M27"/>
  <c r="L27"/>
  <c r="M26"/>
  <c r="L26"/>
  <c r="M25"/>
  <c r="L25"/>
  <c r="J24"/>
  <c r="I24"/>
  <c r="G24"/>
  <c r="F24"/>
  <c r="D24"/>
  <c r="C24"/>
  <c r="M23"/>
  <c r="L23"/>
  <c r="M22"/>
  <c r="L22"/>
  <c r="M21"/>
  <c r="L21"/>
  <c r="M20"/>
  <c r="L20"/>
  <c r="M19"/>
  <c r="M24" s="1"/>
  <c r="L19"/>
  <c r="L24" s="1"/>
  <c r="M17"/>
  <c r="L17"/>
  <c r="H17"/>
  <c r="E17"/>
  <c r="J16"/>
  <c r="J18" s="1"/>
  <c r="I16"/>
  <c r="I18" s="1"/>
  <c r="I36" s="1"/>
  <c r="I41" s="1"/>
  <c r="G16"/>
  <c r="G18" s="1"/>
  <c r="F16"/>
  <c r="F18" s="1"/>
  <c r="F36" s="1"/>
  <c r="F41" s="1"/>
  <c r="D16"/>
  <c r="D18" s="1"/>
  <c r="C16"/>
  <c r="C18" s="1"/>
  <c r="C36" s="1"/>
  <c r="C41" s="1"/>
  <c r="M15"/>
  <c r="L15"/>
  <c r="K15"/>
  <c r="H15"/>
  <c r="E15"/>
  <c r="M14"/>
  <c r="M16" s="1"/>
  <c r="L14"/>
  <c r="L16" s="1"/>
  <c r="K14"/>
  <c r="H14"/>
  <c r="E14"/>
  <c r="M13"/>
  <c r="L13"/>
  <c r="K13"/>
  <c r="H13"/>
  <c r="E13"/>
  <c r="M12"/>
  <c r="M18" s="1"/>
  <c r="L12"/>
  <c r="L18" s="1"/>
  <c r="L36" s="1"/>
  <c r="L41" s="1"/>
  <c r="K12"/>
  <c r="H12"/>
  <c r="E12"/>
  <c r="D11"/>
  <c r="E11" s="1"/>
  <c r="F11" s="1"/>
  <c r="G11" s="1"/>
  <c r="H11" s="1"/>
  <c r="I11" s="1"/>
  <c r="J11" s="1"/>
  <c r="K11" s="1"/>
  <c r="L11" s="1"/>
  <c r="M11" s="1"/>
  <c r="N11" s="1"/>
  <c r="M67" i="2"/>
  <c r="L67"/>
  <c r="I64"/>
  <c r="G64"/>
  <c r="F64"/>
  <c r="D64"/>
  <c r="C64"/>
  <c r="M63"/>
  <c r="L63"/>
  <c r="L62"/>
  <c r="M61"/>
  <c r="M64" s="1"/>
  <c r="L61"/>
  <c r="L64" s="1"/>
  <c r="M57"/>
  <c r="L57"/>
  <c r="J56"/>
  <c r="I56"/>
  <c r="G56"/>
  <c r="F56"/>
  <c r="D56"/>
  <c r="C56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K48"/>
  <c r="H48"/>
  <c r="E48"/>
  <c r="M47"/>
  <c r="L47"/>
  <c r="M46"/>
  <c r="L46"/>
  <c r="M58"/>
  <c r="M65" s="1"/>
  <c r="L58"/>
  <c r="L65" s="1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J32"/>
  <c r="I32"/>
  <c r="G32"/>
  <c r="F32"/>
  <c r="D32"/>
  <c r="C32"/>
  <c r="M31"/>
  <c r="L31"/>
  <c r="M30"/>
  <c r="M32" s="1"/>
  <c r="L30"/>
  <c r="L32" s="1"/>
  <c r="M29"/>
  <c r="L29"/>
  <c r="M28"/>
  <c r="L28"/>
  <c r="M27"/>
  <c r="L27"/>
  <c r="M26"/>
  <c r="L26"/>
  <c r="M25"/>
  <c r="L25"/>
  <c r="J24"/>
  <c r="I24"/>
  <c r="G24"/>
  <c r="F24"/>
  <c r="D24"/>
  <c r="C24"/>
  <c r="M23"/>
  <c r="L23"/>
  <c r="M22"/>
  <c r="L22"/>
  <c r="M21"/>
  <c r="L21"/>
  <c r="M20"/>
  <c r="L20"/>
  <c r="M19"/>
  <c r="M24" s="1"/>
  <c r="L19"/>
  <c r="L24" s="1"/>
  <c r="L17"/>
  <c r="H17"/>
  <c r="E17"/>
  <c r="J16"/>
  <c r="J18" s="1"/>
  <c r="I16"/>
  <c r="I18" s="1"/>
  <c r="I36" s="1"/>
  <c r="I41" s="1"/>
  <c r="G16"/>
  <c r="G18" s="1"/>
  <c r="F16"/>
  <c r="F18" s="1"/>
  <c r="F36" s="1"/>
  <c r="F41" s="1"/>
  <c r="D16"/>
  <c r="D18" s="1"/>
  <c r="C16"/>
  <c r="C18" s="1"/>
  <c r="C36" s="1"/>
  <c r="C41" s="1"/>
  <c r="L15"/>
  <c r="K15"/>
  <c r="H15"/>
  <c r="E15"/>
  <c r="M16"/>
  <c r="L14"/>
  <c r="L16" s="1"/>
  <c r="K14"/>
  <c r="H14"/>
  <c r="E14"/>
  <c r="L13"/>
  <c r="K13"/>
  <c r="H13"/>
  <c r="E13"/>
  <c r="M18"/>
  <c r="L12"/>
  <c r="L18" s="1"/>
  <c r="L36" s="1"/>
  <c r="L41" s="1"/>
  <c r="K12"/>
  <c r="H12"/>
  <c r="E12"/>
  <c r="D11"/>
  <c r="E11" s="1"/>
  <c r="F11" s="1"/>
  <c r="G11" s="1"/>
  <c r="H11" s="1"/>
  <c r="I11" s="1"/>
  <c r="J11" s="1"/>
  <c r="K11" s="1"/>
  <c r="L11" s="1"/>
  <c r="M11" s="1"/>
  <c r="N11" s="1"/>
  <c r="K48" i="1"/>
  <c r="K17"/>
  <c r="K15"/>
  <c r="K14"/>
  <c r="K13"/>
  <c r="K12"/>
  <c r="H48"/>
  <c r="H17"/>
  <c r="H15"/>
  <c r="H14"/>
  <c r="H13"/>
  <c r="H12"/>
  <c r="M67"/>
  <c r="M63"/>
  <c r="M61"/>
  <c r="M57"/>
  <c r="M55"/>
  <c r="M54"/>
  <c r="M53"/>
  <c r="M52"/>
  <c r="M51"/>
  <c r="M50"/>
  <c r="M49"/>
  <c r="M48"/>
  <c r="M47"/>
  <c r="M46"/>
  <c r="M39"/>
  <c r="M38"/>
  <c r="M37"/>
  <c r="M35"/>
  <c r="M34"/>
  <c r="M33"/>
  <c r="M31"/>
  <c r="M30"/>
  <c r="M29"/>
  <c r="M28"/>
  <c r="M27"/>
  <c r="M26"/>
  <c r="M25"/>
  <c r="M23"/>
  <c r="M22"/>
  <c r="M21"/>
  <c r="M20"/>
  <c r="M19"/>
  <c r="M17"/>
  <c r="M15"/>
  <c r="M14"/>
  <c r="M13"/>
  <c r="M12"/>
  <c r="L67"/>
  <c r="L63"/>
  <c r="L62"/>
  <c r="L61"/>
  <c r="L57"/>
  <c r="L55"/>
  <c r="L54"/>
  <c r="L53"/>
  <c r="L52"/>
  <c r="L51"/>
  <c r="L50"/>
  <c r="L49"/>
  <c r="L48"/>
  <c r="L47"/>
  <c r="L46"/>
  <c r="L39"/>
  <c r="L38"/>
  <c r="L37"/>
  <c r="L35"/>
  <c r="L34"/>
  <c r="L33"/>
  <c r="L31"/>
  <c r="L30"/>
  <c r="L29"/>
  <c r="L28"/>
  <c r="L27"/>
  <c r="L26"/>
  <c r="L25"/>
  <c r="L23"/>
  <c r="L22"/>
  <c r="L21"/>
  <c r="L20"/>
  <c r="L19"/>
  <c r="L17"/>
  <c r="L15"/>
  <c r="L14"/>
  <c r="L13"/>
  <c r="L12"/>
  <c r="M64"/>
  <c r="L64"/>
  <c r="J64"/>
  <c r="I64"/>
  <c r="G64"/>
  <c r="F64"/>
  <c r="M56"/>
  <c r="M58" s="1"/>
  <c r="M65" s="1"/>
  <c r="L56"/>
  <c r="L58" s="1"/>
  <c r="L65" s="1"/>
  <c r="J56"/>
  <c r="J58" s="1"/>
  <c r="J65" s="1"/>
  <c r="I56"/>
  <c r="I58" s="1"/>
  <c r="I65" s="1"/>
  <c r="G56"/>
  <c r="G58" s="1"/>
  <c r="G65" s="1"/>
  <c r="F56"/>
  <c r="F58" s="1"/>
  <c r="F65" s="1"/>
  <c r="M40"/>
  <c r="L40"/>
  <c r="J40"/>
  <c r="I40"/>
  <c r="G40"/>
  <c r="F40"/>
  <c r="M32"/>
  <c r="L32"/>
  <c r="J32"/>
  <c r="I32"/>
  <c r="G32"/>
  <c r="F32"/>
  <c r="M24"/>
  <c r="L24"/>
  <c r="J24"/>
  <c r="I24"/>
  <c r="G24"/>
  <c r="F24"/>
  <c r="M16"/>
  <c r="M18" s="1"/>
  <c r="M36" s="1"/>
  <c r="M41" s="1"/>
  <c r="L16"/>
  <c r="L18" s="1"/>
  <c r="L36" s="1"/>
  <c r="L41" s="1"/>
  <c r="J16"/>
  <c r="I16"/>
  <c r="I18" s="1"/>
  <c r="I36" s="1"/>
  <c r="I41" s="1"/>
  <c r="G16"/>
  <c r="F16"/>
  <c r="F18" s="1"/>
  <c r="F36" s="1"/>
  <c r="F41" s="1"/>
  <c r="C11"/>
  <c r="D11"/>
  <c r="E11"/>
  <c r="D64"/>
  <c r="C64"/>
  <c r="D56"/>
  <c r="D58" s="1"/>
  <c r="D65" s="1"/>
  <c r="C56"/>
  <c r="C58" s="1"/>
  <c r="C65" s="1"/>
  <c r="E48"/>
  <c r="D40"/>
  <c r="C40"/>
  <c r="D32"/>
  <c r="C32"/>
  <c r="D24"/>
  <c r="C24"/>
  <c r="E17"/>
  <c r="D16"/>
  <c r="D18" s="1"/>
  <c r="C16"/>
  <c r="C18" s="1"/>
  <c r="C36" s="1"/>
  <c r="C41" s="1"/>
  <c r="E15"/>
  <c r="E14"/>
  <c r="E13"/>
  <c r="E12"/>
  <c r="K58" i="2" l="1"/>
  <c r="K58" i="3"/>
  <c r="M18" i="4"/>
  <c r="K58" i="5"/>
  <c r="H58"/>
  <c r="N58"/>
  <c r="E58"/>
  <c r="K58" i="4"/>
  <c r="H58"/>
  <c r="N58"/>
  <c r="E58"/>
  <c r="H58" i="3"/>
  <c r="N58"/>
  <c r="E58"/>
  <c r="E58" i="2"/>
  <c r="K58" i="1"/>
  <c r="H58"/>
  <c r="N58" i="2"/>
  <c r="H58"/>
  <c r="E58" i="1"/>
  <c r="N58"/>
  <c r="N17" i="5"/>
  <c r="N13"/>
  <c r="N15"/>
  <c r="N17" i="4"/>
  <c r="N13"/>
  <c r="N15"/>
  <c r="N17" i="3"/>
  <c r="N13"/>
  <c r="N15"/>
  <c r="N17" i="2"/>
  <c r="N15"/>
  <c r="N13"/>
  <c r="M36" i="5"/>
  <c r="N18"/>
  <c r="D36"/>
  <c r="E18"/>
  <c r="G36"/>
  <c r="H18"/>
  <c r="J36"/>
  <c r="K18"/>
  <c r="N65"/>
  <c r="E65"/>
  <c r="H65"/>
  <c r="K65"/>
  <c r="N16"/>
  <c r="N56"/>
  <c r="N12"/>
  <c r="N14"/>
  <c r="E16"/>
  <c r="H16"/>
  <c r="K16"/>
  <c r="N48"/>
  <c r="E56"/>
  <c r="H56"/>
  <c r="K56"/>
  <c r="M36" i="4"/>
  <c r="N18"/>
  <c r="D36"/>
  <c r="E18"/>
  <c r="G36"/>
  <c r="H18"/>
  <c r="J36"/>
  <c r="K18"/>
  <c r="N65"/>
  <c r="E65"/>
  <c r="H65"/>
  <c r="K65"/>
  <c r="N16"/>
  <c r="N56"/>
  <c r="N12"/>
  <c r="N14"/>
  <c r="E16"/>
  <c r="H16"/>
  <c r="K16"/>
  <c r="N48"/>
  <c r="E56"/>
  <c r="H56"/>
  <c r="K56"/>
  <c r="M36" i="3"/>
  <c r="N18"/>
  <c r="D36"/>
  <c r="E18"/>
  <c r="G36"/>
  <c r="H18"/>
  <c r="J36"/>
  <c r="K18"/>
  <c r="N65"/>
  <c r="E65"/>
  <c r="H65"/>
  <c r="K65"/>
  <c r="N16"/>
  <c r="N56"/>
  <c r="N12"/>
  <c r="N14"/>
  <c r="E16"/>
  <c r="H16"/>
  <c r="K16"/>
  <c r="N48"/>
  <c r="E56"/>
  <c r="H56"/>
  <c r="K56"/>
  <c r="M36" i="2"/>
  <c r="N18"/>
  <c r="D36"/>
  <c r="E18"/>
  <c r="G36"/>
  <c r="H18"/>
  <c r="J36"/>
  <c r="K18"/>
  <c r="N65"/>
  <c r="E65"/>
  <c r="H65"/>
  <c r="K65"/>
  <c r="N16"/>
  <c r="N56"/>
  <c r="N12"/>
  <c r="N14"/>
  <c r="E16"/>
  <c r="H16"/>
  <c r="K16"/>
  <c r="N48"/>
  <c r="E56"/>
  <c r="H56"/>
  <c r="K56"/>
  <c r="K56" i="1"/>
  <c r="K16"/>
  <c r="H56"/>
  <c r="H16"/>
  <c r="N41"/>
  <c r="J18"/>
  <c r="N65"/>
  <c r="N12"/>
  <c r="N13"/>
  <c r="N14"/>
  <c r="N15"/>
  <c r="N17"/>
  <c r="N48"/>
  <c r="G18"/>
  <c r="N16"/>
  <c r="N18"/>
  <c r="N36"/>
  <c r="N56"/>
  <c r="D36"/>
  <c r="E18"/>
  <c r="E16"/>
  <c r="E56"/>
  <c r="J41" i="5" l="1"/>
  <c r="K41" s="1"/>
  <c r="K36"/>
  <c r="G41"/>
  <c r="H41" s="1"/>
  <c r="H36"/>
  <c r="D41"/>
  <c r="E41" s="1"/>
  <c r="E36"/>
  <c r="M41"/>
  <c r="N41" s="1"/>
  <c r="N36"/>
  <c r="J41" i="4"/>
  <c r="K41" s="1"/>
  <c r="K36"/>
  <c r="G41"/>
  <c r="H41" s="1"/>
  <c r="H36"/>
  <c r="D41"/>
  <c r="E41" s="1"/>
  <c r="E36"/>
  <c r="M41"/>
  <c r="N41" s="1"/>
  <c r="N36"/>
  <c r="J41" i="3"/>
  <c r="K41" s="1"/>
  <c r="K36"/>
  <c r="G41"/>
  <c r="H41" s="1"/>
  <c r="H36"/>
  <c r="D41"/>
  <c r="E41" s="1"/>
  <c r="E36"/>
  <c r="M41"/>
  <c r="N41" s="1"/>
  <c r="N36"/>
  <c r="J41" i="2"/>
  <c r="K41" s="1"/>
  <c r="K36"/>
  <c r="G41"/>
  <c r="H41" s="1"/>
  <c r="H36"/>
  <c r="D41"/>
  <c r="E41" s="1"/>
  <c r="E36"/>
  <c r="M41"/>
  <c r="N41" s="1"/>
  <c r="N36"/>
  <c r="K65" i="1"/>
  <c r="K18"/>
  <c r="J36"/>
  <c r="H65"/>
  <c r="H18"/>
  <c r="G36"/>
  <c r="E65"/>
  <c r="D41"/>
  <c r="E36"/>
  <c r="K36" l="1"/>
  <c r="J41"/>
  <c r="K41" s="1"/>
  <c r="H36"/>
  <c r="G41"/>
  <c r="H41" s="1"/>
  <c r="E41"/>
</calcChain>
</file>

<file path=xl/sharedStrings.xml><?xml version="1.0" encoding="utf-8"?>
<sst xmlns="http://schemas.openxmlformats.org/spreadsheetml/2006/main" count="388" uniqueCount="98">
  <si>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</si>
  <si>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</si>
  <si>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</si>
  <si>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</si>
  <si>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</si>
  <si>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</si>
  <si>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</si>
  <si>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</si>
  <si>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</si>
  <si>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</si>
  <si>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</si>
  <si>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</si>
  <si>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</si>
  <si>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</si>
  <si>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</si>
  <si>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</si>
  <si>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</si>
  <si>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</si>
  <si>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</si>
  <si>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</si>
  <si>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</si>
  <si>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</si>
  <si>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</si>
  <si>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</si>
  <si>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</si>
  <si>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</si>
  <si>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</si>
  <si>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</si>
  <si>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</si>
  <si>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</si>
  <si>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</si>
  <si>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</si>
  <si>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</si>
  <si>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</si>
  <si>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</si>
  <si>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</si>
  <si>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</si>
  <si>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</si>
  <si>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</si>
  <si>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</si>
  <si>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</si>
  <si>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</si>
  <si>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</si>
  <si>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</si>
  <si>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</si>
  <si>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</si>
  <si>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</si>
  <si>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</si>
  <si>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</si>
  <si>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</si>
  <si>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</si>
  <si>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</si>
  <si>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</si>
  <si>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</si>
  <si>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</si>
  <si>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</si>
  <si>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</si>
  <si>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</si>
  <si>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</si>
  <si>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</si>
  <si>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</si>
  <si>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</si>
  <si>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</si>
  <si>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Nevelési Tanácsadó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</si>
  <si>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</si>
  <si>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</si>
  <si>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</si>
  <si>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</si>
  <si>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</si>
  <si>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</si>
  <si>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Budapest Főváros VII. Kerület Erzsébetváros Önkormányzata</t>
  </si>
  <si>
    <t>Magyar-Angol Kéttannyelvű Általános Iskola és Vendéglátó Szakiskola</t>
  </si>
  <si>
    <t>Magyar-Angol Kéttannyelvű Általános Iskola és Vendéglátó Szakiskola Összesen</t>
  </si>
  <si>
    <t>2010. évi eredeti előirányzat</t>
  </si>
  <si>
    <t>2011. évi előirányzat</t>
  </si>
  <si>
    <t>Index 2011/2010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</si>
  <si>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</si>
  <si>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</si>
  <si>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</si>
  <si>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</si>
  <si>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</si>
  <si>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</si>
  <si>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</si>
  <si>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</si>
  <si>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</si>
  <si>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</si>
  <si>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</si>
  <si>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</si>
  <si>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önállóan működő nevelés-oktatási és közművelődési intézményei 2011. évi tervezett előirányzatai</t>
  </si>
  <si>
    <t>(2011. január 1-jei címrend szerint)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</si>
  <si>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</si>
  <si>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</si>
  <si>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14/a számú táblázat 1. oldal a .../2011. (...) rendelethez</t>
  </si>
  <si>
    <t>14/a számú táblázat 2. oldal a .../2011. (...) rendelethez</t>
  </si>
  <si>
    <t>14/a számú táblázat 3. oldal a .../2011. (...) rendelethez</t>
  </si>
  <si>
    <t>14/a számú táblázat 4. oldal a .../2011. (...) rendelethez</t>
  </si>
  <si>
    <t>14/a számú táblázat 5. oldal a .../2011. (...) rendelethez</t>
  </si>
  <si>
    <t>Erzsébetvárosi Pedagógiai Szakmai Szolgáltató Intézmény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</si>
</sst>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21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3" fontId="2" fillId="0" borderId="43" xfId="0" applyNumberFormat="1" applyFont="1" applyBorder="1"/>
    <xf numFmtId="3" fontId="2" fillId="0" borderId="18" xfId="0" applyNumberFormat="1" applyFont="1" applyBorder="1"/>
    <xf numFmtId="3" fontId="2" fillId="0" borderId="44" xfId="0" applyNumberFormat="1" applyFont="1" applyBorder="1"/>
    <xf numFmtId="165" fontId="4" fillId="0" borderId="28" xfId="0" applyNumberFormat="1" applyFont="1" applyBorder="1" applyAlignment="1">
      <alignment horizontal="right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5" fillId="0" borderId="45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7" xfId="0" applyNumberFormat="1" applyFont="1" applyBorder="1" applyAlignment="1">
      <alignment horizontal="right"/>
    </xf>
    <xf numFmtId="9" fontId="5" fillId="0" borderId="48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9" fontId="5" fillId="0" borderId="27" xfId="0" applyNumberFormat="1" applyFont="1" applyBorder="1" applyAlignment="1">
      <alignment horizontal="right"/>
    </xf>
    <xf numFmtId="9" fontId="5" fillId="0" borderId="46" xfId="0" applyNumberFormat="1" applyFont="1" applyBorder="1" applyAlignment="1">
      <alignment horizontal="right"/>
    </xf>
    <xf numFmtId="9" fontId="4" fillId="0" borderId="16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6" zoomScaleNormal="80" zoomScaleSheetLayoutView="86" workbookViewId="0">
      <pane xSplit="2" ySplit="10" topLeftCell="K11" activePane="bottomRight" state="frozen"/>
      <selection activeCell="J2" sqref="J2:N2"/>
      <selection pane="topRight" activeCell="J2" sqref="J2:N2"/>
      <selection pane="bottomLeft" activeCell="J2" sqref="J2:N2"/>
      <selection pane="bottomRight"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71"/>
      <c r="D1" s="71"/>
      <c r="E1" s="71"/>
      <c r="F1" s="70"/>
      <c r="G1" s="70"/>
      <c r="H1" s="61"/>
      <c r="I1" s="61"/>
      <c r="J1" s="61"/>
      <c r="K1" s="87" t="s">
        <v>92</v>
      </c>
      <c r="L1" s="87"/>
      <c r="M1" s="87"/>
      <c r="N1" s="87"/>
    </row>
    <row r="2" spans="1:14" ht="21.75" customHeight="1">
      <c r="A2" s="86" t="s">
        <v>70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18.75">
      <c r="A3" s="86" t="s">
        <v>88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ht="18.75">
      <c r="A4" s="86" t="s">
        <v>89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ht="15.75" thickBot="1"/>
    <row r="6" spans="1:14" ht="16.5" thickBot="1">
      <c r="A6" s="106" t="s">
        <v>0</v>
      </c>
      <c r="B6" s="109" t="s">
        <v>1</v>
      </c>
      <c r="C6" s="94">
        <v>2101</v>
      </c>
      <c r="D6" s="95"/>
      <c r="E6" s="96"/>
      <c r="F6" s="94" t="s">
        <v>49</v>
      </c>
      <c r="G6" s="95"/>
      <c r="H6" s="96"/>
      <c r="I6" s="97" t="s">
        <v>50</v>
      </c>
      <c r="J6" s="98"/>
      <c r="K6" s="99"/>
      <c r="L6" s="94">
        <v>2101</v>
      </c>
      <c r="M6" s="95"/>
      <c r="N6" s="96"/>
    </row>
    <row r="7" spans="1:14" ht="15" customHeight="1">
      <c r="A7" s="107"/>
      <c r="B7" s="110"/>
      <c r="C7" s="90" t="s">
        <v>44</v>
      </c>
      <c r="D7" s="91"/>
      <c r="E7" s="88"/>
      <c r="F7" s="90" t="s">
        <v>48</v>
      </c>
      <c r="G7" s="91"/>
      <c r="H7" s="91"/>
      <c r="I7" s="90" t="s">
        <v>51</v>
      </c>
      <c r="J7" s="91"/>
      <c r="K7" s="88"/>
      <c r="L7" s="90" t="s">
        <v>52</v>
      </c>
      <c r="M7" s="91"/>
      <c r="N7" s="88"/>
    </row>
    <row r="8" spans="1:14" ht="51.75" customHeight="1" thickBot="1">
      <c r="A8" s="107"/>
      <c r="B8" s="110"/>
      <c r="C8" s="92"/>
      <c r="D8" s="93"/>
      <c r="E8" s="89"/>
      <c r="F8" s="92"/>
      <c r="G8" s="93"/>
      <c r="H8" s="93"/>
      <c r="I8" s="92"/>
      <c r="J8" s="93"/>
      <c r="K8" s="89"/>
      <c r="L8" s="92"/>
      <c r="M8" s="93"/>
      <c r="N8" s="89"/>
    </row>
    <row r="9" spans="1:14" ht="15" customHeight="1">
      <c r="A9" s="107"/>
      <c r="B9" s="110"/>
      <c r="C9" s="100" t="s">
        <v>73</v>
      </c>
      <c r="D9" s="102" t="s">
        <v>74</v>
      </c>
      <c r="E9" s="88" t="s">
        <v>75</v>
      </c>
      <c r="F9" s="100" t="s">
        <v>73</v>
      </c>
      <c r="G9" s="102" t="s">
        <v>74</v>
      </c>
      <c r="H9" s="88" t="s">
        <v>75</v>
      </c>
      <c r="I9" s="100" t="s">
        <v>73</v>
      </c>
      <c r="J9" s="102" t="s">
        <v>74</v>
      </c>
      <c r="K9" s="88" t="s">
        <v>75</v>
      </c>
      <c r="L9" s="100" t="s">
        <v>73</v>
      </c>
      <c r="M9" s="102" t="s">
        <v>74</v>
      </c>
      <c r="N9" s="88" t="s">
        <v>75</v>
      </c>
    </row>
    <row r="10" spans="1:14" ht="44.25" customHeight="1" thickBot="1">
      <c r="A10" s="108"/>
      <c r="B10" s="111"/>
      <c r="C10" s="101"/>
      <c r="D10" s="103"/>
      <c r="E10" s="89"/>
      <c r="F10" s="101"/>
      <c r="G10" s="103"/>
      <c r="H10" s="89"/>
      <c r="I10" s="101"/>
      <c r="J10" s="103"/>
      <c r="K10" s="89"/>
      <c r="L10" s="101"/>
      <c r="M10" s="103"/>
      <c r="N10" s="89"/>
    </row>
    <row r="11" spans="1:14" ht="16.5" thickBot="1">
      <c r="A11" s="112" t="s">
        <v>2</v>
      </c>
      <c r="B11" s="113"/>
      <c r="C11" s="32">
        <f>1</f>
        <v>1</v>
      </c>
      <c r="D11" s="37">
        <f t="shared" ref="D11:E11" si="0">+C11+1</f>
        <v>2</v>
      </c>
      <c r="E11" s="31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</row>
    <row r="12" spans="1:14" ht="15.75">
      <c r="A12" s="1">
        <v>1</v>
      </c>
      <c r="B12" s="21" t="s">
        <v>3</v>
      </c>
      <c r="C12" s="64">
        <v>134114</v>
      </c>
      <c r="D12" s="38">
        <v>132310</v>
      </c>
      <c r="E12" s="51">
        <f t="shared" ref="E12:E41" si="1">+D12/C12</f>
        <v>0.98654875702760336</v>
      </c>
      <c r="F12" s="64">
        <v>55485</v>
      </c>
      <c r="G12" s="38">
        <v>57422</v>
      </c>
      <c r="H12" s="51">
        <f>G12/F12</f>
        <v>1.0349103361268812</v>
      </c>
      <c r="I12" s="64">
        <v>50002</v>
      </c>
      <c r="J12" s="38">
        <v>50118</v>
      </c>
      <c r="K12" s="51">
        <f>J12/I12</f>
        <v>1.0023199072037119</v>
      </c>
      <c r="L12" s="33">
        <f>C12+F12+I12</f>
        <v>239601</v>
      </c>
      <c r="M12" s="38">
        <f>D12+G12+J12</f>
        <v>239850</v>
      </c>
      <c r="N12" s="51">
        <f>M12/L12</f>
        <v>1.001039227716078</v>
      </c>
    </row>
    <row r="13" spans="1:14" ht="15.75">
      <c r="A13" s="2">
        <v>2</v>
      </c>
      <c r="B13" s="15" t="s">
        <v>4</v>
      </c>
      <c r="C13" s="65">
        <v>36266</v>
      </c>
      <c r="D13" s="39">
        <v>35699</v>
      </c>
      <c r="E13" s="52">
        <f t="shared" si="1"/>
        <v>0.9843655214250262</v>
      </c>
      <c r="F13" s="65">
        <v>14409</v>
      </c>
      <c r="G13" s="39">
        <v>14901</v>
      </c>
      <c r="H13" s="52">
        <f t="shared" ref="H13:H65" si="2">G13/F13</f>
        <v>1.034145325838018</v>
      </c>
      <c r="I13" s="65">
        <v>13288</v>
      </c>
      <c r="J13" s="39">
        <v>13293</v>
      </c>
      <c r="K13" s="52">
        <f t="shared" ref="K13:K65" si="3">J13/I13</f>
        <v>1.0003762793497892</v>
      </c>
      <c r="L13" s="62">
        <f t="shared" ref="L13:L15" si="4">C13+F13+I13</f>
        <v>63963</v>
      </c>
      <c r="M13" s="39">
        <f t="shared" ref="M13:M15" si="5">D13+G13+J13</f>
        <v>63893</v>
      </c>
      <c r="N13" s="52">
        <f t="shared" ref="N13:N65" si="6">M13/L13</f>
        <v>0.99890561731000738</v>
      </c>
    </row>
    <row r="14" spans="1:14" ht="15.75">
      <c r="A14" s="2">
        <v>3</v>
      </c>
      <c r="B14" s="22" t="s">
        <v>5</v>
      </c>
      <c r="C14" s="65">
        <v>43934</v>
      </c>
      <c r="D14" s="39">
        <v>56509</v>
      </c>
      <c r="E14" s="52">
        <f t="shared" si="1"/>
        <v>1.286224791733054</v>
      </c>
      <c r="F14" s="65">
        <v>33752</v>
      </c>
      <c r="G14" s="39">
        <v>32188</v>
      </c>
      <c r="H14" s="52">
        <f t="shared" si="2"/>
        <v>0.95366200521450584</v>
      </c>
      <c r="I14" s="65">
        <v>19430</v>
      </c>
      <c r="J14" s="39">
        <v>24684</v>
      </c>
      <c r="K14" s="52">
        <f t="shared" si="3"/>
        <v>1.2704065877509008</v>
      </c>
      <c r="L14" s="62">
        <f t="shared" si="4"/>
        <v>97116</v>
      </c>
      <c r="M14" s="39">
        <f t="shared" si="5"/>
        <v>113381</v>
      </c>
      <c r="N14" s="52">
        <f t="shared" si="6"/>
        <v>1.1674801268586021</v>
      </c>
    </row>
    <row r="15" spans="1:14" ht="15.75">
      <c r="A15" s="3">
        <v>4</v>
      </c>
      <c r="B15" s="23" t="s">
        <v>6</v>
      </c>
      <c r="C15" s="66">
        <v>1054</v>
      </c>
      <c r="D15" s="39">
        <v>3608</v>
      </c>
      <c r="E15" s="52">
        <f t="shared" si="1"/>
        <v>3.4231499051233398</v>
      </c>
      <c r="F15" s="66">
        <v>23</v>
      </c>
      <c r="G15" s="39">
        <v>1564</v>
      </c>
      <c r="H15" s="52">
        <f t="shared" si="2"/>
        <v>68</v>
      </c>
      <c r="I15" s="66">
        <v>262</v>
      </c>
      <c r="J15" s="39">
        <v>1564</v>
      </c>
      <c r="K15" s="52">
        <f t="shared" si="3"/>
        <v>5.9694656488549622</v>
      </c>
      <c r="L15" s="63">
        <f t="shared" si="4"/>
        <v>1339</v>
      </c>
      <c r="M15" s="39">
        <f t="shared" si="5"/>
        <v>6736</v>
      </c>
      <c r="N15" s="52">
        <f t="shared" si="6"/>
        <v>5.0306198655713219</v>
      </c>
    </row>
    <row r="16" spans="1:14" ht="15.75">
      <c r="A16" s="2">
        <v>5</v>
      </c>
      <c r="B16" s="24" t="s">
        <v>7</v>
      </c>
      <c r="C16" s="34">
        <f t="shared" ref="C16:M16" si="7">SUM(C14:C15)</f>
        <v>44988</v>
      </c>
      <c r="D16" s="39">
        <f t="shared" si="7"/>
        <v>60117</v>
      </c>
      <c r="E16" s="52">
        <f t="shared" si="1"/>
        <v>1.3362896772472659</v>
      </c>
      <c r="F16" s="34">
        <f t="shared" si="7"/>
        <v>33775</v>
      </c>
      <c r="G16" s="39">
        <f t="shared" si="7"/>
        <v>33752</v>
      </c>
      <c r="H16" s="52">
        <f t="shared" si="2"/>
        <v>0.99931902294596597</v>
      </c>
      <c r="I16" s="34">
        <f t="shared" si="7"/>
        <v>19692</v>
      </c>
      <c r="J16" s="39">
        <f t="shared" si="7"/>
        <v>26248</v>
      </c>
      <c r="K16" s="52">
        <f t="shared" si="3"/>
        <v>1.3329270769855779</v>
      </c>
      <c r="L16" s="34">
        <f t="shared" si="7"/>
        <v>98455</v>
      </c>
      <c r="M16" s="39">
        <f t="shared" si="7"/>
        <v>120117</v>
      </c>
      <c r="N16" s="52">
        <f t="shared" si="6"/>
        <v>1.2200192981565181</v>
      </c>
    </row>
    <row r="17" spans="1:14" ht="16.5" thickBot="1">
      <c r="A17" s="4">
        <v>6</v>
      </c>
      <c r="B17" s="16" t="s">
        <v>8</v>
      </c>
      <c r="C17" s="43">
        <v>18287</v>
      </c>
      <c r="D17" s="44">
        <v>18686</v>
      </c>
      <c r="E17" s="53">
        <f t="shared" si="1"/>
        <v>1.021818778367146</v>
      </c>
      <c r="F17" s="43">
        <v>18515</v>
      </c>
      <c r="G17" s="44">
        <v>17420</v>
      </c>
      <c r="H17" s="53">
        <f t="shared" si="2"/>
        <v>0.94085876316500139</v>
      </c>
      <c r="I17" s="43">
        <v>12501</v>
      </c>
      <c r="J17" s="44">
        <v>14164</v>
      </c>
      <c r="K17" s="53">
        <f t="shared" si="3"/>
        <v>1.1330293576513879</v>
      </c>
      <c r="L17" s="43">
        <f>C17+F17+I17</f>
        <v>49303</v>
      </c>
      <c r="M17" s="44">
        <f>D17+G17+J17</f>
        <v>50270</v>
      </c>
      <c r="N17" s="53">
        <f t="shared" si="6"/>
        <v>1.0196134109486239</v>
      </c>
    </row>
    <row r="18" spans="1:14" ht="16.5" thickBot="1">
      <c r="A18" s="5">
        <v>7</v>
      </c>
      <c r="B18" s="20" t="s">
        <v>9</v>
      </c>
      <c r="C18" s="41">
        <f t="shared" ref="C18:M18" si="8">SUM(C12:C13,C16)</f>
        <v>215368</v>
      </c>
      <c r="D18" s="42">
        <f t="shared" si="8"/>
        <v>228126</v>
      </c>
      <c r="E18" s="54">
        <f t="shared" si="1"/>
        <v>1.0592381412280376</v>
      </c>
      <c r="F18" s="41">
        <f t="shared" si="8"/>
        <v>103669</v>
      </c>
      <c r="G18" s="42">
        <f t="shared" si="8"/>
        <v>106075</v>
      </c>
      <c r="H18" s="54">
        <f t="shared" si="2"/>
        <v>1.0232084808380519</v>
      </c>
      <c r="I18" s="41">
        <f t="shared" si="8"/>
        <v>82982</v>
      </c>
      <c r="J18" s="42">
        <f t="shared" si="8"/>
        <v>89659</v>
      </c>
      <c r="K18" s="54">
        <f t="shared" si="3"/>
        <v>1.080463232990287</v>
      </c>
      <c r="L18" s="41">
        <f t="shared" si="8"/>
        <v>402019</v>
      </c>
      <c r="M18" s="42">
        <f t="shared" si="8"/>
        <v>423860</v>
      </c>
      <c r="N18" s="54">
        <f t="shared" si="6"/>
        <v>1.0543282780167107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>
        <f t="shared" ref="L19:L23" si="9">C19+F19+I19</f>
        <v>0</v>
      </c>
      <c r="M19" s="38">
        <f t="shared" ref="M19:M23" si="10">D19+G19+J19</f>
        <v>0</v>
      </c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>
        <f t="shared" si="9"/>
        <v>0</v>
      </c>
      <c r="M20" s="39">
        <f t="shared" si="10"/>
        <v>0</v>
      </c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>
        <f t="shared" si="9"/>
        <v>0</v>
      </c>
      <c r="M21" s="39">
        <f t="shared" si="10"/>
        <v>0</v>
      </c>
      <c r="N21" s="52"/>
    </row>
    <row r="22" spans="1:14" ht="15.75">
      <c r="A22" s="2">
        <v>11</v>
      </c>
      <c r="B22" s="25" t="s">
        <v>76</v>
      </c>
      <c r="C22" s="34"/>
      <c r="D22" s="39"/>
      <c r="E22" s="52"/>
      <c r="F22" s="34"/>
      <c r="G22" s="39"/>
      <c r="H22" s="52"/>
      <c r="I22" s="34"/>
      <c r="J22" s="39"/>
      <c r="K22" s="52"/>
      <c r="L22" s="34">
        <f t="shared" si="9"/>
        <v>0</v>
      </c>
      <c r="M22" s="39">
        <f t="shared" si="10"/>
        <v>0</v>
      </c>
      <c r="N22" s="52"/>
    </row>
    <row r="23" spans="1:14" ht="16.5" thickBot="1">
      <c r="A23" s="1">
        <v>12</v>
      </c>
      <c r="B23" s="26" t="s">
        <v>77</v>
      </c>
      <c r="C23" s="35"/>
      <c r="D23" s="40"/>
      <c r="E23" s="55"/>
      <c r="F23" s="35"/>
      <c r="G23" s="40"/>
      <c r="H23" s="55"/>
      <c r="I23" s="35"/>
      <c r="J23" s="40"/>
      <c r="K23" s="55"/>
      <c r="L23" s="35">
        <f t="shared" si="9"/>
        <v>0</v>
      </c>
      <c r="M23" s="40">
        <f t="shared" si="10"/>
        <v>0</v>
      </c>
      <c r="N23" s="55"/>
    </row>
    <row r="24" spans="1:14" ht="16.5" thickBot="1">
      <c r="A24" s="5">
        <v>13</v>
      </c>
      <c r="B24" s="27" t="s">
        <v>13</v>
      </c>
      <c r="C24" s="41">
        <f t="shared" ref="C24:M24" si="11">SUM(C19:C23)</f>
        <v>0</v>
      </c>
      <c r="D24" s="42">
        <f t="shared" si="11"/>
        <v>0</v>
      </c>
      <c r="E24" s="54"/>
      <c r="F24" s="41">
        <f t="shared" si="11"/>
        <v>0</v>
      </c>
      <c r="G24" s="42">
        <f t="shared" si="11"/>
        <v>0</v>
      </c>
      <c r="H24" s="54"/>
      <c r="I24" s="41">
        <f t="shared" si="11"/>
        <v>0</v>
      </c>
      <c r="J24" s="42">
        <f t="shared" si="11"/>
        <v>0</v>
      </c>
      <c r="K24" s="54"/>
      <c r="L24" s="41">
        <f t="shared" si="11"/>
        <v>0</v>
      </c>
      <c r="M24" s="42">
        <f t="shared" si="11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>
        <f t="shared" ref="L25:L31" si="12">C25+F25+I25</f>
        <v>0</v>
      </c>
      <c r="M25" s="38">
        <f t="shared" ref="M25:M31" si="13">D25+G25+J25</f>
        <v>0</v>
      </c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>
        <f t="shared" si="12"/>
        <v>0</v>
      </c>
      <c r="M26" s="39">
        <f t="shared" si="13"/>
        <v>0</v>
      </c>
      <c r="N26" s="52"/>
    </row>
    <row r="27" spans="1:14" ht="15.75">
      <c r="A27" s="6">
        <v>16</v>
      </c>
      <c r="B27" s="13" t="s">
        <v>16</v>
      </c>
      <c r="C27" s="34"/>
      <c r="D27" s="39"/>
      <c r="E27" s="52"/>
      <c r="F27" s="34"/>
      <c r="G27" s="39"/>
      <c r="H27" s="52"/>
      <c r="I27" s="34"/>
      <c r="J27" s="39"/>
      <c r="K27" s="52"/>
      <c r="L27" s="34">
        <f t="shared" si="12"/>
        <v>0</v>
      </c>
      <c r="M27" s="39">
        <f t="shared" si="13"/>
        <v>0</v>
      </c>
      <c r="N27" s="52"/>
    </row>
    <row r="28" spans="1:14" ht="15.75">
      <c r="A28" s="2">
        <v>17</v>
      </c>
      <c r="B28" s="28" t="s">
        <v>17</v>
      </c>
      <c r="C28" s="34"/>
      <c r="D28" s="39"/>
      <c r="E28" s="52"/>
      <c r="F28" s="34"/>
      <c r="G28" s="39"/>
      <c r="H28" s="52"/>
      <c r="I28" s="34"/>
      <c r="J28" s="39"/>
      <c r="K28" s="52"/>
      <c r="L28" s="34">
        <f t="shared" si="12"/>
        <v>0</v>
      </c>
      <c r="M28" s="39">
        <f t="shared" si="13"/>
        <v>0</v>
      </c>
      <c r="N28" s="52"/>
    </row>
    <row r="29" spans="1:14" ht="16.5" thickBot="1">
      <c r="A29" s="8">
        <v>18</v>
      </c>
      <c r="B29" s="29" t="s">
        <v>18</v>
      </c>
      <c r="C29" s="35"/>
      <c r="D29" s="40"/>
      <c r="E29" s="55"/>
      <c r="F29" s="35"/>
      <c r="G29" s="40"/>
      <c r="H29" s="55"/>
      <c r="I29" s="35"/>
      <c r="J29" s="40"/>
      <c r="K29" s="55"/>
      <c r="L29" s="35">
        <f t="shared" si="12"/>
        <v>0</v>
      </c>
      <c r="M29" s="40">
        <f t="shared" si="13"/>
        <v>0</v>
      </c>
      <c r="N29" s="55"/>
    </row>
    <row r="30" spans="1:14" ht="15.75">
      <c r="A30" s="6">
        <v>19</v>
      </c>
      <c r="B30" s="13" t="s">
        <v>19</v>
      </c>
      <c r="C30" s="33"/>
      <c r="D30" s="38"/>
      <c r="E30" s="51"/>
      <c r="F30" s="33"/>
      <c r="G30" s="38"/>
      <c r="H30" s="51"/>
      <c r="I30" s="33"/>
      <c r="J30" s="38"/>
      <c r="K30" s="51"/>
      <c r="L30" s="33">
        <f t="shared" si="12"/>
        <v>0</v>
      </c>
      <c r="M30" s="38">
        <f t="shared" si="13"/>
        <v>0</v>
      </c>
      <c r="N30" s="51"/>
    </row>
    <row r="31" spans="1:14" ht="16.5" thickBot="1">
      <c r="A31" s="3">
        <v>20</v>
      </c>
      <c r="B31" s="24" t="s">
        <v>20</v>
      </c>
      <c r="C31" s="35"/>
      <c r="D31" s="40"/>
      <c r="E31" s="55"/>
      <c r="F31" s="35"/>
      <c r="G31" s="40"/>
      <c r="H31" s="55"/>
      <c r="I31" s="35"/>
      <c r="J31" s="40"/>
      <c r="K31" s="55"/>
      <c r="L31" s="35">
        <f t="shared" si="12"/>
        <v>0</v>
      </c>
      <c r="M31" s="40">
        <f t="shared" si="13"/>
        <v>0</v>
      </c>
      <c r="N31" s="55"/>
    </row>
    <row r="32" spans="1:14" ht="16.5" thickBot="1">
      <c r="A32" s="5">
        <v>21</v>
      </c>
      <c r="B32" s="20" t="s">
        <v>21</v>
      </c>
      <c r="C32" s="41">
        <f t="shared" ref="C32:M32" si="14">SUM(C30:C31)</f>
        <v>0</v>
      </c>
      <c r="D32" s="42">
        <f t="shared" si="14"/>
        <v>0</v>
      </c>
      <c r="E32" s="54"/>
      <c r="F32" s="41">
        <f t="shared" si="14"/>
        <v>0</v>
      </c>
      <c r="G32" s="42">
        <f t="shared" si="14"/>
        <v>0</v>
      </c>
      <c r="H32" s="54"/>
      <c r="I32" s="41">
        <f t="shared" si="14"/>
        <v>0</v>
      </c>
      <c r="J32" s="42">
        <f t="shared" si="14"/>
        <v>0</v>
      </c>
      <c r="K32" s="54"/>
      <c r="L32" s="41">
        <f t="shared" si="14"/>
        <v>0</v>
      </c>
      <c r="M32" s="42">
        <f t="shared" si="14"/>
        <v>0</v>
      </c>
      <c r="N32" s="54"/>
    </row>
    <row r="33" spans="1:14" ht="15.75">
      <c r="A33" s="7">
        <v>22</v>
      </c>
      <c r="B33" s="24" t="s">
        <v>22</v>
      </c>
      <c r="C33" s="33"/>
      <c r="D33" s="38"/>
      <c r="E33" s="51"/>
      <c r="F33" s="33"/>
      <c r="G33" s="38"/>
      <c r="H33" s="51"/>
      <c r="I33" s="33"/>
      <c r="J33" s="38"/>
      <c r="K33" s="51"/>
      <c r="L33" s="33">
        <f t="shared" ref="L33:L35" si="15">C33+F33+I33</f>
        <v>0</v>
      </c>
      <c r="M33" s="38">
        <f t="shared" ref="M33:M35" si="16">D33+G33+J33</f>
        <v>0</v>
      </c>
      <c r="N33" s="51"/>
    </row>
    <row r="34" spans="1:14" ht="15.75">
      <c r="A34" s="6">
        <v>23</v>
      </c>
      <c r="B34" s="15" t="s">
        <v>23</v>
      </c>
      <c r="C34" s="34"/>
      <c r="D34" s="39"/>
      <c r="E34" s="52"/>
      <c r="F34" s="34"/>
      <c r="G34" s="39"/>
      <c r="H34" s="52"/>
      <c r="I34" s="34"/>
      <c r="J34" s="39"/>
      <c r="K34" s="52"/>
      <c r="L34" s="34">
        <f t="shared" si="15"/>
        <v>0</v>
      </c>
      <c r="M34" s="39">
        <f t="shared" si="16"/>
        <v>0</v>
      </c>
      <c r="N34" s="52"/>
    </row>
    <row r="35" spans="1:14" ht="16.5" thickBot="1">
      <c r="A35" s="2">
        <v>24</v>
      </c>
      <c r="B35" s="15" t="s">
        <v>24</v>
      </c>
      <c r="C35" s="35"/>
      <c r="D35" s="40"/>
      <c r="E35" s="55"/>
      <c r="F35" s="35"/>
      <c r="G35" s="40"/>
      <c r="H35" s="55"/>
      <c r="I35" s="35"/>
      <c r="J35" s="40"/>
      <c r="K35" s="55"/>
      <c r="L35" s="35">
        <f t="shared" si="15"/>
        <v>0</v>
      </c>
      <c r="M35" s="40">
        <f t="shared" si="16"/>
        <v>0</v>
      </c>
      <c r="N35" s="55"/>
    </row>
    <row r="36" spans="1:14" ht="16.5" thickBot="1">
      <c r="A36" s="5">
        <v>25</v>
      </c>
      <c r="B36" s="20" t="s">
        <v>78</v>
      </c>
      <c r="C36" s="41">
        <f>SUM(C18,C24,C25:C29,C32,C33:C35)</f>
        <v>215368</v>
      </c>
      <c r="D36" s="42">
        <f>SUM(D18,D24,D25:D29,D32,D33:D35)</f>
        <v>228126</v>
      </c>
      <c r="E36" s="54">
        <f t="shared" si="1"/>
        <v>1.0592381412280376</v>
      </c>
      <c r="F36" s="41">
        <f>SUM(F18,F24,F25:F29,F32,F33:F35)</f>
        <v>103669</v>
      </c>
      <c r="G36" s="42">
        <f>SUM(G18,G24,G25:G29,G32,G33:G35)</f>
        <v>106075</v>
      </c>
      <c r="H36" s="54">
        <f t="shared" si="2"/>
        <v>1.0232084808380519</v>
      </c>
      <c r="I36" s="41">
        <f>SUM(I18,I24,I25:I29,I32,I33:I35)</f>
        <v>82982</v>
      </c>
      <c r="J36" s="42">
        <f>SUM(J18,J24,J25:J29,J32,J33:J35)</f>
        <v>89659</v>
      </c>
      <c r="K36" s="54">
        <f t="shared" si="3"/>
        <v>1.080463232990287</v>
      </c>
      <c r="L36" s="41">
        <f>SUM(L18,L24,L25:L29,L32,L33:L35)</f>
        <v>402019</v>
      </c>
      <c r="M36" s="42">
        <f>SUM(M18,M24,M25:M29,M32,M33:M35)</f>
        <v>423860</v>
      </c>
      <c r="N36" s="54">
        <f t="shared" si="6"/>
        <v>1.0543282780167107</v>
      </c>
    </row>
    <row r="37" spans="1:14" ht="15.75">
      <c r="A37" s="7">
        <v>26</v>
      </c>
      <c r="B37" s="30" t="s">
        <v>43</v>
      </c>
      <c r="C37" s="33"/>
      <c r="D37" s="38"/>
      <c r="E37" s="51"/>
      <c r="F37" s="33"/>
      <c r="G37" s="38"/>
      <c r="H37" s="51"/>
      <c r="I37" s="33"/>
      <c r="J37" s="38"/>
      <c r="K37" s="51"/>
      <c r="L37" s="33">
        <f t="shared" ref="L37:L39" si="17">C37+F37+I37</f>
        <v>0</v>
      </c>
      <c r="M37" s="38">
        <f t="shared" ref="M37:M39" si="18">D37+G37+J37</f>
        <v>0</v>
      </c>
      <c r="N37" s="51"/>
    </row>
    <row r="38" spans="1:14" ht="15.75">
      <c r="A38" s="6">
        <v>27</v>
      </c>
      <c r="B38" s="13" t="s">
        <v>25</v>
      </c>
      <c r="C38" s="34"/>
      <c r="D38" s="39"/>
      <c r="E38" s="52"/>
      <c r="F38" s="34"/>
      <c r="G38" s="39"/>
      <c r="H38" s="52"/>
      <c r="I38" s="34"/>
      <c r="J38" s="39"/>
      <c r="K38" s="52"/>
      <c r="L38" s="34">
        <f t="shared" si="17"/>
        <v>0</v>
      </c>
      <c r="M38" s="39">
        <f t="shared" si="18"/>
        <v>0</v>
      </c>
      <c r="N38" s="52"/>
    </row>
    <row r="39" spans="1:14" ht="16.5" thickBot="1">
      <c r="A39" s="3">
        <v>28</v>
      </c>
      <c r="B39" s="24" t="s">
        <v>26</v>
      </c>
      <c r="C39" s="35"/>
      <c r="D39" s="40"/>
      <c r="E39" s="55"/>
      <c r="F39" s="35"/>
      <c r="G39" s="40"/>
      <c r="H39" s="55"/>
      <c r="I39" s="35"/>
      <c r="J39" s="40"/>
      <c r="K39" s="55"/>
      <c r="L39" s="35">
        <f t="shared" si="17"/>
        <v>0</v>
      </c>
      <c r="M39" s="40">
        <f t="shared" si="18"/>
        <v>0</v>
      </c>
      <c r="N39" s="55"/>
    </row>
    <row r="40" spans="1:14" ht="16.5" thickBot="1">
      <c r="A40" s="5">
        <v>29</v>
      </c>
      <c r="B40" s="20" t="s">
        <v>79</v>
      </c>
      <c r="C40" s="41">
        <f t="shared" ref="C40:M40" si="19">SUM(C37:C39)</f>
        <v>0</v>
      </c>
      <c r="D40" s="42">
        <f t="shared" si="19"/>
        <v>0</v>
      </c>
      <c r="E40" s="54"/>
      <c r="F40" s="41">
        <f t="shared" si="19"/>
        <v>0</v>
      </c>
      <c r="G40" s="42">
        <f t="shared" si="19"/>
        <v>0</v>
      </c>
      <c r="H40" s="54"/>
      <c r="I40" s="41">
        <f t="shared" si="19"/>
        <v>0</v>
      </c>
      <c r="J40" s="42">
        <f t="shared" si="19"/>
        <v>0</v>
      </c>
      <c r="K40" s="54"/>
      <c r="L40" s="41">
        <f t="shared" si="19"/>
        <v>0</v>
      </c>
      <c r="M40" s="42">
        <f t="shared" si="19"/>
        <v>0</v>
      </c>
      <c r="N40" s="54"/>
    </row>
    <row r="41" spans="1:14" ht="16.5" thickBot="1">
      <c r="A41" s="114" t="s">
        <v>80</v>
      </c>
      <c r="B41" s="115"/>
      <c r="C41" s="45">
        <f t="shared" ref="C41:M41" si="20">SUM(C36,C40)</f>
        <v>215368</v>
      </c>
      <c r="D41" s="46">
        <f t="shared" si="20"/>
        <v>228126</v>
      </c>
      <c r="E41" s="56">
        <f t="shared" si="1"/>
        <v>1.0592381412280376</v>
      </c>
      <c r="F41" s="45">
        <f t="shared" si="20"/>
        <v>103669</v>
      </c>
      <c r="G41" s="46">
        <f t="shared" si="20"/>
        <v>106075</v>
      </c>
      <c r="H41" s="56">
        <f t="shared" si="2"/>
        <v>1.0232084808380519</v>
      </c>
      <c r="I41" s="45">
        <f t="shared" si="20"/>
        <v>82982</v>
      </c>
      <c r="J41" s="46">
        <f t="shared" si="20"/>
        <v>89659</v>
      </c>
      <c r="K41" s="56">
        <f t="shared" si="3"/>
        <v>1.080463232990287</v>
      </c>
      <c r="L41" s="45">
        <f t="shared" si="20"/>
        <v>402019</v>
      </c>
      <c r="M41" s="46">
        <f t="shared" si="20"/>
        <v>423860</v>
      </c>
      <c r="N41" s="56">
        <f t="shared" si="6"/>
        <v>1.0543282780167107</v>
      </c>
    </row>
    <row r="42" spans="1:14" ht="29.25" customHeight="1" thickTop="1" thickBot="1">
      <c r="A42" s="116" t="s">
        <v>27</v>
      </c>
      <c r="B42" s="117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82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81</v>
      </c>
      <c r="C44" s="33">
        <v>7103</v>
      </c>
      <c r="D44" s="38">
        <v>6261</v>
      </c>
      <c r="E44" s="51">
        <f t="shared" ref="E44:E65" si="21">+D44/C44</f>
        <v>0.88145853864564272</v>
      </c>
      <c r="F44" s="33">
        <v>4554</v>
      </c>
      <c r="G44" s="38">
        <v>6300</v>
      </c>
      <c r="H44" s="51">
        <f t="shared" si="2"/>
        <v>1.383399209486166</v>
      </c>
      <c r="I44" s="33">
        <v>3447</v>
      </c>
      <c r="J44" s="38">
        <v>7337</v>
      </c>
      <c r="K44" s="51">
        <f t="shared" si="3"/>
        <v>2.1285175514940526</v>
      </c>
      <c r="L44" s="33">
        <f t="shared" ref="L44:L55" si="22">C44+F44+I44</f>
        <v>15104</v>
      </c>
      <c r="M44" s="38">
        <f t="shared" ref="M44:M55" si="23">D44+G44+J44</f>
        <v>19898</v>
      </c>
      <c r="N44" s="51">
        <f t="shared" si="6"/>
        <v>1.3173993644067796</v>
      </c>
    </row>
    <row r="45" spans="1:14" ht="15.75">
      <c r="A45" s="6">
        <v>32</v>
      </c>
      <c r="B45" s="14" t="s">
        <v>83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28</v>
      </c>
      <c r="C46" s="34"/>
      <c r="D46" s="39"/>
      <c r="E46" s="52"/>
      <c r="F46" s="34"/>
      <c r="G46" s="39"/>
      <c r="H46" s="52"/>
      <c r="I46" s="34"/>
      <c r="J46" s="39"/>
      <c r="K46" s="52"/>
      <c r="L46" s="34">
        <f t="shared" si="22"/>
        <v>0</v>
      </c>
      <c r="M46" s="39">
        <f t="shared" si="23"/>
        <v>0</v>
      </c>
      <c r="N46" s="52"/>
    </row>
    <row r="47" spans="1:14" ht="31.5">
      <c r="A47" s="6">
        <v>34</v>
      </c>
      <c r="B47" s="14" t="s">
        <v>29</v>
      </c>
      <c r="C47" s="34"/>
      <c r="D47" s="39"/>
      <c r="E47" s="52"/>
      <c r="F47" s="34"/>
      <c r="G47" s="39"/>
      <c r="H47" s="52"/>
      <c r="I47" s="34"/>
      <c r="J47" s="39"/>
      <c r="K47" s="52"/>
      <c r="L47" s="34">
        <f t="shared" si="22"/>
        <v>0</v>
      </c>
      <c r="M47" s="39">
        <f t="shared" si="23"/>
        <v>0</v>
      </c>
      <c r="N47" s="52"/>
    </row>
    <row r="48" spans="1:14" ht="15.75">
      <c r="A48" s="6">
        <v>35</v>
      </c>
      <c r="B48" s="15" t="s">
        <v>30</v>
      </c>
      <c r="C48" s="34">
        <v>208265</v>
      </c>
      <c r="D48" s="39">
        <v>221865</v>
      </c>
      <c r="E48" s="52">
        <f t="shared" si="21"/>
        <v>1.0653014188653878</v>
      </c>
      <c r="F48" s="34">
        <v>99115</v>
      </c>
      <c r="G48" s="39">
        <v>99775</v>
      </c>
      <c r="H48" s="52">
        <f t="shared" si="2"/>
        <v>1.0066589315441659</v>
      </c>
      <c r="I48" s="34">
        <v>79535</v>
      </c>
      <c r="J48" s="39">
        <v>82322</v>
      </c>
      <c r="K48" s="52">
        <f t="shared" si="3"/>
        <v>1.0350411768403847</v>
      </c>
      <c r="L48" s="34">
        <f t="shared" si="22"/>
        <v>386915</v>
      </c>
      <c r="M48" s="39">
        <f t="shared" si="23"/>
        <v>403962</v>
      </c>
      <c r="N48" s="52">
        <f t="shared" si="6"/>
        <v>1.0440587725986328</v>
      </c>
    </row>
    <row r="49" spans="1:14" ht="15.75">
      <c r="A49" s="6">
        <v>36</v>
      </c>
      <c r="B49" s="15" t="s">
        <v>31</v>
      </c>
      <c r="C49" s="34"/>
      <c r="D49" s="39"/>
      <c r="E49" s="52"/>
      <c r="F49" s="34"/>
      <c r="G49" s="39"/>
      <c r="H49" s="52"/>
      <c r="I49" s="34"/>
      <c r="J49" s="39"/>
      <c r="K49" s="52"/>
      <c r="L49" s="34">
        <f t="shared" si="22"/>
        <v>0</v>
      </c>
      <c r="M49" s="39">
        <f t="shared" si="23"/>
        <v>0</v>
      </c>
      <c r="N49" s="52"/>
    </row>
    <row r="50" spans="1:14" ht="15.75">
      <c r="A50" s="6">
        <v>37</v>
      </c>
      <c r="B50" s="15" t="s">
        <v>32</v>
      </c>
      <c r="C50" s="34"/>
      <c r="D50" s="39"/>
      <c r="E50" s="52"/>
      <c r="F50" s="34"/>
      <c r="G50" s="39"/>
      <c r="H50" s="52"/>
      <c r="I50" s="34"/>
      <c r="J50" s="39"/>
      <c r="K50" s="52"/>
      <c r="L50" s="34">
        <f t="shared" si="22"/>
        <v>0</v>
      </c>
      <c r="M50" s="39">
        <f t="shared" si="23"/>
        <v>0</v>
      </c>
      <c r="N50" s="52"/>
    </row>
    <row r="51" spans="1:14" ht="15.75">
      <c r="A51" s="6">
        <v>38</v>
      </c>
      <c r="B51" s="15" t="s">
        <v>33</v>
      </c>
      <c r="C51" s="34"/>
      <c r="D51" s="39"/>
      <c r="E51" s="52"/>
      <c r="F51" s="34"/>
      <c r="G51" s="39"/>
      <c r="H51" s="52"/>
      <c r="I51" s="34"/>
      <c r="J51" s="39"/>
      <c r="K51" s="52"/>
      <c r="L51" s="34">
        <f t="shared" si="22"/>
        <v>0</v>
      </c>
      <c r="M51" s="39">
        <f t="shared" si="23"/>
        <v>0</v>
      </c>
      <c r="N51" s="52"/>
    </row>
    <row r="52" spans="1:14" ht="15.75">
      <c r="A52" s="4">
        <v>39</v>
      </c>
      <c r="B52" s="16" t="s">
        <v>34</v>
      </c>
      <c r="C52" s="49"/>
      <c r="D52" s="50"/>
      <c r="E52" s="58"/>
      <c r="F52" s="49"/>
      <c r="G52" s="50"/>
      <c r="H52" s="58"/>
      <c r="I52" s="49"/>
      <c r="J52" s="50"/>
      <c r="K52" s="58"/>
      <c r="L52" s="49">
        <f t="shared" si="22"/>
        <v>0</v>
      </c>
      <c r="M52" s="50">
        <f t="shared" si="23"/>
        <v>0</v>
      </c>
      <c r="N52" s="58"/>
    </row>
    <row r="53" spans="1:14" ht="15.75">
      <c r="A53" s="6">
        <v>40</v>
      </c>
      <c r="B53" s="15" t="s">
        <v>35</v>
      </c>
      <c r="C53" s="34"/>
      <c r="D53" s="39"/>
      <c r="E53" s="52"/>
      <c r="F53" s="34"/>
      <c r="G53" s="39"/>
      <c r="H53" s="52"/>
      <c r="I53" s="34"/>
      <c r="J53" s="39"/>
      <c r="K53" s="52"/>
      <c r="L53" s="34">
        <f t="shared" si="22"/>
        <v>0</v>
      </c>
      <c r="M53" s="39">
        <f t="shared" si="23"/>
        <v>0</v>
      </c>
      <c r="N53" s="52"/>
    </row>
    <row r="54" spans="1:14" ht="15.75">
      <c r="A54" s="6">
        <v>41</v>
      </c>
      <c r="B54" s="17" t="s">
        <v>36</v>
      </c>
      <c r="C54" s="34"/>
      <c r="D54" s="39"/>
      <c r="E54" s="52"/>
      <c r="F54" s="34"/>
      <c r="G54" s="39"/>
      <c r="H54" s="52"/>
      <c r="I54" s="34"/>
      <c r="J54" s="39"/>
      <c r="K54" s="52"/>
      <c r="L54" s="34">
        <f t="shared" si="22"/>
        <v>0</v>
      </c>
      <c r="M54" s="39">
        <f t="shared" si="23"/>
        <v>0</v>
      </c>
      <c r="N54" s="52"/>
    </row>
    <row r="55" spans="1:14" ht="16.5" thickBot="1">
      <c r="A55" s="1">
        <v>42</v>
      </c>
      <c r="B55" s="18" t="s">
        <v>37</v>
      </c>
      <c r="C55" s="35"/>
      <c r="D55" s="40"/>
      <c r="E55" s="55"/>
      <c r="F55" s="35"/>
      <c r="G55" s="40"/>
      <c r="H55" s="55"/>
      <c r="I55" s="35"/>
      <c r="J55" s="40"/>
      <c r="K55" s="55"/>
      <c r="L55" s="35">
        <f t="shared" si="22"/>
        <v>0</v>
      </c>
      <c r="M55" s="40">
        <f t="shared" si="23"/>
        <v>0</v>
      </c>
      <c r="N55" s="55"/>
    </row>
    <row r="56" spans="1:14" ht="33.75" customHeight="1" thickBot="1">
      <c r="A56" s="5">
        <v>43</v>
      </c>
      <c r="B56" s="19" t="s">
        <v>84</v>
      </c>
      <c r="C56" s="41">
        <f t="shared" ref="C56:M56" si="24">SUM(C48:C51,C53:C55)</f>
        <v>208265</v>
      </c>
      <c r="D56" s="42">
        <f t="shared" si="24"/>
        <v>221865</v>
      </c>
      <c r="E56" s="54">
        <f t="shared" si="21"/>
        <v>1.0653014188653878</v>
      </c>
      <c r="F56" s="41">
        <f t="shared" si="24"/>
        <v>99115</v>
      </c>
      <c r="G56" s="42">
        <f t="shared" si="24"/>
        <v>99775</v>
      </c>
      <c r="H56" s="54">
        <f t="shared" si="2"/>
        <v>1.0066589315441659</v>
      </c>
      <c r="I56" s="41">
        <f t="shared" si="24"/>
        <v>79535</v>
      </c>
      <c r="J56" s="42">
        <f t="shared" si="24"/>
        <v>82322</v>
      </c>
      <c r="K56" s="54">
        <f t="shared" si="3"/>
        <v>1.0350411768403847</v>
      </c>
      <c r="L56" s="41">
        <f t="shared" si="24"/>
        <v>386915</v>
      </c>
      <c r="M56" s="42">
        <f t="shared" si="24"/>
        <v>403962</v>
      </c>
      <c r="N56" s="54">
        <f t="shared" si="6"/>
        <v>1.0440587725986328</v>
      </c>
    </row>
    <row r="57" spans="1:14" ht="16.5" thickBot="1">
      <c r="A57" s="6">
        <v>44</v>
      </c>
      <c r="B57" s="13" t="s">
        <v>38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" si="25">C57+F57+I57</f>
        <v>0</v>
      </c>
      <c r="M57" s="38">
        <f t="shared" ref="M57" si="26">D57+G57+J57</f>
        <v>0</v>
      </c>
      <c r="N57" s="51"/>
    </row>
    <row r="58" spans="1:14" ht="16.5" thickBot="1">
      <c r="A58" s="5">
        <v>45</v>
      </c>
      <c r="B58" s="19" t="s">
        <v>85</v>
      </c>
      <c r="C58" s="41">
        <f>C43+C44+C45+C46+C47+C56+C57</f>
        <v>215368</v>
      </c>
      <c r="D58" s="42">
        <f>D43+D44+D45+D46+D47+D56+D57</f>
        <v>228126</v>
      </c>
      <c r="E58" s="54">
        <f t="shared" ref="E58" si="27">+D58/C58</f>
        <v>1.0592381412280376</v>
      </c>
      <c r="F58" s="41">
        <f>F43+F44+F45+F46+F47+F56+F57</f>
        <v>103669</v>
      </c>
      <c r="G58" s="42">
        <f>G43+G44+G45+G46+G47+G56+G57</f>
        <v>106075</v>
      </c>
      <c r="H58" s="54">
        <f t="shared" ref="H58" si="28">G58/F58</f>
        <v>1.0232084808380519</v>
      </c>
      <c r="I58" s="41">
        <f>I43+I44+I45+I46+I47+I56+I57</f>
        <v>82982</v>
      </c>
      <c r="J58" s="42">
        <f>J43+J44+J45+J46+J47+J56+J57</f>
        <v>89659</v>
      </c>
      <c r="K58" s="54">
        <f t="shared" ref="K58" si="29">J58/I58</f>
        <v>1.080463232990287</v>
      </c>
      <c r="L58" s="41">
        <f>L43+L44+L45+L46+L47+L56+L57</f>
        <v>402019</v>
      </c>
      <c r="M58" s="42">
        <f>M43+M44+M45+M46+M47+M56+M57</f>
        <v>423860</v>
      </c>
      <c r="N58" s="54">
        <f t="shared" ref="N58" si="30">M58/L58</f>
        <v>1.0543282780167107</v>
      </c>
    </row>
    <row r="59" spans="1:14" ht="31.5">
      <c r="A59" s="73">
        <v>46</v>
      </c>
      <c r="B59" s="74" t="s">
        <v>90</v>
      </c>
      <c r="C59" s="77"/>
      <c r="D59" s="75"/>
      <c r="E59" s="76"/>
      <c r="F59" s="77"/>
      <c r="G59" s="75"/>
      <c r="H59" s="76"/>
      <c r="I59" s="77"/>
      <c r="J59" s="75"/>
      <c r="K59" s="76"/>
      <c r="L59" s="77"/>
      <c r="M59" s="75"/>
      <c r="N59" s="83"/>
    </row>
    <row r="60" spans="1:14" ht="31.5">
      <c r="A60" s="78">
        <v>47</v>
      </c>
      <c r="B60" s="79" t="s">
        <v>91</v>
      </c>
      <c r="C60" s="72"/>
      <c r="D60" s="80"/>
      <c r="E60" s="81"/>
      <c r="F60" s="82"/>
      <c r="G60" s="80"/>
      <c r="H60" s="81"/>
      <c r="I60" s="82"/>
      <c r="J60" s="80"/>
      <c r="K60" s="81"/>
      <c r="L60" s="82"/>
      <c r="M60" s="80"/>
      <c r="N60" s="84"/>
    </row>
    <row r="61" spans="1:14" ht="15.75">
      <c r="A61" s="6">
        <v>48</v>
      </c>
      <c r="B61" s="13" t="s">
        <v>42</v>
      </c>
      <c r="C61" s="34"/>
      <c r="D61" s="38"/>
      <c r="E61" s="51"/>
      <c r="F61" s="33"/>
      <c r="G61" s="38"/>
      <c r="H61" s="51"/>
      <c r="I61" s="33"/>
      <c r="J61" s="38"/>
      <c r="K61" s="51"/>
      <c r="L61" s="33">
        <f t="shared" ref="L61:L63" si="31">C61+F61+I61</f>
        <v>0</v>
      </c>
      <c r="M61" s="38">
        <f t="shared" ref="M61:M63" si="32">D61+G61+J61</f>
        <v>0</v>
      </c>
      <c r="N61" s="51"/>
    </row>
    <row r="62" spans="1:14" ht="15.75">
      <c r="A62" s="6">
        <v>49</v>
      </c>
      <c r="B62" s="15" t="s">
        <v>39</v>
      </c>
      <c r="C62" s="34"/>
      <c r="D62" s="39"/>
      <c r="E62" s="52"/>
      <c r="F62" s="34"/>
      <c r="G62" s="39"/>
      <c r="H62" s="52"/>
      <c r="I62" s="34"/>
      <c r="J62" s="39"/>
      <c r="K62" s="52"/>
      <c r="L62" s="34">
        <f t="shared" si="31"/>
        <v>0</v>
      </c>
      <c r="M62" s="39"/>
      <c r="N62" s="52"/>
    </row>
    <row r="63" spans="1:14" ht="16.5" thickBot="1">
      <c r="A63" s="6">
        <v>50</v>
      </c>
      <c r="B63" s="15" t="s">
        <v>40</v>
      </c>
      <c r="C63" s="35"/>
      <c r="D63" s="40"/>
      <c r="E63" s="55"/>
      <c r="F63" s="35"/>
      <c r="G63" s="40"/>
      <c r="H63" s="55"/>
      <c r="I63" s="35"/>
      <c r="J63" s="40"/>
      <c r="K63" s="55"/>
      <c r="L63" s="35">
        <f t="shared" si="31"/>
        <v>0</v>
      </c>
      <c r="M63" s="40">
        <f t="shared" si="32"/>
        <v>0</v>
      </c>
      <c r="N63" s="55"/>
    </row>
    <row r="64" spans="1:14" ht="16.5" thickBot="1">
      <c r="A64" s="5">
        <v>51</v>
      </c>
      <c r="B64" s="20" t="s">
        <v>86</v>
      </c>
      <c r="C64" s="41">
        <f t="shared" ref="C64:M64" si="33">SUM(C61:C63)</f>
        <v>0</v>
      </c>
      <c r="D64" s="42">
        <f t="shared" si="33"/>
        <v>0</v>
      </c>
      <c r="E64" s="54"/>
      <c r="F64" s="41">
        <f t="shared" si="33"/>
        <v>0</v>
      </c>
      <c r="G64" s="42">
        <f t="shared" si="33"/>
        <v>0</v>
      </c>
      <c r="H64" s="54"/>
      <c r="I64" s="41">
        <f t="shared" si="33"/>
        <v>0</v>
      </c>
      <c r="J64" s="42">
        <f t="shared" si="33"/>
        <v>0</v>
      </c>
      <c r="K64" s="54"/>
      <c r="L64" s="41">
        <f t="shared" si="33"/>
        <v>0</v>
      </c>
      <c r="M64" s="42">
        <f t="shared" si="33"/>
        <v>0</v>
      </c>
      <c r="N64" s="54"/>
    </row>
    <row r="65" spans="1:14" ht="16.5" thickBot="1">
      <c r="A65" s="118" t="s">
        <v>87</v>
      </c>
      <c r="B65" s="119"/>
      <c r="C65" s="45">
        <f>C58+C59+C60+C64</f>
        <v>215368</v>
      </c>
      <c r="D65" s="46">
        <f>D58+D59+D60+D64</f>
        <v>228126</v>
      </c>
      <c r="E65" s="56">
        <f t="shared" si="21"/>
        <v>1.0592381412280376</v>
      </c>
      <c r="F65" s="45">
        <f>F58+F59+F60+F64</f>
        <v>103669</v>
      </c>
      <c r="G65" s="46">
        <f>G58+G59+G60+G64</f>
        <v>106075</v>
      </c>
      <c r="H65" s="56">
        <f t="shared" si="2"/>
        <v>1.0232084808380519</v>
      </c>
      <c r="I65" s="45">
        <f>I58+I59+I60+I64</f>
        <v>82982</v>
      </c>
      <c r="J65" s="46">
        <f>J58+J59+J60+J64</f>
        <v>89659</v>
      </c>
      <c r="K65" s="56">
        <f t="shared" si="3"/>
        <v>1.080463232990287</v>
      </c>
      <c r="L65" s="45">
        <f>L58+L59+L60+L64</f>
        <v>402019</v>
      </c>
      <c r="M65" s="46">
        <f>M58+M59+M60+M64</f>
        <v>423860</v>
      </c>
      <c r="N65" s="56">
        <f t="shared" si="6"/>
        <v>1.0543282780167107</v>
      </c>
    </row>
    <row r="66" spans="1:14" ht="17.25" thickTop="1" thickBot="1">
      <c r="A66" s="104"/>
      <c r="B66" s="105"/>
      <c r="C66" s="48"/>
      <c r="D66" s="10"/>
      <c r="E66" s="85"/>
      <c r="F66" s="48"/>
      <c r="G66" s="10"/>
      <c r="H66" s="85"/>
      <c r="I66" s="48"/>
      <c r="J66" s="10"/>
      <c r="K66" s="85"/>
      <c r="L66" s="48"/>
      <c r="M66" s="10"/>
      <c r="N66" s="57"/>
    </row>
    <row r="67" spans="1:14" ht="16.5" thickBot="1">
      <c r="A67" s="9">
        <v>52</v>
      </c>
      <c r="B67" s="11" t="s">
        <v>41</v>
      </c>
      <c r="C67" s="36">
        <v>66</v>
      </c>
      <c r="D67" s="69">
        <v>66</v>
      </c>
      <c r="E67" s="59"/>
      <c r="F67" s="36">
        <v>31</v>
      </c>
      <c r="G67" s="69">
        <v>31</v>
      </c>
      <c r="H67" s="59"/>
      <c r="I67" s="36">
        <v>29</v>
      </c>
      <c r="J67" s="69">
        <v>29</v>
      </c>
      <c r="K67" s="59"/>
      <c r="L67" s="67">
        <f>C67+F67+I67</f>
        <v>126</v>
      </c>
      <c r="M67" s="68">
        <f>D67+G67+J67</f>
        <v>126</v>
      </c>
      <c r="N67" s="59"/>
    </row>
  </sheetData>
  <mergeCells count="31">
    <mergeCell ref="A66:B66"/>
    <mergeCell ref="A6:A10"/>
    <mergeCell ref="B6:B10"/>
    <mergeCell ref="A11:B11"/>
    <mergeCell ref="A41:B41"/>
    <mergeCell ref="A42:B42"/>
    <mergeCell ref="A65:B65"/>
    <mergeCell ref="M9:M10"/>
    <mergeCell ref="N9:N10"/>
    <mergeCell ref="F7:H8"/>
    <mergeCell ref="F9:F10"/>
    <mergeCell ref="G9:G10"/>
    <mergeCell ref="H9:H10"/>
    <mergeCell ref="I9:I10"/>
    <mergeCell ref="J9:J10"/>
    <mergeCell ref="A4:N4"/>
    <mergeCell ref="K1:N1"/>
    <mergeCell ref="K9:K10"/>
    <mergeCell ref="I7:K8"/>
    <mergeCell ref="F6:H6"/>
    <mergeCell ref="I6:K6"/>
    <mergeCell ref="A2:N2"/>
    <mergeCell ref="A3:N3"/>
    <mergeCell ref="L6:N6"/>
    <mergeCell ref="C9:C10"/>
    <mergeCell ref="D9:D10"/>
    <mergeCell ref="E9:E10"/>
    <mergeCell ref="C7:E8"/>
    <mergeCell ref="C6:E6"/>
    <mergeCell ref="L7:N8"/>
    <mergeCell ref="L9:L10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tabSelected="1" view="pageBreakPreview" topLeftCell="C1" zoomScale="70" zoomScaleNormal="80" zoomScaleSheetLayoutView="70" workbookViewId="0">
      <selection activeCell="I9" sqref="I9:I10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0"/>
      <c r="D1" s="120"/>
      <c r="E1" s="120"/>
      <c r="F1" s="61"/>
      <c r="G1" s="61"/>
      <c r="H1" s="61"/>
      <c r="I1" s="61"/>
      <c r="J1" s="61"/>
      <c r="K1" s="87" t="s">
        <v>93</v>
      </c>
      <c r="L1" s="87"/>
      <c r="M1" s="87"/>
      <c r="N1" s="87"/>
    </row>
    <row r="2" spans="1:14" ht="42" customHeight="1">
      <c r="A2" s="60"/>
      <c r="B2" s="60"/>
      <c r="C2" s="120"/>
      <c r="D2" s="120"/>
      <c r="E2" s="120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106" t="s">
        <v>0</v>
      </c>
      <c r="B6" s="109" t="s">
        <v>1</v>
      </c>
      <c r="C6" s="94">
        <v>2102</v>
      </c>
      <c r="D6" s="95"/>
      <c r="E6" s="96"/>
      <c r="F6" s="97" t="s">
        <v>55</v>
      </c>
      <c r="G6" s="98"/>
      <c r="H6" s="99"/>
      <c r="I6" s="97" t="s">
        <v>54</v>
      </c>
      <c r="J6" s="98"/>
      <c r="K6" s="99"/>
      <c r="L6" s="94">
        <v>2102</v>
      </c>
      <c r="M6" s="95"/>
      <c r="N6" s="96"/>
    </row>
    <row r="7" spans="1:14" ht="15" customHeight="1">
      <c r="A7" s="107"/>
      <c r="B7" s="110"/>
      <c r="C7" s="90" t="s">
        <v>45</v>
      </c>
      <c r="D7" s="91"/>
      <c r="E7" s="88"/>
      <c r="F7" s="90" t="s">
        <v>53</v>
      </c>
      <c r="G7" s="91"/>
      <c r="H7" s="91"/>
      <c r="I7" s="90" t="s">
        <v>97</v>
      </c>
      <c r="J7" s="91"/>
      <c r="K7" s="88"/>
      <c r="L7" s="90" t="s">
        <v>56</v>
      </c>
      <c r="M7" s="91"/>
      <c r="N7" s="88"/>
    </row>
    <row r="8" spans="1:14" ht="51.75" customHeight="1" thickBot="1">
      <c r="A8" s="107"/>
      <c r="B8" s="110"/>
      <c r="C8" s="92"/>
      <c r="D8" s="93"/>
      <c r="E8" s="89"/>
      <c r="F8" s="92"/>
      <c r="G8" s="93"/>
      <c r="H8" s="93"/>
      <c r="I8" s="92"/>
      <c r="J8" s="93"/>
      <c r="K8" s="89"/>
      <c r="L8" s="92"/>
      <c r="M8" s="93"/>
      <c r="N8" s="89"/>
    </row>
    <row r="9" spans="1:14" ht="15" customHeight="1">
      <c r="A9" s="107"/>
      <c r="B9" s="110"/>
      <c r="C9" s="100" t="s">
        <v>73</v>
      </c>
      <c r="D9" s="102" t="s">
        <v>74</v>
      </c>
      <c r="E9" s="88" t="s">
        <v>75</v>
      </c>
      <c r="F9" s="100" t="s">
        <v>73</v>
      </c>
      <c r="G9" s="102" t="s">
        <v>74</v>
      </c>
      <c r="H9" s="88" t="s">
        <v>75</v>
      </c>
      <c r="I9" s="100" t="s">
        <v>73</v>
      </c>
      <c r="J9" s="102" t="s">
        <v>74</v>
      </c>
      <c r="K9" s="88" t="s">
        <v>75</v>
      </c>
      <c r="L9" s="100" t="s">
        <v>73</v>
      </c>
      <c r="M9" s="102" t="s">
        <v>74</v>
      </c>
      <c r="N9" s="88" t="s">
        <v>75</v>
      </c>
    </row>
    <row r="10" spans="1:14" ht="44.25" customHeight="1" thickBot="1">
      <c r="A10" s="108"/>
      <c r="B10" s="111"/>
      <c r="C10" s="101"/>
      <c r="D10" s="103"/>
      <c r="E10" s="89"/>
      <c r="F10" s="101"/>
      <c r="G10" s="103"/>
      <c r="H10" s="89"/>
      <c r="I10" s="101"/>
      <c r="J10" s="103"/>
      <c r="K10" s="89"/>
      <c r="L10" s="101"/>
      <c r="M10" s="103"/>
      <c r="N10" s="89"/>
    </row>
    <row r="11" spans="1:14" ht="16.5" thickBot="1">
      <c r="A11" s="112" t="s">
        <v>2</v>
      </c>
      <c r="B11" s="113"/>
      <c r="C11" s="32">
        <v>13</v>
      </c>
      <c r="D11" s="37">
        <f t="shared" ref="D11:G11" si="0">+C11+1</f>
        <v>14</v>
      </c>
      <c r="E11" s="31">
        <f t="shared" si="0"/>
        <v>15</v>
      </c>
      <c r="F11" s="31">
        <f t="shared" si="0"/>
        <v>16</v>
      </c>
      <c r="G11" s="37">
        <f t="shared" si="0"/>
        <v>17</v>
      </c>
      <c r="H11" s="37">
        <f t="shared" ref="H11" si="1">+G11+1</f>
        <v>18</v>
      </c>
      <c r="I11" s="37">
        <f t="shared" ref="I11" si="2">+H11+1</f>
        <v>19</v>
      </c>
      <c r="J11" s="37">
        <f t="shared" ref="J11" si="3">+I11+1</f>
        <v>20</v>
      </c>
      <c r="K11" s="37">
        <f t="shared" ref="K11" si="4">+J11+1</f>
        <v>21</v>
      </c>
      <c r="L11" s="37">
        <f t="shared" ref="L11" si="5">+K11+1</f>
        <v>22</v>
      </c>
      <c r="M11" s="37">
        <f t="shared" ref="M11" si="6">+L11+1</f>
        <v>23</v>
      </c>
      <c r="N11" s="37">
        <f t="shared" ref="N11" si="7">+M11+1</f>
        <v>24</v>
      </c>
    </row>
    <row r="12" spans="1:14" ht="15.75">
      <c r="A12" s="1">
        <v>1</v>
      </c>
      <c r="B12" s="21" t="s">
        <v>3</v>
      </c>
      <c r="C12" s="38">
        <v>178684</v>
      </c>
      <c r="D12" s="38">
        <v>14736</v>
      </c>
      <c r="E12" s="51">
        <f t="shared" ref="E12:E41" si="8">+D12/C12</f>
        <v>8.2469611157126546E-2</v>
      </c>
      <c r="F12" s="38">
        <v>29097</v>
      </c>
      <c r="G12" s="38">
        <v>2462</v>
      </c>
      <c r="H12" s="51">
        <f>G12/F12</f>
        <v>8.4613534041310098E-2</v>
      </c>
      <c r="I12" s="64">
        <v>32649</v>
      </c>
      <c r="J12" s="38">
        <v>2714</v>
      </c>
      <c r="K12" s="51">
        <f>J12/I12</f>
        <v>8.3126588869490647E-2</v>
      </c>
      <c r="L12" s="33">
        <f>C12+F12+I12</f>
        <v>240430</v>
      </c>
      <c r="M12" s="38">
        <f>D12+G12+J12</f>
        <v>19912</v>
      </c>
      <c r="N12" s="51">
        <f>M12/L12</f>
        <v>8.2818283907998169E-2</v>
      </c>
    </row>
    <row r="13" spans="1:14" ht="15.75">
      <c r="A13" s="2">
        <v>2</v>
      </c>
      <c r="B13" s="15" t="s">
        <v>4</v>
      </c>
      <c r="C13" s="39">
        <v>46134</v>
      </c>
      <c r="D13" s="39">
        <v>3794</v>
      </c>
      <c r="E13" s="52">
        <f t="shared" si="8"/>
        <v>8.2238695972601555E-2</v>
      </c>
      <c r="F13" s="39">
        <v>7825</v>
      </c>
      <c r="G13" s="39">
        <v>661</v>
      </c>
      <c r="H13" s="52">
        <f t="shared" ref="H13:H65" si="9">G13/F13</f>
        <v>8.4472843450479229E-2</v>
      </c>
      <c r="I13" s="65">
        <v>8813</v>
      </c>
      <c r="J13" s="39">
        <v>731</v>
      </c>
      <c r="K13" s="52">
        <f t="shared" ref="K13:K65" si="10">J13/I13</f>
        <v>8.294564847384546E-2</v>
      </c>
      <c r="L13" s="62">
        <f t="shared" ref="L13:M15" si="11">C13+F13+I13</f>
        <v>62772</v>
      </c>
      <c r="M13" s="39">
        <f t="shared" si="11"/>
        <v>5186</v>
      </c>
      <c r="N13" s="52">
        <f t="shared" ref="N13:N65" si="12">M13/L13</f>
        <v>8.2616453195692344E-2</v>
      </c>
    </row>
    <row r="14" spans="1:14" ht="15.75">
      <c r="A14" s="2">
        <v>3</v>
      </c>
      <c r="B14" s="22" t="s">
        <v>5</v>
      </c>
      <c r="C14" s="39">
        <v>71488</v>
      </c>
      <c r="D14" s="39">
        <v>4510</v>
      </c>
      <c r="E14" s="52">
        <f t="shared" si="8"/>
        <v>6.3087511190689352E-2</v>
      </c>
      <c r="F14" s="39">
        <v>12725</v>
      </c>
      <c r="G14" s="39">
        <v>957</v>
      </c>
      <c r="H14" s="52">
        <f t="shared" si="9"/>
        <v>7.5206286836935171E-2</v>
      </c>
      <c r="I14" s="65">
        <v>12586</v>
      </c>
      <c r="J14" s="39">
        <v>1049</v>
      </c>
      <c r="K14" s="52">
        <f t="shared" si="10"/>
        <v>8.3346575560146199E-2</v>
      </c>
      <c r="L14" s="62">
        <f t="shared" si="11"/>
        <v>96799</v>
      </c>
      <c r="M14" s="39">
        <f t="shared" si="11"/>
        <v>6516</v>
      </c>
      <c r="N14" s="52">
        <f t="shared" si="12"/>
        <v>6.7314744987034991E-2</v>
      </c>
    </row>
    <row r="15" spans="1:14" ht="15.75">
      <c r="A15" s="3">
        <v>4</v>
      </c>
      <c r="B15" s="23" t="s">
        <v>6</v>
      </c>
      <c r="C15" s="39">
        <v>176</v>
      </c>
      <c r="D15" s="39">
        <v>15</v>
      </c>
      <c r="E15" s="52">
        <f t="shared" si="8"/>
        <v>8.5227272727272721E-2</v>
      </c>
      <c r="F15" s="39">
        <v>140</v>
      </c>
      <c r="G15" s="39">
        <v>12</v>
      </c>
      <c r="H15" s="52">
        <f t="shared" si="9"/>
        <v>8.5714285714285715E-2</v>
      </c>
      <c r="I15" s="66">
        <v>78</v>
      </c>
      <c r="J15" s="39">
        <v>6</v>
      </c>
      <c r="K15" s="52">
        <f t="shared" si="10"/>
        <v>7.6923076923076927E-2</v>
      </c>
      <c r="L15" s="63">
        <f t="shared" si="11"/>
        <v>394</v>
      </c>
      <c r="M15" s="39">
        <f t="shared" si="11"/>
        <v>33</v>
      </c>
      <c r="N15" s="52">
        <f t="shared" si="12"/>
        <v>8.3756345177664976E-2</v>
      </c>
    </row>
    <row r="16" spans="1:14" ht="15.75">
      <c r="A16" s="2">
        <v>5</v>
      </c>
      <c r="B16" s="24" t="s">
        <v>7</v>
      </c>
      <c r="C16" s="34">
        <f t="shared" ref="C16:M16" si="13">SUM(C14:C15)</f>
        <v>71664</v>
      </c>
      <c r="D16" s="39">
        <f t="shared" si="13"/>
        <v>4525</v>
      </c>
      <c r="E16" s="52">
        <f t="shared" si="8"/>
        <v>6.3141884349185093E-2</v>
      </c>
      <c r="F16" s="34">
        <f t="shared" si="13"/>
        <v>12865</v>
      </c>
      <c r="G16" s="39">
        <f t="shared" si="13"/>
        <v>969</v>
      </c>
      <c r="H16" s="52">
        <f t="shared" si="9"/>
        <v>7.5320637388262723E-2</v>
      </c>
      <c r="I16" s="34">
        <f t="shared" si="13"/>
        <v>12664</v>
      </c>
      <c r="J16" s="39">
        <f t="shared" si="13"/>
        <v>1055</v>
      </c>
      <c r="K16" s="52">
        <f t="shared" si="10"/>
        <v>8.3307012002526853E-2</v>
      </c>
      <c r="L16" s="34">
        <f t="shared" si="13"/>
        <v>97193</v>
      </c>
      <c r="M16" s="39">
        <f t="shared" si="13"/>
        <v>6549</v>
      </c>
      <c r="N16" s="52">
        <f t="shared" si="12"/>
        <v>6.738139577953145E-2</v>
      </c>
    </row>
    <row r="17" spans="1:14" ht="16.5" thickBot="1">
      <c r="A17" s="4">
        <v>6</v>
      </c>
      <c r="B17" s="16" t="s">
        <v>8</v>
      </c>
      <c r="C17" s="43">
        <v>33708</v>
      </c>
      <c r="D17" s="44">
        <v>2517</v>
      </c>
      <c r="E17" s="53">
        <f t="shared" si="8"/>
        <v>7.4670701317194735E-2</v>
      </c>
      <c r="F17" s="43">
        <v>8223</v>
      </c>
      <c r="G17" s="44">
        <v>665</v>
      </c>
      <c r="H17" s="53">
        <f t="shared" si="9"/>
        <v>8.087072844460659E-2</v>
      </c>
      <c r="I17" s="43">
        <v>0</v>
      </c>
      <c r="J17" s="44">
        <v>0</v>
      </c>
      <c r="K17" s="53"/>
      <c r="L17" s="43">
        <f>C17+F17+I17</f>
        <v>41931</v>
      </c>
      <c r="M17" s="44">
        <f>D17+G17+J17</f>
        <v>3182</v>
      </c>
      <c r="N17" s="53">
        <f t="shared" si="12"/>
        <v>7.5886575564618058E-2</v>
      </c>
    </row>
    <row r="18" spans="1:14" ht="16.5" thickBot="1">
      <c r="A18" s="5">
        <v>7</v>
      </c>
      <c r="B18" s="20" t="s">
        <v>9</v>
      </c>
      <c r="C18" s="41">
        <f t="shared" ref="C18:M18" si="14">SUM(C12:C13,C16)</f>
        <v>296482</v>
      </c>
      <c r="D18" s="42">
        <f t="shared" si="14"/>
        <v>23055</v>
      </c>
      <c r="E18" s="54">
        <f t="shared" si="8"/>
        <v>7.7761887736860921E-2</v>
      </c>
      <c r="F18" s="41">
        <f t="shared" si="14"/>
        <v>49787</v>
      </c>
      <c r="G18" s="42">
        <f t="shared" si="14"/>
        <v>4092</v>
      </c>
      <c r="H18" s="54">
        <f t="shared" si="9"/>
        <v>8.2190129953602351E-2</v>
      </c>
      <c r="I18" s="41">
        <f t="shared" si="14"/>
        <v>54126</v>
      </c>
      <c r="J18" s="42">
        <f t="shared" si="14"/>
        <v>4500</v>
      </c>
      <c r="K18" s="54">
        <f t="shared" si="10"/>
        <v>8.3139341536415029E-2</v>
      </c>
      <c r="L18" s="41">
        <f t="shared" si="14"/>
        <v>400395</v>
      </c>
      <c r="M18" s="42">
        <f t="shared" si="14"/>
        <v>31647</v>
      </c>
      <c r="N18" s="54">
        <f t="shared" si="12"/>
        <v>7.9039448544562241E-2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>
        <f t="shared" ref="L19:M23" si="15">C19+F19+I19</f>
        <v>0</v>
      </c>
      <c r="M19" s="38">
        <f t="shared" si="15"/>
        <v>0</v>
      </c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>
        <f t="shared" si="15"/>
        <v>0</v>
      </c>
      <c r="M20" s="39">
        <f t="shared" si="15"/>
        <v>0</v>
      </c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>
        <f t="shared" si="15"/>
        <v>0</v>
      </c>
      <c r="M21" s="39">
        <f t="shared" si="15"/>
        <v>0</v>
      </c>
      <c r="N21" s="52"/>
    </row>
    <row r="22" spans="1:14" ht="15.75">
      <c r="A22" s="2">
        <v>11</v>
      </c>
      <c r="B22" s="25" t="s">
        <v>76</v>
      </c>
      <c r="C22" s="34"/>
      <c r="D22" s="39"/>
      <c r="E22" s="52"/>
      <c r="F22" s="34"/>
      <c r="G22" s="39"/>
      <c r="H22" s="52"/>
      <c r="I22" s="34"/>
      <c r="J22" s="39"/>
      <c r="K22" s="52"/>
      <c r="L22" s="34">
        <f t="shared" si="15"/>
        <v>0</v>
      </c>
      <c r="M22" s="39">
        <f t="shared" si="15"/>
        <v>0</v>
      </c>
      <c r="N22" s="52"/>
    </row>
    <row r="23" spans="1:14" ht="16.5" thickBot="1">
      <c r="A23" s="1">
        <v>12</v>
      </c>
      <c r="B23" s="26" t="s">
        <v>77</v>
      </c>
      <c r="C23" s="35"/>
      <c r="D23" s="40"/>
      <c r="E23" s="55"/>
      <c r="F23" s="35"/>
      <c r="G23" s="40"/>
      <c r="H23" s="55"/>
      <c r="I23" s="35"/>
      <c r="J23" s="40"/>
      <c r="K23" s="55"/>
      <c r="L23" s="35">
        <f t="shared" si="15"/>
        <v>0</v>
      </c>
      <c r="M23" s="40">
        <f t="shared" si="15"/>
        <v>0</v>
      </c>
      <c r="N23" s="55"/>
    </row>
    <row r="24" spans="1:14" ht="16.5" thickBot="1">
      <c r="A24" s="5">
        <v>13</v>
      </c>
      <c r="B24" s="27" t="s">
        <v>13</v>
      </c>
      <c r="C24" s="41">
        <f t="shared" ref="C24:M24" si="16">SUM(C19:C23)</f>
        <v>0</v>
      </c>
      <c r="D24" s="42">
        <f t="shared" si="16"/>
        <v>0</v>
      </c>
      <c r="E24" s="54"/>
      <c r="F24" s="41">
        <f t="shared" si="16"/>
        <v>0</v>
      </c>
      <c r="G24" s="42">
        <f t="shared" si="16"/>
        <v>0</v>
      </c>
      <c r="H24" s="54"/>
      <c r="I24" s="41">
        <f t="shared" si="16"/>
        <v>0</v>
      </c>
      <c r="J24" s="42">
        <f t="shared" si="16"/>
        <v>0</v>
      </c>
      <c r="K24" s="54"/>
      <c r="L24" s="41">
        <f t="shared" si="16"/>
        <v>0</v>
      </c>
      <c r="M24" s="42">
        <f t="shared" si="16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>
        <f t="shared" ref="L25:M31" si="17">C25+F25+I25</f>
        <v>0</v>
      </c>
      <c r="M25" s="38">
        <f t="shared" si="17"/>
        <v>0</v>
      </c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>
        <f t="shared" si="17"/>
        <v>0</v>
      </c>
      <c r="M26" s="39">
        <f t="shared" si="17"/>
        <v>0</v>
      </c>
      <c r="N26" s="52"/>
    </row>
    <row r="27" spans="1:14" ht="15.75">
      <c r="A27" s="6">
        <v>16</v>
      </c>
      <c r="B27" s="13" t="s">
        <v>16</v>
      </c>
      <c r="C27" s="34"/>
      <c r="D27" s="39"/>
      <c r="E27" s="52"/>
      <c r="F27" s="34"/>
      <c r="G27" s="39"/>
      <c r="H27" s="52"/>
      <c r="I27" s="34"/>
      <c r="J27" s="39"/>
      <c r="K27" s="52"/>
      <c r="L27" s="34">
        <f t="shared" si="17"/>
        <v>0</v>
      </c>
      <c r="M27" s="39">
        <f t="shared" si="17"/>
        <v>0</v>
      </c>
      <c r="N27" s="52"/>
    </row>
    <row r="28" spans="1:14" ht="15.75">
      <c r="A28" s="2">
        <v>17</v>
      </c>
      <c r="B28" s="28" t="s">
        <v>17</v>
      </c>
      <c r="C28" s="34"/>
      <c r="D28" s="39">
        <v>1800</v>
      </c>
      <c r="E28" s="52"/>
      <c r="F28" s="34"/>
      <c r="G28" s="39"/>
      <c r="H28" s="52"/>
      <c r="I28" s="34">
        <v>1549</v>
      </c>
      <c r="J28" s="39">
        <v>129</v>
      </c>
      <c r="K28" s="52"/>
      <c r="L28" s="34">
        <f t="shared" si="17"/>
        <v>1549</v>
      </c>
      <c r="M28" s="39">
        <f t="shared" si="17"/>
        <v>1929</v>
      </c>
      <c r="N28" s="52"/>
    </row>
    <row r="29" spans="1:14" ht="16.5" thickBot="1">
      <c r="A29" s="8">
        <v>18</v>
      </c>
      <c r="B29" s="29" t="s">
        <v>18</v>
      </c>
      <c r="C29" s="35"/>
      <c r="D29" s="40"/>
      <c r="E29" s="55"/>
      <c r="F29" s="35"/>
      <c r="G29" s="40"/>
      <c r="H29" s="55"/>
      <c r="I29" s="35"/>
      <c r="J29" s="40"/>
      <c r="K29" s="55"/>
      <c r="L29" s="35">
        <f t="shared" si="17"/>
        <v>0</v>
      </c>
      <c r="M29" s="40">
        <f t="shared" si="17"/>
        <v>0</v>
      </c>
      <c r="N29" s="55"/>
    </row>
    <row r="30" spans="1:14" ht="15.75">
      <c r="A30" s="6">
        <v>19</v>
      </c>
      <c r="B30" s="13" t="s">
        <v>19</v>
      </c>
      <c r="C30" s="33"/>
      <c r="D30" s="38"/>
      <c r="E30" s="51"/>
      <c r="F30" s="33"/>
      <c r="G30" s="38"/>
      <c r="H30" s="51"/>
      <c r="I30" s="33"/>
      <c r="J30" s="38"/>
      <c r="K30" s="51"/>
      <c r="L30" s="33">
        <f t="shared" si="17"/>
        <v>0</v>
      </c>
      <c r="M30" s="38">
        <f t="shared" si="17"/>
        <v>0</v>
      </c>
      <c r="N30" s="51"/>
    </row>
    <row r="31" spans="1:14" ht="16.5" thickBot="1">
      <c r="A31" s="3">
        <v>20</v>
      </c>
      <c r="B31" s="24" t="s">
        <v>20</v>
      </c>
      <c r="C31" s="35"/>
      <c r="D31" s="40"/>
      <c r="E31" s="55"/>
      <c r="F31" s="35"/>
      <c r="G31" s="40"/>
      <c r="H31" s="55"/>
      <c r="I31" s="35"/>
      <c r="J31" s="40"/>
      <c r="K31" s="55"/>
      <c r="L31" s="35">
        <f t="shared" si="17"/>
        <v>0</v>
      </c>
      <c r="M31" s="40">
        <f t="shared" si="17"/>
        <v>0</v>
      </c>
      <c r="N31" s="55"/>
    </row>
    <row r="32" spans="1:14" ht="16.5" thickBot="1">
      <c r="A32" s="5">
        <v>21</v>
      </c>
      <c r="B32" s="20" t="s">
        <v>21</v>
      </c>
      <c r="C32" s="41">
        <f t="shared" ref="C32:M32" si="18">SUM(C30:C31)</f>
        <v>0</v>
      </c>
      <c r="D32" s="42">
        <f t="shared" si="18"/>
        <v>0</v>
      </c>
      <c r="E32" s="54"/>
      <c r="F32" s="41">
        <f t="shared" si="18"/>
        <v>0</v>
      </c>
      <c r="G32" s="42">
        <f t="shared" si="18"/>
        <v>0</v>
      </c>
      <c r="H32" s="54"/>
      <c r="I32" s="41">
        <f t="shared" si="18"/>
        <v>0</v>
      </c>
      <c r="J32" s="42">
        <f t="shared" si="18"/>
        <v>0</v>
      </c>
      <c r="K32" s="54"/>
      <c r="L32" s="41">
        <f t="shared" si="18"/>
        <v>0</v>
      </c>
      <c r="M32" s="42">
        <f t="shared" si="18"/>
        <v>0</v>
      </c>
      <c r="N32" s="54"/>
    </row>
    <row r="33" spans="1:14" ht="15.75">
      <c r="A33" s="7">
        <v>22</v>
      </c>
      <c r="B33" s="24" t="s">
        <v>22</v>
      </c>
      <c r="C33" s="33"/>
      <c r="D33" s="38"/>
      <c r="E33" s="51"/>
      <c r="F33" s="33"/>
      <c r="G33" s="38"/>
      <c r="H33" s="51"/>
      <c r="I33" s="33"/>
      <c r="J33" s="38"/>
      <c r="K33" s="51"/>
      <c r="L33" s="33">
        <f t="shared" ref="L33:M35" si="19">C33+F33+I33</f>
        <v>0</v>
      </c>
      <c r="M33" s="38">
        <f t="shared" si="19"/>
        <v>0</v>
      </c>
      <c r="N33" s="51"/>
    </row>
    <row r="34" spans="1:14" ht="15.75">
      <c r="A34" s="6">
        <v>23</v>
      </c>
      <c r="B34" s="15" t="s">
        <v>23</v>
      </c>
      <c r="C34" s="34"/>
      <c r="D34" s="39"/>
      <c r="E34" s="52"/>
      <c r="F34" s="34"/>
      <c r="G34" s="39"/>
      <c r="H34" s="52"/>
      <c r="I34" s="34"/>
      <c r="J34" s="39"/>
      <c r="K34" s="52"/>
      <c r="L34" s="34">
        <f t="shared" si="19"/>
        <v>0</v>
      </c>
      <c r="M34" s="39">
        <f t="shared" si="19"/>
        <v>0</v>
      </c>
      <c r="N34" s="52"/>
    </row>
    <row r="35" spans="1:14" ht="16.5" thickBot="1">
      <c r="A35" s="2">
        <v>24</v>
      </c>
      <c r="B35" s="15" t="s">
        <v>24</v>
      </c>
      <c r="C35" s="35"/>
      <c r="D35" s="40"/>
      <c r="E35" s="55"/>
      <c r="F35" s="35"/>
      <c r="G35" s="40"/>
      <c r="H35" s="55"/>
      <c r="I35" s="35"/>
      <c r="J35" s="40"/>
      <c r="K35" s="55"/>
      <c r="L35" s="35">
        <f t="shared" si="19"/>
        <v>0</v>
      </c>
      <c r="M35" s="40">
        <f t="shared" si="19"/>
        <v>0</v>
      </c>
      <c r="N35" s="55"/>
    </row>
    <row r="36" spans="1:14" ht="16.5" thickBot="1">
      <c r="A36" s="5">
        <v>25</v>
      </c>
      <c r="B36" s="20" t="s">
        <v>78</v>
      </c>
      <c r="C36" s="41">
        <f>SUM(C18,C24,C25:C29,C32,C33:C35)</f>
        <v>296482</v>
      </c>
      <c r="D36" s="42">
        <f>SUM(D18,D24,D25:D29,D32,D33:D35)</f>
        <v>24855</v>
      </c>
      <c r="E36" s="54">
        <f t="shared" si="8"/>
        <v>8.3833082615470747E-2</v>
      </c>
      <c r="F36" s="41">
        <f>SUM(F18,F24,F25:F29,F32,F33:F35)</f>
        <v>49787</v>
      </c>
      <c r="G36" s="42">
        <f>SUM(G18,G24,G25:G29,G32,G33:G35)</f>
        <v>4092</v>
      </c>
      <c r="H36" s="54">
        <f t="shared" si="9"/>
        <v>8.2190129953602351E-2</v>
      </c>
      <c r="I36" s="41">
        <f>SUM(I18,I24,I25:I29,I32,I33:I35)</f>
        <v>55675</v>
      </c>
      <c r="J36" s="42">
        <f>SUM(J18,J24,J25:J29,J32,J33:J35)</f>
        <v>4629</v>
      </c>
      <c r="K36" s="54">
        <f t="shared" si="10"/>
        <v>8.3143242029636286E-2</v>
      </c>
      <c r="L36" s="41">
        <f>SUM(L18,L24,L25:L29,L32,L33:L35)</f>
        <v>401944</v>
      </c>
      <c r="M36" s="42">
        <f>SUM(M18,M24,M25:M29,M32,M33:M35)</f>
        <v>33576</v>
      </c>
      <c r="N36" s="54">
        <f t="shared" si="12"/>
        <v>8.3534024640248394E-2</v>
      </c>
    </row>
    <row r="37" spans="1:14" ht="15.75">
      <c r="A37" s="7">
        <v>26</v>
      </c>
      <c r="B37" s="30" t="s">
        <v>43</v>
      </c>
      <c r="C37" s="33"/>
      <c r="D37" s="38"/>
      <c r="E37" s="51"/>
      <c r="F37" s="33"/>
      <c r="G37" s="38"/>
      <c r="H37" s="51"/>
      <c r="I37" s="33"/>
      <c r="J37" s="38"/>
      <c r="K37" s="51"/>
      <c r="L37" s="33">
        <f t="shared" ref="L37:M39" si="20">C37+F37+I37</f>
        <v>0</v>
      </c>
      <c r="M37" s="38">
        <f t="shared" si="20"/>
        <v>0</v>
      </c>
      <c r="N37" s="51"/>
    </row>
    <row r="38" spans="1:14" ht="15.75">
      <c r="A38" s="6">
        <v>27</v>
      </c>
      <c r="B38" s="13" t="s">
        <v>25</v>
      </c>
      <c r="C38" s="34"/>
      <c r="D38" s="39"/>
      <c r="E38" s="52"/>
      <c r="F38" s="34"/>
      <c r="G38" s="39"/>
      <c r="H38" s="52"/>
      <c r="I38" s="34"/>
      <c r="J38" s="39"/>
      <c r="K38" s="52"/>
      <c r="L38" s="34">
        <f t="shared" si="20"/>
        <v>0</v>
      </c>
      <c r="M38" s="39">
        <f t="shared" si="20"/>
        <v>0</v>
      </c>
      <c r="N38" s="52"/>
    </row>
    <row r="39" spans="1:14" ht="16.5" thickBot="1">
      <c r="A39" s="3">
        <v>28</v>
      </c>
      <c r="B39" s="24" t="s">
        <v>26</v>
      </c>
      <c r="C39" s="35"/>
      <c r="D39" s="40"/>
      <c r="E39" s="55"/>
      <c r="F39" s="35"/>
      <c r="G39" s="40"/>
      <c r="H39" s="55"/>
      <c r="I39" s="35"/>
      <c r="J39" s="40"/>
      <c r="K39" s="55"/>
      <c r="L39" s="35">
        <f t="shared" si="20"/>
        <v>0</v>
      </c>
      <c r="M39" s="40">
        <f t="shared" si="20"/>
        <v>0</v>
      </c>
      <c r="N39" s="55"/>
    </row>
    <row r="40" spans="1:14" ht="16.5" thickBot="1">
      <c r="A40" s="5">
        <v>29</v>
      </c>
      <c r="B40" s="20" t="s">
        <v>79</v>
      </c>
      <c r="C40" s="41">
        <f t="shared" ref="C40:M40" si="21">SUM(C37:C39)</f>
        <v>0</v>
      </c>
      <c r="D40" s="42">
        <f t="shared" si="21"/>
        <v>0</v>
      </c>
      <c r="E40" s="54"/>
      <c r="F40" s="41">
        <f t="shared" si="21"/>
        <v>0</v>
      </c>
      <c r="G40" s="42">
        <f t="shared" si="21"/>
        <v>0</v>
      </c>
      <c r="H40" s="54"/>
      <c r="I40" s="41">
        <f t="shared" si="21"/>
        <v>0</v>
      </c>
      <c r="J40" s="42">
        <f t="shared" si="21"/>
        <v>0</v>
      </c>
      <c r="K40" s="54"/>
      <c r="L40" s="41">
        <f t="shared" si="21"/>
        <v>0</v>
      </c>
      <c r="M40" s="42">
        <f t="shared" si="21"/>
        <v>0</v>
      </c>
      <c r="N40" s="54"/>
    </row>
    <row r="41" spans="1:14" ht="16.5" thickBot="1">
      <c r="A41" s="114" t="s">
        <v>80</v>
      </c>
      <c r="B41" s="115"/>
      <c r="C41" s="45">
        <f t="shared" ref="C41:M41" si="22">SUM(C36,C40)</f>
        <v>296482</v>
      </c>
      <c r="D41" s="46">
        <f t="shared" si="22"/>
        <v>24855</v>
      </c>
      <c r="E41" s="56">
        <f t="shared" si="8"/>
        <v>8.3833082615470747E-2</v>
      </c>
      <c r="F41" s="45">
        <f t="shared" si="22"/>
        <v>49787</v>
      </c>
      <c r="G41" s="46">
        <f t="shared" si="22"/>
        <v>4092</v>
      </c>
      <c r="H41" s="56">
        <f t="shared" si="9"/>
        <v>8.2190129953602351E-2</v>
      </c>
      <c r="I41" s="45">
        <f t="shared" si="22"/>
        <v>55675</v>
      </c>
      <c r="J41" s="46">
        <f t="shared" si="22"/>
        <v>4629</v>
      </c>
      <c r="K41" s="56">
        <f t="shared" si="10"/>
        <v>8.3143242029636286E-2</v>
      </c>
      <c r="L41" s="45">
        <f t="shared" si="22"/>
        <v>401944</v>
      </c>
      <c r="M41" s="46">
        <f t="shared" si="22"/>
        <v>33576</v>
      </c>
      <c r="N41" s="56">
        <f t="shared" si="12"/>
        <v>8.3534024640248394E-2</v>
      </c>
    </row>
    <row r="42" spans="1:14" ht="29.25" customHeight="1" thickTop="1" thickBot="1">
      <c r="A42" s="116" t="s">
        <v>27</v>
      </c>
      <c r="B42" s="117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82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81</v>
      </c>
      <c r="C44" s="33">
        <v>25148</v>
      </c>
      <c r="D44" s="38">
        <v>1789</v>
      </c>
      <c r="E44" s="51">
        <f t="shared" ref="E44:E65" si="23">+D44/C44</f>
        <v>7.1138857960871646E-2</v>
      </c>
      <c r="F44" s="33">
        <v>2807</v>
      </c>
      <c r="G44" s="38">
        <v>371</v>
      </c>
      <c r="H44" s="51">
        <f t="shared" si="9"/>
        <v>0.13216957605985039</v>
      </c>
      <c r="I44" s="33"/>
      <c r="J44" s="38"/>
      <c r="K44" s="51"/>
      <c r="L44" s="33">
        <f t="shared" ref="L44" si="24">C44+F44+I44</f>
        <v>27955</v>
      </c>
      <c r="M44" s="38">
        <f t="shared" ref="M44" si="25">D44+G44+J44</f>
        <v>2160</v>
      </c>
      <c r="N44" s="51">
        <f t="shared" ref="N44" si="26">M44/L44</f>
        <v>7.7267036308352716E-2</v>
      </c>
    </row>
    <row r="45" spans="1:14" ht="15.75">
      <c r="A45" s="6">
        <v>32</v>
      </c>
      <c r="B45" s="14" t="s">
        <v>83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28</v>
      </c>
      <c r="C46" s="34"/>
      <c r="D46" s="39"/>
      <c r="E46" s="52"/>
      <c r="F46" s="34"/>
      <c r="G46" s="39"/>
      <c r="H46" s="52"/>
      <c r="I46" s="34"/>
      <c r="J46" s="39"/>
      <c r="K46" s="52"/>
      <c r="L46" s="34">
        <f t="shared" ref="L46:M55" si="27">C46+F46+I46</f>
        <v>0</v>
      </c>
      <c r="M46" s="39">
        <f t="shared" si="27"/>
        <v>0</v>
      </c>
      <c r="N46" s="52"/>
    </row>
    <row r="47" spans="1:14" ht="31.5">
      <c r="A47" s="6">
        <v>34</v>
      </c>
      <c r="B47" s="14" t="s">
        <v>29</v>
      </c>
      <c r="C47" s="34"/>
      <c r="D47" s="39"/>
      <c r="E47" s="52"/>
      <c r="F47" s="34"/>
      <c r="G47" s="39"/>
      <c r="H47" s="52"/>
      <c r="I47" s="34"/>
      <c r="J47" s="39"/>
      <c r="K47" s="52"/>
      <c r="L47" s="34">
        <f t="shared" si="27"/>
        <v>0</v>
      </c>
      <c r="M47" s="39">
        <f t="shared" si="27"/>
        <v>0</v>
      </c>
      <c r="N47" s="52"/>
    </row>
    <row r="48" spans="1:14" ht="15.75">
      <c r="A48" s="6">
        <v>35</v>
      </c>
      <c r="B48" s="15" t="s">
        <v>30</v>
      </c>
      <c r="C48" s="34">
        <v>271334</v>
      </c>
      <c r="D48" s="39">
        <v>23066</v>
      </c>
      <c r="E48" s="52">
        <f t="shared" si="23"/>
        <v>8.5009619140984913E-2</v>
      </c>
      <c r="F48" s="34">
        <v>46980</v>
      </c>
      <c r="G48" s="39">
        <v>3721</v>
      </c>
      <c r="H48" s="52">
        <f t="shared" si="9"/>
        <v>7.9203916560238397E-2</v>
      </c>
      <c r="I48" s="34">
        <v>55675</v>
      </c>
      <c r="J48" s="39">
        <v>4629</v>
      </c>
      <c r="K48" s="52">
        <f t="shared" si="10"/>
        <v>8.3143242029636286E-2</v>
      </c>
      <c r="L48" s="34">
        <f t="shared" si="27"/>
        <v>373989</v>
      </c>
      <c r="M48" s="39">
        <f t="shared" si="27"/>
        <v>31416</v>
      </c>
      <c r="N48" s="52">
        <f t="shared" si="12"/>
        <v>8.4002470660901787E-2</v>
      </c>
    </row>
    <row r="49" spans="1:14" ht="15.75">
      <c r="A49" s="6">
        <v>36</v>
      </c>
      <c r="B49" s="15" t="s">
        <v>31</v>
      </c>
      <c r="C49" s="34"/>
      <c r="D49" s="39"/>
      <c r="E49" s="52"/>
      <c r="F49" s="34"/>
      <c r="G49" s="39"/>
      <c r="H49" s="52"/>
      <c r="I49" s="34"/>
      <c r="J49" s="39"/>
      <c r="K49" s="52"/>
      <c r="L49" s="34">
        <f t="shared" si="27"/>
        <v>0</v>
      </c>
      <c r="M49" s="39">
        <f t="shared" si="27"/>
        <v>0</v>
      </c>
      <c r="N49" s="52"/>
    </row>
    <row r="50" spans="1:14" ht="15.75">
      <c r="A50" s="6">
        <v>37</v>
      </c>
      <c r="B50" s="15" t="s">
        <v>32</v>
      </c>
      <c r="C50" s="34"/>
      <c r="D50" s="39"/>
      <c r="E50" s="52"/>
      <c r="F50" s="34"/>
      <c r="G50" s="39"/>
      <c r="H50" s="52"/>
      <c r="I50" s="34"/>
      <c r="J50" s="39"/>
      <c r="K50" s="52"/>
      <c r="L50" s="34">
        <f t="shared" si="27"/>
        <v>0</v>
      </c>
      <c r="M50" s="39">
        <f t="shared" si="27"/>
        <v>0</v>
      </c>
      <c r="N50" s="52"/>
    </row>
    <row r="51" spans="1:14" ht="15.75">
      <c r="A51" s="6">
        <v>38</v>
      </c>
      <c r="B51" s="15" t="s">
        <v>33</v>
      </c>
      <c r="C51" s="34"/>
      <c r="D51" s="39"/>
      <c r="E51" s="52"/>
      <c r="F51" s="34"/>
      <c r="G51" s="39"/>
      <c r="H51" s="52"/>
      <c r="I51" s="34"/>
      <c r="J51" s="39"/>
      <c r="K51" s="52"/>
      <c r="L51" s="34">
        <f t="shared" si="27"/>
        <v>0</v>
      </c>
      <c r="M51" s="39">
        <f t="shared" si="27"/>
        <v>0</v>
      </c>
      <c r="N51" s="52"/>
    </row>
    <row r="52" spans="1:14" ht="15.75">
      <c r="A52" s="4">
        <v>39</v>
      </c>
      <c r="B52" s="16" t="s">
        <v>34</v>
      </c>
      <c r="C52" s="49"/>
      <c r="D52" s="50"/>
      <c r="E52" s="58"/>
      <c r="F52" s="49"/>
      <c r="G52" s="50"/>
      <c r="H52" s="58"/>
      <c r="I52" s="49"/>
      <c r="J52" s="50"/>
      <c r="K52" s="58"/>
      <c r="L52" s="49">
        <f t="shared" si="27"/>
        <v>0</v>
      </c>
      <c r="M52" s="50">
        <f t="shared" si="27"/>
        <v>0</v>
      </c>
      <c r="N52" s="58"/>
    </row>
    <row r="53" spans="1:14" ht="15.75">
      <c r="A53" s="6">
        <v>40</v>
      </c>
      <c r="B53" s="15" t="s">
        <v>35</v>
      </c>
      <c r="C53" s="34"/>
      <c r="D53" s="39"/>
      <c r="E53" s="52"/>
      <c r="F53" s="34"/>
      <c r="G53" s="39"/>
      <c r="H53" s="52"/>
      <c r="I53" s="34"/>
      <c r="J53" s="39"/>
      <c r="K53" s="52"/>
      <c r="L53" s="34">
        <f t="shared" si="27"/>
        <v>0</v>
      </c>
      <c r="M53" s="39">
        <f t="shared" si="27"/>
        <v>0</v>
      </c>
      <c r="N53" s="52"/>
    </row>
    <row r="54" spans="1:14" ht="15.75">
      <c r="A54" s="6">
        <v>41</v>
      </c>
      <c r="B54" s="17" t="s">
        <v>36</v>
      </c>
      <c r="C54" s="34"/>
      <c r="D54" s="39"/>
      <c r="E54" s="52"/>
      <c r="F54" s="34"/>
      <c r="G54" s="39"/>
      <c r="H54" s="52"/>
      <c r="I54" s="34"/>
      <c r="J54" s="39"/>
      <c r="K54" s="52"/>
      <c r="L54" s="34">
        <f t="shared" si="27"/>
        <v>0</v>
      </c>
      <c r="M54" s="39">
        <f t="shared" si="27"/>
        <v>0</v>
      </c>
      <c r="N54" s="52"/>
    </row>
    <row r="55" spans="1:14" ht="16.5" thickBot="1">
      <c r="A55" s="1">
        <v>42</v>
      </c>
      <c r="B55" s="18" t="s">
        <v>37</v>
      </c>
      <c r="C55" s="35"/>
      <c r="D55" s="40"/>
      <c r="E55" s="55"/>
      <c r="F55" s="35"/>
      <c r="G55" s="40"/>
      <c r="H55" s="55"/>
      <c r="I55" s="35"/>
      <c r="J55" s="40"/>
      <c r="K55" s="55"/>
      <c r="L55" s="35">
        <f t="shared" si="27"/>
        <v>0</v>
      </c>
      <c r="M55" s="40">
        <f t="shared" si="27"/>
        <v>0</v>
      </c>
      <c r="N55" s="55"/>
    </row>
    <row r="56" spans="1:14" ht="33.75" customHeight="1" thickBot="1">
      <c r="A56" s="5">
        <v>43</v>
      </c>
      <c r="B56" s="19" t="s">
        <v>84</v>
      </c>
      <c r="C56" s="41">
        <f t="shared" ref="C56:M56" si="28">SUM(C48:C51,C53:C55)</f>
        <v>271334</v>
      </c>
      <c r="D56" s="42">
        <f t="shared" si="28"/>
        <v>23066</v>
      </c>
      <c r="E56" s="54">
        <f t="shared" si="23"/>
        <v>8.5009619140984913E-2</v>
      </c>
      <c r="F56" s="41">
        <f t="shared" si="28"/>
        <v>46980</v>
      </c>
      <c r="G56" s="42">
        <f t="shared" si="28"/>
        <v>3721</v>
      </c>
      <c r="H56" s="54">
        <f t="shared" si="9"/>
        <v>7.9203916560238397E-2</v>
      </c>
      <c r="I56" s="41">
        <f t="shared" si="28"/>
        <v>55675</v>
      </c>
      <c r="J56" s="42">
        <f t="shared" si="28"/>
        <v>4629</v>
      </c>
      <c r="K56" s="54">
        <f t="shared" si="10"/>
        <v>8.3143242029636286E-2</v>
      </c>
      <c r="L56" s="41">
        <f t="shared" si="28"/>
        <v>373989</v>
      </c>
      <c r="M56" s="42">
        <f t="shared" si="28"/>
        <v>31416</v>
      </c>
      <c r="N56" s="54">
        <f t="shared" si="12"/>
        <v>8.4002470660901787E-2</v>
      </c>
    </row>
    <row r="57" spans="1:14" ht="16.5" thickBot="1">
      <c r="A57" s="6">
        <v>44</v>
      </c>
      <c r="B57" s="13" t="s">
        <v>38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:M57" si="29">C57+F57+I57</f>
        <v>0</v>
      </c>
      <c r="M57" s="38">
        <f t="shared" si="29"/>
        <v>0</v>
      </c>
      <c r="N57" s="51"/>
    </row>
    <row r="58" spans="1:14" ht="16.5" thickBot="1">
      <c r="A58" s="5">
        <v>45</v>
      </c>
      <c r="B58" s="19" t="s">
        <v>85</v>
      </c>
      <c r="C58" s="41">
        <f>C43+C44+C45+C46+C47+C56+C57</f>
        <v>296482</v>
      </c>
      <c r="D58" s="42">
        <f>D43+D44+D45+D46+D47+D56+D57</f>
        <v>24855</v>
      </c>
      <c r="E58" s="54">
        <f t="shared" ref="E58" si="30">+D58/C58</f>
        <v>8.3833082615470747E-2</v>
      </c>
      <c r="F58" s="41">
        <f>F43+F44+F45+F46+F47+F56+F57</f>
        <v>49787</v>
      </c>
      <c r="G58" s="42">
        <f>G43+G44+G45+G46+G47+G56+G57</f>
        <v>4092</v>
      </c>
      <c r="H58" s="54">
        <f t="shared" ref="H58" si="31">G58/F58</f>
        <v>8.2190129953602351E-2</v>
      </c>
      <c r="I58" s="41">
        <f>I43+I44+I45+I46+I47+I56+I57</f>
        <v>55675</v>
      </c>
      <c r="J58" s="42">
        <f>J43+J44+J45+J46+J47+J56+J57</f>
        <v>4629</v>
      </c>
      <c r="K58" s="54">
        <f t="shared" ref="K58" si="32">J58/I58</f>
        <v>8.3143242029636286E-2</v>
      </c>
      <c r="L58" s="41">
        <f>L43+L44+L45+L46+L47+L56+L57</f>
        <v>401944</v>
      </c>
      <c r="M58" s="42">
        <f>M43+M44+M45+M46+M47+M56+M57</f>
        <v>33576</v>
      </c>
      <c r="N58" s="54">
        <f t="shared" ref="N58" si="33">M58/L58</f>
        <v>8.3534024640248394E-2</v>
      </c>
    </row>
    <row r="59" spans="1:14" ht="31.5">
      <c r="A59" s="73">
        <v>46</v>
      </c>
      <c r="B59" s="74" t="s">
        <v>90</v>
      </c>
      <c r="C59" s="77"/>
      <c r="D59" s="75"/>
      <c r="E59" s="76"/>
      <c r="F59" s="77"/>
      <c r="G59" s="75"/>
      <c r="H59" s="76"/>
      <c r="I59" s="77"/>
      <c r="J59" s="75"/>
      <c r="K59" s="76"/>
      <c r="L59" s="77"/>
      <c r="M59" s="75"/>
      <c r="N59" s="83"/>
    </row>
    <row r="60" spans="1:14" ht="31.5">
      <c r="A60" s="78">
        <v>47</v>
      </c>
      <c r="B60" s="79" t="s">
        <v>91</v>
      </c>
      <c r="C60" s="72"/>
      <c r="D60" s="80"/>
      <c r="E60" s="81"/>
      <c r="F60" s="82"/>
      <c r="G60" s="80"/>
      <c r="H60" s="81"/>
      <c r="I60" s="82"/>
      <c r="J60" s="80"/>
      <c r="K60" s="81"/>
      <c r="L60" s="82"/>
      <c r="M60" s="80"/>
      <c r="N60" s="84"/>
    </row>
    <row r="61" spans="1:14" ht="15.75">
      <c r="A61" s="6">
        <v>48</v>
      </c>
      <c r="B61" s="13" t="s">
        <v>42</v>
      </c>
      <c r="C61" s="34"/>
      <c r="D61" s="38"/>
      <c r="E61" s="51"/>
      <c r="F61" s="33"/>
      <c r="G61" s="38"/>
      <c r="H61" s="51"/>
      <c r="I61" s="33"/>
      <c r="J61" s="38"/>
      <c r="K61" s="51"/>
      <c r="L61" s="33">
        <f t="shared" ref="L61:M63" si="34">C61+F61+I61</f>
        <v>0</v>
      </c>
      <c r="M61" s="38">
        <f t="shared" si="34"/>
        <v>0</v>
      </c>
      <c r="N61" s="51"/>
    </row>
    <row r="62" spans="1:14" ht="15.75">
      <c r="A62" s="6">
        <v>49</v>
      </c>
      <c r="B62" s="15" t="s">
        <v>39</v>
      </c>
      <c r="C62" s="34"/>
      <c r="D62" s="39"/>
      <c r="E62" s="52"/>
      <c r="F62" s="34"/>
      <c r="G62" s="39"/>
      <c r="H62" s="52"/>
      <c r="I62" s="34"/>
      <c r="J62" s="39"/>
      <c r="K62" s="52"/>
      <c r="L62" s="34">
        <f t="shared" si="34"/>
        <v>0</v>
      </c>
      <c r="M62" s="39"/>
      <c r="N62" s="52"/>
    </row>
    <row r="63" spans="1:14" ht="16.5" thickBot="1">
      <c r="A63" s="6">
        <v>50</v>
      </c>
      <c r="B63" s="15" t="s">
        <v>40</v>
      </c>
      <c r="C63" s="35"/>
      <c r="D63" s="40"/>
      <c r="E63" s="55"/>
      <c r="F63" s="35"/>
      <c r="G63" s="40"/>
      <c r="H63" s="55"/>
      <c r="I63" s="35"/>
      <c r="J63" s="40"/>
      <c r="K63" s="55"/>
      <c r="L63" s="35">
        <f t="shared" si="34"/>
        <v>0</v>
      </c>
      <c r="M63" s="40">
        <f t="shared" si="34"/>
        <v>0</v>
      </c>
      <c r="N63" s="55"/>
    </row>
    <row r="64" spans="1:14" ht="16.5" thickBot="1">
      <c r="A64" s="5">
        <v>51</v>
      </c>
      <c r="B64" s="20" t="s">
        <v>86</v>
      </c>
      <c r="C64" s="41">
        <f t="shared" ref="C64:M64" si="35">SUM(C61:C63)</f>
        <v>0</v>
      </c>
      <c r="D64" s="42">
        <f t="shared" si="35"/>
        <v>0</v>
      </c>
      <c r="E64" s="54"/>
      <c r="F64" s="41">
        <f t="shared" si="35"/>
        <v>0</v>
      </c>
      <c r="G64" s="42">
        <f t="shared" si="35"/>
        <v>0</v>
      </c>
      <c r="H64" s="54"/>
      <c r="I64" s="41">
        <f t="shared" si="35"/>
        <v>0</v>
      </c>
      <c r="J64" s="42"/>
      <c r="K64" s="54"/>
      <c r="L64" s="41">
        <f t="shared" si="35"/>
        <v>0</v>
      </c>
      <c r="M64" s="42">
        <f t="shared" si="35"/>
        <v>0</v>
      </c>
      <c r="N64" s="54"/>
    </row>
    <row r="65" spans="1:14" ht="16.5" thickBot="1">
      <c r="A65" s="118" t="s">
        <v>87</v>
      </c>
      <c r="B65" s="119"/>
      <c r="C65" s="45">
        <f>C58+C59+C60+C64</f>
        <v>296482</v>
      </c>
      <c r="D65" s="46">
        <f>D58+D59+D60+D64</f>
        <v>24855</v>
      </c>
      <c r="E65" s="56">
        <f t="shared" si="23"/>
        <v>8.3833082615470747E-2</v>
      </c>
      <c r="F65" s="45">
        <f>F58+F59+F60+F64</f>
        <v>49787</v>
      </c>
      <c r="G65" s="46">
        <f>G58+G59+G60+G64</f>
        <v>4092</v>
      </c>
      <c r="H65" s="56">
        <f t="shared" si="9"/>
        <v>8.2190129953602351E-2</v>
      </c>
      <c r="I65" s="45">
        <f>I58+I59+I60+I64</f>
        <v>55675</v>
      </c>
      <c r="J65" s="46">
        <f>J58+J59+J60+J64</f>
        <v>4629</v>
      </c>
      <c r="K65" s="56">
        <f t="shared" si="10"/>
        <v>8.3143242029636286E-2</v>
      </c>
      <c r="L65" s="45">
        <f>L58+L59+L60+L64</f>
        <v>401944</v>
      </c>
      <c r="M65" s="46">
        <f>M58+M59+M60+M64</f>
        <v>33576</v>
      </c>
      <c r="N65" s="56">
        <f t="shared" si="12"/>
        <v>8.3534024640248394E-2</v>
      </c>
    </row>
    <row r="66" spans="1:14" ht="17.25" thickTop="1" thickBot="1">
      <c r="A66" s="104"/>
      <c r="B66" s="105"/>
      <c r="C66" s="48"/>
      <c r="D66" s="10"/>
      <c r="E66" s="85"/>
      <c r="F66" s="48"/>
      <c r="G66" s="10"/>
      <c r="H66" s="85"/>
      <c r="I66" s="48"/>
      <c r="J66" s="10"/>
      <c r="K66" s="85"/>
      <c r="L66" s="48"/>
      <c r="M66" s="10"/>
      <c r="N66" s="57"/>
    </row>
    <row r="67" spans="1:14" ht="16.5" thickBot="1">
      <c r="A67" s="9">
        <v>52</v>
      </c>
      <c r="B67" s="11" t="s">
        <v>41</v>
      </c>
      <c r="C67" s="36">
        <v>89</v>
      </c>
      <c r="D67" s="69">
        <v>89</v>
      </c>
      <c r="E67" s="59"/>
      <c r="F67" s="67">
        <v>16</v>
      </c>
      <c r="G67" s="68">
        <v>16</v>
      </c>
      <c r="H67" s="59"/>
      <c r="I67" s="36">
        <v>9.75</v>
      </c>
      <c r="J67" s="69">
        <v>9.75</v>
      </c>
      <c r="K67" s="59"/>
      <c r="L67" s="36">
        <f>C67+F67+I67</f>
        <v>114.75</v>
      </c>
      <c r="M67" s="69">
        <f>D67+G67+J67</f>
        <v>114.75</v>
      </c>
      <c r="N67" s="59"/>
    </row>
  </sheetData>
  <mergeCells count="29">
    <mergeCell ref="C1:E2"/>
    <mergeCell ref="A6:A10"/>
    <mergeCell ref="B6:B10"/>
    <mergeCell ref="C6:E6"/>
    <mergeCell ref="F6:H6"/>
    <mergeCell ref="H9:H10"/>
    <mergeCell ref="K9:K10"/>
    <mergeCell ref="L6:N6"/>
    <mergeCell ref="C7:E8"/>
    <mergeCell ref="F7:H8"/>
    <mergeCell ref="I7:K8"/>
    <mergeCell ref="L7:N8"/>
    <mergeCell ref="I6:K6"/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0"/>
      <c r="D1" s="120"/>
      <c r="E1" s="120"/>
      <c r="F1" s="61"/>
      <c r="G1" s="61"/>
      <c r="H1" s="61"/>
      <c r="I1" s="61"/>
      <c r="J1" s="61"/>
      <c r="K1" s="87" t="s">
        <v>94</v>
      </c>
      <c r="L1" s="87"/>
      <c r="M1" s="87"/>
      <c r="N1" s="87"/>
    </row>
    <row r="2" spans="1:14" ht="42" customHeight="1">
      <c r="A2" s="60"/>
      <c r="B2" s="60"/>
      <c r="C2" s="120"/>
      <c r="D2" s="120"/>
      <c r="E2" s="120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106" t="s">
        <v>0</v>
      </c>
      <c r="B6" s="109" t="s">
        <v>1</v>
      </c>
      <c r="C6" s="94">
        <v>2103</v>
      </c>
      <c r="D6" s="95"/>
      <c r="E6" s="96"/>
      <c r="F6" s="97" t="s">
        <v>58</v>
      </c>
      <c r="G6" s="98"/>
      <c r="H6" s="99"/>
      <c r="I6" s="97" t="s">
        <v>57</v>
      </c>
      <c r="J6" s="98"/>
      <c r="K6" s="99"/>
      <c r="L6" s="94">
        <v>2103</v>
      </c>
      <c r="M6" s="95"/>
      <c r="N6" s="96"/>
    </row>
    <row r="7" spans="1:14" ht="15" customHeight="1">
      <c r="A7" s="107"/>
      <c r="B7" s="110"/>
      <c r="C7" s="90" t="s">
        <v>46</v>
      </c>
      <c r="D7" s="91"/>
      <c r="E7" s="88"/>
      <c r="F7" s="90" t="s">
        <v>59</v>
      </c>
      <c r="G7" s="91"/>
      <c r="H7" s="91"/>
      <c r="I7" s="90" t="s">
        <v>60</v>
      </c>
      <c r="J7" s="91"/>
      <c r="K7" s="88"/>
      <c r="L7" s="90" t="s">
        <v>61</v>
      </c>
      <c r="M7" s="91"/>
      <c r="N7" s="88"/>
    </row>
    <row r="8" spans="1:14" ht="51.75" customHeight="1" thickBot="1">
      <c r="A8" s="107"/>
      <c r="B8" s="110"/>
      <c r="C8" s="92"/>
      <c r="D8" s="93"/>
      <c r="E8" s="89"/>
      <c r="F8" s="92"/>
      <c r="G8" s="93"/>
      <c r="H8" s="93"/>
      <c r="I8" s="92"/>
      <c r="J8" s="93"/>
      <c r="K8" s="89"/>
      <c r="L8" s="92"/>
      <c r="M8" s="93"/>
      <c r="N8" s="89"/>
    </row>
    <row r="9" spans="1:14" ht="15" customHeight="1">
      <c r="A9" s="107"/>
      <c r="B9" s="110"/>
      <c r="C9" s="100" t="s">
        <v>73</v>
      </c>
      <c r="D9" s="102" t="s">
        <v>74</v>
      </c>
      <c r="E9" s="88" t="s">
        <v>75</v>
      </c>
      <c r="F9" s="100" t="s">
        <v>73</v>
      </c>
      <c r="G9" s="102" t="s">
        <v>74</v>
      </c>
      <c r="H9" s="88" t="s">
        <v>75</v>
      </c>
      <c r="I9" s="100" t="s">
        <v>73</v>
      </c>
      <c r="J9" s="102" t="s">
        <v>74</v>
      </c>
      <c r="K9" s="88" t="s">
        <v>75</v>
      </c>
      <c r="L9" s="100" t="s">
        <v>73</v>
      </c>
      <c r="M9" s="102" t="s">
        <v>74</v>
      </c>
      <c r="N9" s="88" t="s">
        <v>75</v>
      </c>
    </row>
    <row r="10" spans="1:14" ht="44.25" customHeight="1" thickBot="1">
      <c r="A10" s="108"/>
      <c r="B10" s="111"/>
      <c r="C10" s="101"/>
      <c r="D10" s="103"/>
      <c r="E10" s="89"/>
      <c r="F10" s="101"/>
      <c r="G10" s="103"/>
      <c r="H10" s="89"/>
      <c r="I10" s="101"/>
      <c r="J10" s="103"/>
      <c r="K10" s="89"/>
      <c r="L10" s="101"/>
      <c r="M10" s="103"/>
      <c r="N10" s="89"/>
    </row>
    <row r="11" spans="1:14" ht="16.5" thickBot="1">
      <c r="A11" s="112" t="s">
        <v>2</v>
      </c>
      <c r="B11" s="113"/>
      <c r="C11" s="32">
        <v>25</v>
      </c>
      <c r="D11" s="37">
        <f t="shared" ref="D11:F11" si="0">+C11+1</f>
        <v>26</v>
      </c>
      <c r="E11" s="31">
        <f t="shared" si="0"/>
        <v>27</v>
      </c>
      <c r="F11" s="31">
        <f t="shared" si="0"/>
        <v>28</v>
      </c>
      <c r="G11" s="31">
        <f t="shared" ref="G11" si="1">+F11+1</f>
        <v>29</v>
      </c>
      <c r="H11" s="31">
        <f t="shared" ref="H11" si="2">+G11+1</f>
        <v>30</v>
      </c>
      <c r="I11" s="31">
        <f t="shared" ref="I11" si="3">+H11+1</f>
        <v>31</v>
      </c>
      <c r="J11" s="31">
        <f t="shared" ref="J11" si="4">+I11+1</f>
        <v>32</v>
      </c>
      <c r="K11" s="31">
        <f t="shared" ref="K11:L11" si="5">+J11+1</f>
        <v>33</v>
      </c>
      <c r="L11" s="31">
        <f t="shared" si="5"/>
        <v>34</v>
      </c>
      <c r="M11" s="31">
        <f t="shared" ref="M11" si="6">+L11+1</f>
        <v>35</v>
      </c>
      <c r="N11" s="31">
        <f t="shared" ref="N11" si="7">+M11+1</f>
        <v>36</v>
      </c>
    </row>
    <row r="12" spans="1:14" ht="15.75">
      <c r="A12" s="1">
        <v>1</v>
      </c>
      <c r="B12" s="21" t="s">
        <v>3</v>
      </c>
      <c r="C12" s="38">
        <v>193696</v>
      </c>
      <c r="D12" s="38">
        <v>15328</v>
      </c>
      <c r="E12" s="51">
        <f t="shared" ref="E12:E41" si="8">+D12/C12</f>
        <v>7.9134313563522227E-2</v>
      </c>
      <c r="F12" s="38">
        <v>36144</v>
      </c>
      <c r="G12" s="38">
        <v>3122</v>
      </c>
      <c r="H12" s="51">
        <f>G12/F12</f>
        <v>8.6376715360779108E-2</v>
      </c>
      <c r="I12" s="38">
        <v>83786</v>
      </c>
      <c r="J12" s="38">
        <v>6936</v>
      </c>
      <c r="K12" s="51">
        <f>J12/I12</f>
        <v>8.2782326402979015E-2</v>
      </c>
      <c r="L12" s="33">
        <f>C12+F12+I12</f>
        <v>313626</v>
      </c>
      <c r="M12" s="38">
        <f>D12+G12+J12</f>
        <v>25386</v>
      </c>
      <c r="N12" s="51">
        <f>M12/L12</f>
        <v>8.0943544221461231E-2</v>
      </c>
    </row>
    <row r="13" spans="1:14" ht="15.75">
      <c r="A13" s="2">
        <v>2</v>
      </c>
      <c r="B13" s="15" t="s">
        <v>4</v>
      </c>
      <c r="C13" s="39">
        <v>52030</v>
      </c>
      <c r="D13" s="39">
        <v>4107</v>
      </c>
      <c r="E13" s="52">
        <f t="shared" si="8"/>
        <v>7.8935229675187388E-2</v>
      </c>
      <c r="F13" s="39">
        <v>9621</v>
      </c>
      <c r="G13" s="39">
        <v>830</v>
      </c>
      <c r="H13" s="52">
        <f t="shared" ref="H13:H65" si="9">G13/F13</f>
        <v>8.6269618542771015E-2</v>
      </c>
      <c r="I13" s="39">
        <v>22454</v>
      </c>
      <c r="J13" s="39">
        <v>1854</v>
      </c>
      <c r="K13" s="52">
        <f t="shared" ref="K13:K65" si="10">J13/I13</f>
        <v>8.2568807339449546E-2</v>
      </c>
      <c r="L13" s="62">
        <f t="shared" ref="L13:M15" si="11">C13+F13+I13</f>
        <v>84105</v>
      </c>
      <c r="M13" s="39">
        <f t="shared" si="11"/>
        <v>6791</v>
      </c>
      <c r="N13" s="52">
        <f t="shared" ref="N13:N65" si="12">M13/L13</f>
        <v>8.0744307710599844E-2</v>
      </c>
    </row>
    <row r="14" spans="1:14" ht="15.75">
      <c r="A14" s="2">
        <v>3</v>
      </c>
      <c r="B14" s="22" t="s">
        <v>5</v>
      </c>
      <c r="C14" s="39">
        <v>41225</v>
      </c>
      <c r="D14" s="39">
        <v>3538</v>
      </c>
      <c r="E14" s="52">
        <f t="shared" si="8"/>
        <v>8.5821710127349904E-2</v>
      </c>
      <c r="F14" s="39">
        <v>20333</v>
      </c>
      <c r="G14" s="39">
        <v>1427</v>
      </c>
      <c r="H14" s="52">
        <f t="shared" si="9"/>
        <v>7.0181478384891555E-2</v>
      </c>
      <c r="I14" s="39">
        <v>7092</v>
      </c>
      <c r="J14" s="39">
        <v>591</v>
      </c>
      <c r="K14" s="52">
        <f t="shared" si="10"/>
        <v>8.3333333333333329E-2</v>
      </c>
      <c r="L14" s="62">
        <f t="shared" si="11"/>
        <v>68650</v>
      </c>
      <c r="M14" s="39">
        <f t="shared" si="11"/>
        <v>5556</v>
      </c>
      <c r="N14" s="52">
        <f t="shared" si="12"/>
        <v>8.0932265112891477E-2</v>
      </c>
    </row>
    <row r="15" spans="1:14" ht="15.75">
      <c r="A15" s="3">
        <v>4</v>
      </c>
      <c r="B15" s="23" t="s">
        <v>6</v>
      </c>
      <c r="C15" s="39">
        <v>1125</v>
      </c>
      <c r="D15" s="39">
        <v>94</v>
      </c>
      <c r="E15" s="52">
        <f t="shared" si="8"/>
        <v>8.355555555555555E-2</v>
      </c>
      <c r="F15" s="39">
        <v>270</v>
      </c>
      <c r="G15" s="39">
        <v>22</v>
      </c>
      <c r="H15" s="52">
        <f t="shared" si="9"/>
        <v>8.1481481481481488E-2</v>
      </c>
      <c r="I15" s="39">
        <v>357</v>
      </c>
      <c r="J15" s="39">
        <v>30</v>
      </c>
      <c r="K15" s="52">
        <f t="shared" si="10"/>
        <v>8.4033613445378158E-2</v>
      </c>
      <c r="L15" s="63">
        <f t="shared" si="11"/>
        <v>1752</v>
      </c>
      <c r="M15" s="39">
        <f t="shared" si="11"/>
        <v>146</v>
      </c>
      <c r="N15" s="52">
        <f t="shared" si="12"/>
        <v>8.3333333333333329E-2</v>
      </c>
    </row>
    <row r="16" spans="1:14" ht="15.75">
      <c r="A16" s="2">
        <v>5</v>
      </c>
      <c r="B16" s="24" t="s">
        <v>7</v>
      </c>
      <c r="C16" s="34">
        <f t="shared" ref="C16:M16" si="13">SUM(C14:C15)</f>
        <v>42350</v>
      </c>
      <c r="D16" s="39">
        <f t="shared" si="13"/>
        <v>3632</v>
      </c>
      <c r="E16" s="52">
        <f t="shared" si="8"/>
        <v>8.5761511216056671E-2</v>
      </c>
      <c r="F16" s="34">
        <f t="shared" si="13"/>
        <v>20603</v>
      </c>
      <c r="G16" s="39">
        <f t="shared" si="13"/>
        <v>1449</v>
      </c>
      <c r="H16" s="52">
        <f t="shared" si="9"/>
        <v>7.032956365577829E-2</v>
      </c>
      <c r="I16" s="34">
        <f t="shared" si="13"/>
        <v>7449</v>
      </c>
      <c r="J16" s="39">
        <f t="shared" si="13"/>
        <v>621</v>
      </c>
      <c r="K16" s="52">
        <f t="shared" si="10"/>
        <v>8.3366894885219492E-2</v>
      </c>
      <c r="L16" s="34">
        <f t="shared" si="13"/>
        <v>70402</v>
      </c>
      <c r="M16" s="39">
        <f t="shared" si="13"/>
        <v>5702</v>
      </c>
      <c r="N16" s="52">
        <f t="shared" si="12"/>
        <v>8.099201727223658E-2</v>
      </c>
    </row>
    <row r="17" spans="1:14" ht="16.5" thickBot="1">
      <c r="A17" s="4">
        <v>6</v>
      </c>
      <c r="B17" s="16" t="s">
        <v>8</v>
      </c>
      <c r="C17" s="43">
        <v>12893</v>
      </c>
      <c r="D17" s="44">
        <v>1182</v>
      </c>
      <c r="E17" s="53">
        <f t="shared" si="8"/>
        <v>9.1677654541223924E-2</v>
      </c>
      <c r="F17" s="43">
        <v>12020</v>
      </c>
      <c r="G17" s="44">
        <v>860</v>
      </c>
      <c r="H17" s="53">
        <f t="shared" si="9"/>
        <v>7.1547420965058242E-2</v>
      </c>
      <c r="I17" s="43">
        <v>0</v>
      </c>
      <c r="J17" s="44">
        <v>0</v>
      </c>
      <c r="K17" s="53"/>
      <c r="L17" s="43">
        <f>C17+F17+I17</f>
        <v>24913</v>
      </c>
      <c r="M17" s="44">
        <f>D17+G17+J17</f>
        <v>2042</v>
      </c>
      <c r="N17" s="53">
        <f t="shared" si="12"/>
        <v>8.1965239031830769E-2</v>
      </c>
    </row>
    <row r="18" spans="1:14" ht="16.5" thickBot="1">
      <c r="A18" s="5">
        <v>7</v>
      </c>
      <c r="B18" s="20" t="s">
        <v>9</v>
      </c>
      <c r="C18" s="41">
        <f t="shared" ref="C18:M18" si="14">SUM(C12:C13,C16)</f>
        <v>288076</v>
      </c>
      <c r="D18" s="42">
        <f t="shared" si="14"/>
        <v>23067</v>
      </c>
      <c r="E18" s="54">
        <f t="shared" si="8"/>
        <v>8.007261972535025E-2</v>
      </c>
      <c r="F18" s="41">
        <f t="shared" si="14"/>
        <v>66368</v>
      </c>
      <c r="G18" s="42">
        <f t="shared" si="14"/>
        <v>5401</v>
      </c>
      <c r="H18" s="54">
        <f t="shared" si="9"/>
        <v>8.137958052073288E-2</v>
      </c>
      <c r="I18" s="41">
        <f t="shared" si="14"/>
        <v>113689</v>
      </c>
      <c r="J18" s="42">
        <f t="shared" si="14"/>
        <v>9411</v>
      </c>
      <c r="K18" s="54">
        <f t="shared" si="10"/>
        <v>8.2778457018708937E-2</v>
      </c>
      <c r="L18" s="41">
        <f t="shared" si="14"/>
        <v>468133</v>
      </c>
      <c r="M18" s="42">
        <f t="shared" si="14"/>
        <v>37879</v>
      </c>
      <c r="N18" s="54">
        <f t="shared" si="12"/>
        <v>8.0915039102135503E-2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>
        <f t="shared" ref="L19:M23" si="15">C19+F19+I19</f>
        <v>0</v>
      </c>
      <c r="M19" s="38">
        <f t="shared" si="15"/>
        <v>0</v>
      </c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>
        <f t="shared" si="15"/>
        <v>0</v>
      </c>
      <c r="M20" s="39">
        <f t="shared" si="15"/>
        <v>0</v>
      </c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>
        <f t="shared" si="15"/>
        <v>0</v>
      </c>
      <c r="M21" s="39">
        <f t="shared" si="15"/>
        <v>0</v>
      </c>
      <c r="N21" s="52"/>
    </row>
    <row r="22" spans="1:14" ht="15.75">
      <c r="A22" s="2">
        <v>11</v>
      </c>
      <c r="B22" s="25" t="s">
        <v>76</v>
      </c>
      <c r="C22" s="34"/>
      <c r="D22" s="39"/>
      <c r="E22" s="52"/>
      <c r="F22" s="34"/>
      <c r="G22" s="39"/>
      <c r="H22" s="52"/>
      <c r="I22" s="34"/>
      <c r="J22" s="39"/>
      <c r="K22" s="52"/>
      <c r="L22" s="34">
        <f t="shared" si="15"/>
        <v>0</v>
      </c>
      <c r="M22" s="39">
        <f t="shared" si="15"/>
        <v>0</v>
      </c>
      <c r="N22" s="52"/>
    </row>
    <row r="23" spans="1:14" ht="16.5" thickBot="1">
      <c r="A23" s="1">
        <v>12</v>
      </c>
      <c r="B23" s="26" t="s">
        <v>77</v>
      </c>
      <c r="C23" s="35"/>
      <c r="D23" s="40"/>
      <c r="E23" s="55"/>
      <c r="F23" s="35"/>
      <c r="G23" s="40"/>
      <c r="H23" s="55"/>
      <c r="I23" s="35"/>
      <c r="J23" s="40"/>
      <c r="K23" s="55"/>
      <c r="L23" s="35">
        <f t="shared" si="15"/>
        <v>0</v>
      </c>
      <c r="M23" s="40">
        <f t="shared" si="15"/>
        <v>0</v>
      </c>
      <c r="N23" s="55"/>
    </row>
    <row r="24" spans="1:14" ht="16.5" thickBot="1">
      <c r="A24" s="5">
        <v>13</v>
      </c>
      <c r="B24" s="27" t="s">
        <v>13</v>
      </c>
      <c r="C24" s="41">
        <f t="shared" ref="C24:M24" si="16">SUM(C19:C23)</f>
        <v>0</v>
      </c>
      <c r="D24" s="42">
        <f t="shared" si="16"/>
        <v>0</v>
      </c>
      <c r="E24" s="54"/>
      <c r="F24" s="41">
        <f t="shared" si="16"/>
        <v>0</v>
      </c>
      <c r="G24" s="42">
        <f t="shared" si="16"/>
        <v>0</v>
      </c>
      <c r="H24" s="54"/>
      <c r="I24" s="41">
        <f t="shared" si="16"/>
        <v>0</v>
      </c>
      <c r="J24" s="42">
        <f t="shared" si="16"/>
        <v>0</v>
      </c>
      <c r="K24" s="54"/>
      <c r="L24" s="41">
        <f t="shared" si="16"/>
        <v>0</v>
      </c>
      <c r="M24" s="42">
        <f t="shared" si="16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>
        <f t="shared" ref="L25:M31" si="17">C25+F25+I25</f>
        <v>0</v>
      </c>
      <c r="M25" s="38">
        <f t="shared" si="17"/>
        <v>0</v>
      </c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>
        <f t="shared" si="17"/>
        <v>0</v>
      </c>
      <c r="M26" s="39">
        <f t="shared" si="17"/>
        <v>0</v>
      </c>
      <c r="N26" s="52"/>
    </row>
    <row r="27" spans="1:14" ht="15.75">
      <c r="A27" s="6">
        <v>16</v>
      </c>
      <c r="B27" s="13" t="s">
        <v>16</v>
      </c>
      <c r="C27" s="34"/>
      <c r="D27" s="39"/>
      <c r="E27" s="52"/>
      <c r="F27" s="34"/>
      <c r="G27" s="39"/>
      <c r="H27" s="52"/>
      <c r="I27" s="34"/>
      <c r="J27" s="39"/>
      <c r="K27" s="52"/>
      <c r="L27" s="34">
        <f t="shared" si="17"/>
        <v>0</v>
      </c>
      <c r="M27" s="39">
        <f t="shared" si="17"/>
        <v>0</v>
      </c>
      <c r="N27" s="52"/>
    </row>
    <row r="28" spans="1:14" ht="15.75">
      <c r="A28" s="2">
        <v>17</v>
      </c>
      <c r="B28" s="28" t="s">
        <v>17</v>
      </c>
      <c r="C28" s="34"/>
      <c r="D28" s="39"/>
      <c r="E28" s="52"/>
      <c r="F28" s="34"/>
      <c r="G28" s="39"/>
      <c r="H28" s="52"/>
      <c r="I28" s="34"/>
      <c r="J28" s="39"/>
      <c r="K28" s="52"/>
      <c r="L28" s="34">
        <f t="shared" si="17"/>
        <v>0</v>
      </c>
      <c r="M28" s="39">
        <f t="shared" si="17"/>
        <v>0</v>
      </c>
      <c r="N28" s="52"/>
    </row>
    <row r="29" spans="1:14" ht="16.5" thickBot="1">
      <c r="A29" s="8">
        <v>18</v>
      </c>
      <c r="B29" s="29" t="s">
        <v>18</v>
      </c>
      <c r="C29" s="35"/>
      <c r="D29" s="40"/>
      <c r="E29" s="55"/>
      <c r="F29" s="35"/>
      <c r="G29" s="40"/>
      <c r="H29" s="55"/>
      <c r="I29" s="35"/>
      <c r="J29" s="40"/>
      <c r="K29" s="55"/>
      <c r="L29" s="35">
        <f t="shared" si="17"/>
        <v>0</v>
      </c>
      <c r="M29" s="40">
        <f t="shared" si="17"/>
        <v>0</v>
      </c>
      <c r="N29" s="55"/>
    </row>
    <row r="30" spans="1:14" ht="15.75">
      <c r="A30" s="6">
        <v>19</v>
      </c>
      <c r="B30" s="13" t="s">
        <v>19</v>
      </c>
      <c r="C30" s="33"/>
      <c r="D30" s="38"/>
      <c r="E30" s="51"/>
      <c r="F30" s="33"/>
      <c r="G30" s="38"/>
      <c r="H30" s="51"/>
      <c r="I30" s="33"/>
      <c r="J30" s="38"/>
      <c r="K30" s="51"/>
      <c r="L30" s="33">
        <f t="shared" si="17"/>
        <v>0</v>
      </c>
      <c r="M30" s="38">
        <f t="shared" si="17"/>
        <v>0</v>
      </c>
      <c r="N30" s="51"/>
    </row>
    <row r="31" spans="1:14" ht="16.5" thickBot="1">
      <c r="A31" s="3">
        <v>20</v>
      </c>
      <c r="B31" s="24" t="s">
        <v>20</v>
      </c>
      <c r="C31" s="35"/>
      <c r="D31" s="40"/>
      <c r="E31" s="55"/>
      <c r="F31" s="35"/>
      <c r="G31" s="40"/>
      <c r="H31" s="55"/>
      <c r="I31" s="35"/>
      <c r="J31" s="40"/>
      <c r="K31" s="55"/>
      <c r="L31" s="35">
        <f t="shared" si="17"/>
        <v>0</v>
      </c>
      <c r="M31" s="40">
        <f t="shared" si="17"/>
        <v>0</v>
      </c>
      <c r="N31" s="55"/>
    </row>
    <row r="32" spans="1:14" ht="16.5" thickBot="1">
      <c r="A32" s="5">
        <v>21</v>
      </c>
      <c r="B32" s="20" t="s">
        <v>21</v>
      </c>
      <c r="C32" s="41">
        <f t="shared" ref="C32:M32" si="18">SUM(C30:C31)</f>
        <v>0</v>
      </c>
      <c r="D32" s="42">
        <f t="shared" si="18"/>
        <v>0</v>
      </c>
      <c r="E32" s="54"/>
      <c r="F32" s="41">
        <f t="shared" si="18"/>
        <v>0</v>
      </c>
      <c r="G32" s="42">
        <f t="shared" si="18"/>
        <v>0</v>
      </c>
      <c r="H32" s="54"/>
      <c r="I32" s="41">
        <f t="shared" si="18"/>
        <v>0</v>
      </c>
      <c r="J32" s="42">
        <f t="shared" si="18"/>
        <v>0</v>
      </c>
      <c r="K32" s="54"/>
      <c r="L32" s="41">
        <f t="shared" si="18"/>
        <v>0</v>
      </c>
      <c r="M32" s="42">
        <f t="shared" si="18"/>
        <v>0</v>
      </c>
      <c r="N32" s="54"/>
    </row>
    <row r="33" spans="1:14" ht="15.75">
      <c r="A33" s="7">
        <v>22</v>
      </c>
      <c r="B33" s="24" t="s">
        <v>22</v>
      </c>
      <c r="C33" s="33"/>
      <c r="D33" s="38"/>
      <c r="E33" s="51"/>
      <c r="F33" s="33"/>
      <c r="G33" s="38"/>
      <c r="H33" s="51"/>
      <c r="I33" s="33"/>
      <c r="J33" s="38"/>
      <c r="K33" s="51"/>
      <c r="L33" s="33">
        <f t="shared" ref="L33:M35" si="19">C33+F33+I33</f>
        <v>0</v>
      </c>
      <c r="M33" s="38">
        <f t="shared" si="19"/>
        <v>0</v>
      </c>
      <c r="N33" s="51"/>
    </row>
    <row r="34" spans="1:14" ht="15.75">
      <c r="A34" s="6">
        <v>23</v>
      </c>
      <c r="B34" s="15" t="s">
        <v>23</v>
      </c>
      <c r="C34" s="34"/>
      <c r="D34" s="39"/>
      <c r="E34" s="52"/>
      <c r="F34" s="34"/>
      <c r="G34" s="39"/>
      <c r="H34" s="52"/>
      <c r="I34" s="34"/>
      <c r="J34" s="39"/>
      <c r="K34" s="52"/>
      <c r="L34" s="34">
        <f t="shared" si="19"/>
        <v>0</v>
      </c>
      <c r="M34" s="39">
        <f t="shared" si="19"/>
        <v>0</v>
      </c>
      <c r="N34" s="52"/>
    </row>
    <row r="35" spans="1:14" ht="16.5" thickBot="1">
      <c r="A35" s="2">
        <v>24</v>
      </c>
      <c r="B35" s="15" t="s">
        <v>24</v>
      </c>
      <c r="C35" s="35"/>
      <c r="D35" s="40"/>
      <c r="E35" s="55"/>
      <c r="F35" s="35"/>
      <c r="G35" s="40"/>
      <c r="H35" s="55"/>
      <c r="I35" s="35"/>
      <c r="J35" s="40"/>
      <c r="K35" s="55"/>
      <c r="L35" s="35">
        <f t="shared" si="19"/>
        <v>0</v>
      </c>
      <c r="M35" s="40">
        <f t="shared" si="19"/>
        <v>0</v>
      </c>
      <c r="N35" s="55"/>
    </row>
    <row r="36" spans="1:14" ht="16.5" thickBot="1">
      <c r="A36" s="5">
        <v>25</v>
      </c>
      <c r="B36" s="20" t="s">
        <v>78</v>
      </c>
      <c r="C36" s="41">
        <f>SUM(C18,C24,C25:C29,C32,C33:C35)</f>
        <v>288076</v>
      </c>
      <c r="D36" s="42">
        <f>SUM(D18,D24,D25:D29,D32,D33:D35)</f>
        <v>23067</v>
      </c>
      <c r="E36" s="54">
        <f t="shared" si="8"/>
        <v>8.007261972535025E-2</v>
      </c>
      <c r="F36" s="41">
        <f>SUM(F18,F24,F25:F29,F32,F33:F35)</f>
        <v>66368</v>
      </c>
      <c r="G36" s="42">
        <f>SUM(G18,G24,G25:G29,G32,G33:G35)</f>
        <v>5401</v>
      </c>
      <c r="H36" s="54">
        <f t="shared" si="9"/>
        <v>8.137958052073288E-2</v>
      </c>
      <c r="I36" s="41">
        <f>SUM(I18,I24,I25:I29,I32,I33:I35)</f>
        <v>113689</v>
      </c>
      <c r="J36" s="42">
        <f>SUM(J18,J24,J25:J29,J32,J33:J35)</f>
        <v>9411</v>
      </c>
      <c r="K36" s="54">
        <f t="shared" si="10"/>
        <v>8.2778457018708937E-2</v>
      </c>
      <c r="L36" s="41">
        <f>SUM(L18,L24,L25:L29,L32,L33:L35)</f>
        <v>468133</v>
      </c>
      <c r="M36" s="42">
        <f>SUM(M18,M24,M25:M29,M32,M33:M35)</f>
        <v>37879</v>
      </c>
      <c r="N36" s="54">
        <f t="shared" si="12"/>
        <v>8.0915039102135503E-2</v>
      </c>
    </row>
    <row r="37" spans="1:14" ht="15.75">
      <c r="A37" s="7">
        <v>26</v>
      </c>
      <c r="B37" s="30" t="s">
        <v>43</v>
      </c>
      <c r="C37" s="33"/>
      <c r="D37" s="38"/>
      <c r="E37" s="51"/>
      <c r="F37" s="33"/>
      <c r="G37" s="38"/>
      <c r="H37" s="51"/>
      <c r="I37" s="33"/>
      <c r="J37" s="38"/>
      <c r="K37" s="51"/>
      <c r="L37" s="33">
        <f t="shared" ref="L37:M39" si="20">C37+F37+I37</f>
        <v>0</v>
      </c>
      <c r="M37" s="38">
        <f t="shared" si="20"/>
        <v>0</v>
      </c>
      <c r="N37" s="51"/>
    </row>
    <row r="38" spans="1:14" ht="15.75">
      <c r="A38" s="6">
        <v>27</v>
      </c>
      <c r="B38" s="13" t="s">
        <v>25</v>
      </c>
      <c r="C38" s="34"/>
      <c r="D38" s="39"/>
      <c r="E38" s="52"/>
      <c r="F38" s="34"/>
      <c r="G38" s="39"/>
      <c r="H38" s="52"/>
      <c r="I38" s="34"/>
      <c r="J38" s="39"/>
      <c r="K38" s="52"/>
      <c r="L38" s="34">
        <f t="shared" si="20"/>
        <v>0</v>
      </c>
      <c r="M38" s="39">
        <f t="shared" si="20"/>
        <v>0</v>
      </c>
      <c r="N38" s="52"/>
    </row>
    <row r="39" spans="1:14" ht="16.5" thickBot="1">
      <c r="A39" s="3">
        <v>28</v>
      </c>
      <c r="B39" s="24" t="s">
        <v>26</v>
      </c>
      <c r="C39" s="35"/>
      <c r="D39" s="40"/>
      <c r="E39" s="55"/>
      <c r="F39" s="35"/>
      <c r="G39" s="40"/>
      <c r="H39" s="55"/>
      <c r="I39" s="35"/>
      <c r="J39" s="40"/>
      <c r="K39" s="55"/>
      <c r="L39" s="35">
        <f t="shared" si="20"/>
        <v>0</v>
      </c>
      <c r="M39" s="40">
        <f t="shared" si="20"/>
        <v>0</v>
      </c>
      <c r="N39" s="55"/>
    </row>
    <row r="40" spans="1:14" ht="16.5" thickBot="1">
      <c r="A40" s="5">
        <v>29</v>
      </c>
      <c r="B40" s="20" t="s">
        <v>79</v>
      </c>
      <c r="C40" s="41">
        <f t="shared" ref="C40:M40" si="21">SUM(C37:C39)</f>
        <v>0</v>
      </c>
      <c r="D40" s="42">
        <f t="shared" si="21"/>
        <v>0</v>
      </c>
      <c r="E40" s="54"/>
      <c r="F40" s="41">
        <f t="shared" si="21"/>
        <v>0</v>
      </c>
      <c r="G40" s="42">
        <f t="shared" si="21"/>
        <v>0</v>
      </c>
      <c r="H40" s="54"/>
      <c r="I40" s="41">
        <f t="shared" si="21"/>
        <v>0</v>
      </c>
      <c r="J40" s="42">
        <f t="shared" si="21"/>
        <v>0</v>
      </c>
      <c r="K40" s="54"/>
      <c r="L40" s="41">
        <f t="shared" si="21"/>
        <v>0</v>
      </c>
      <c r="M40" s="42">
        <f t="shared" si="21"/>
        <v>0</v>
      </c>
      <c r="N40" s="54"/>
    </row>
    <row r="41" spans="1:14" ht="16.5" thickBot="1">
      <c r="A41" s="114" t="s">
        <v>80</v>
      </c>
      <c r="B41" s="115"/>
      <c r="C41" s="45">
        <f t="shared" ref="C41:M41" si="22">SUM(C36,C40)</f>
        <v>288076</v>
      </c>
      <c r="D41" s="46">
        <f t="shared" si="22"/>
        <v>23067</v>
      </c>
      <c r="E41" s="56">
        <f t="shared" si="8"/>
        <v>8.007261972535025E-2</v>
      </c>
      <c r="F41" s="45">
        <f t="shared" si="22"/>
        <v>66368</v>
      </c>
      <c r="G41" s="46">
        <f t="shared" si="22"/>
        <v>5401</v>
      </c>
      <c r="H41" s="56">
        <f t="shared" si="9"/>
        <v>8.137958052073288E-2</v>
      </c>
      <c r="I41" s="45">
        <f t="shared" si="22"/>
        <v>113689</v>
      </c>
      <c r="J41" s="46">
        <f t="shared" si="22"/>
        <v>9411</v>
      </c>
      <c r="K41" s="56">
        <f t="shared" si="10"/>
        <v>8.2778457018708937E-2</v>
      </c>
      <c r="L41" s="45">
        <f t="shared" si="22"/>
        <v>468133</v>
      </c>
      <c r="M41" s="46">
        <f t="shared" si="22"/>
        <v>37879</v>
      </c>
      <c r="N41" s="56">
        <f t="shared" si="12"/>
        <v>8.0915039102135503E-2</v>
      </c>
    </row>
    <row r="42" spans="1:14" ht="29.25" customHeight="1" thickTop="1" thickBot="1">
      <c r="A42" s="116" t="s">
        <v>27</v>
      </c>
      <c r="B42" s="117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82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81</v>
      </c>
      <c r="C44" s="33">
        <v>11600</v>
      </c>
      <c r="D44" s="38">
        <v>882</v>
      </c>
      <c r="E44" s="51">
        <f t="shared" ref="E44:E65" si="23">+D44/C44</f>
        <v>7.6034482758620694E-2</v>
      </c>
      <c r="F44" s="33">
        <v>435</v>
      </c>
      <c r="G44" s="38">
        <v>218</v>
      </c>
      <c r="H44" s="51">
        <f t="shared" si="9"/>
        <v>0.50114942528735629</v>
      </c>
      <c r="I44" s="33">
        <v>2500</v>
      </c>
      <c r="J44" s="38">
        <v>208</v>
      </c>
      <c r="K44" s="51">
        <f t="shared" si="10"/>
        <v>8.3199999999999996E-2</v>
      </c>
      <c r="L44" s="33">
        <f t="shared" ref="L44" si="24">C44+F44+I44</f>
        <v>14535</v>
      </c>
      <c r="M44" s="38">
        <f t="shared" ref="M44" si="25">D44+G44+J44</f>
        <v>1308</v>
      </c>
      <c r="N44" s="51">
        <f t="shared" ref="N44" si="26">M44/L44</f>
        <v>8.9989680082559337E-2</v>
      </c>
    </row>
    <row r="45" spans="1:14" ht="15.75">
      <c r="A45" s="6">
        <v>32</v>
      </c>
      <c r="B45" s="14" t="s">
        <v>83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28</v>
      </c>
      <c r="C46" s="34"/>
      <c r="D46" s="39"/>
      <c r="E46" s="52"/>
      <c r="F46" s="34"/>
      <c r="G46" s="39"/>
      <c r="H46" s="52"/>
      <c r="I46" s="34"/>
      <c r="J46" s="39"/>
      <c r="K46" s="52"/>
      <c r="L46" s="34">
        <f t="shared" ref="L46:M55" si="27">C46+F46+I46</f>
        <v>0</v>
      </c>
      <c r="M46" s="39">
        <f t="shared" si="27"/>
        <v>0</v>
      </c>
      <c r="N46" s="52"/>
    </row>
    <row r="47" spans="1:14" ht="31.5">
      <c r="A47" s="6">
        <v>34</v>
      </c>
      <c r="B47" s="14" t="s">
        <v>29</v>
      </c>
      <c r="C47" s="34"/>
      <c r="D47" s="39"/>
      <c r="E47" s="52"/>
      <c r="F47" s="34"/>
      <c r="G47" s="39"/>
      <c r="H47" s="52"/>
      <c r="I47" s="34"/>
      <c r="J47" s="39"/>
      <c r="K47" s="52"/>
      <c r="L47" s="34">
        <f t="shared" si="27"/>
        <v>0</v>
      </c>
      <c r="M47" s="39">
        <f t="shared" si="27"/>
        <v>0</v>
      </c>
      <c r="N47" s="52"/>
    </row>
    <row r="48" spans="1:14" ht="15.75">
      <c r="A48" s="6">
        <v>35</v>
      </c>
      <c r="B48" s="15" t="s">
        <v>30</v>
      </c>
      <c r="C48" s="34">
        <v>276476</v>
      </c>
      <c r="D48" s="39">
        <v>22185</v>
      </c>
      <c r="E48" s="52">
        <f t="shared" si="23"/>
        <v>8.0242046325901706E-2</v>
      </c>
      <c r="F48" s="34">
        <v>65933</v>
      </c>
      <c r="G48" s="39">
        <v>5183</v>
      </c>
      <c r="H48" s="52">
        <f t="shared" si="9"/>
        <v>7.8610104196684516E-2</v>
      </c>
      <c r="I48" s="34">
        <v>111189</v>
      </c>
      <c r="J48" s="39">
        <v>9203</v>
      </c>
      <c r="K48" s="52">
        <f t="shared" si="10"/>
        <v>8.276897894575902E-2</v>
      </c>
      <c r="L48" s="34">
        <f t="shared" si="27"/>
        <v>453598</v>
      </c>
      <c r="M48" s="39">
        <f t="shared" si="27"/>
        <v>36571</v>
      </c>
      <c r="N48" s="52">
        <f t="shared" si="12"/>
        <v>8.0624253193356227E-2</v>
      </c>
    </row>
    <row r="49" spans="1:14" ht="15.75">
      <c r="A49" s="6">
        <v>36</v>
      </c>
      <c r="B49" s="15" t="s">
        <v>31</v>
      </c>
      <c r="C49" s="34"/>
      <c r="D49" s="39"/>
      <c r="E49" s="52"/>
      <c r="F49" s="34"/>
      <c r="G49" s="39"/>
      <c r="H49" s="52"/>
      <c r="I49" s="34"/>
      <c r="J49" s="39"/>
      <c r="K49" s="52"/>
      <c r="L49" s="34">
        <f t="shared" si="27"/>
        <v>0</v>
      </c>
      <c r="M49" s="39">
        <f t="shared" si="27"/>
        <v>0</v>
      </c>
      <c r="N49" s="52"/>
    </row>
    <row r="50" spans="1:14" ht="15.75">
      <c r="A50" s="6">
        <v>37</v>
      </c>
      <c r="B50" s="15" t="s">
        <v>32</v>
      </c>
      <c r="C50" s="34"/>
      <c r="D50" s="39"/>
      <c r="E50" s="52"/>
      <c r="F50" s="34"/>
      <c r="G50" s="39"/>
      <c r="H50" s="52"/>
      <c r="I50" s="34"/>
      <c r="J50" s="39"/>
      <c r="K50" s="52"/>
      <c r="L50" s="34">
        <f t="shared" si="27"/>
        <v>0</v>
      </c>
      <c r="M50" s="39">
        <f t="shared" si="27"/>
        <v>0</v>
      </c>
      <c r="N50" s="52"/>
    </row>
    <row r="51" spans="1:14" ht="15.75">
      <c r="A51" s="6">
        <v>38</v>
      </c>
      <c r="B51" s="15" t="s">
        <v>33</v>
      </c>
      <c r="C51" s="34"/>
      <c r="D51" s="39"/>
      <c r="E51" s="52"/>
      <c r="F51" s="34"/>
      <c r="G51" s="39"/>
      <c r="H51" s="52"/>
      <c r="I51" s="34"/>
      <c r="J51" s="39"/>
      <c r="K51" s="52"/>
      <c r="L51" s="34">
        <f t="shared" si="27"/>
        <v>0</v>
      </c>
      <c r="M51" s="39">
        <f t="shared" si="27"/>
        <v>0</v>
      </c>
      <c r="N51" s="52"/>
    </row>
    <row r="52" spans="1:14" ht="15.75">
      <c r="A52" s="4">
        <v>39</v>
      </c>
      <c r="B52" s="16" t="s">
        <v>34</v>
      </c>
      <c r="C52" s="49"/>
      <c r="D52" s="50"/>
      <c r="E52" s="58"/>
      <c r="F52" s="49"/>
      <c r="G52" s="50"/>
      <c r="H52" s="58"/>
      <c r="I52" s="49"/>
      <c r="J52" s="50"/>
      <c r="K52" s="58"/>
      <c r="L52" s="49">
        <f t="shared" si="27"/>
        <v>0</v>
      </c>
      <c r="M52" s="50">
        <f t="shared" si="27"/>
        <v>0</v>
      </c>
      <c r="N52" s="58"/>
    </row>
    <row r="53" spans="1:14" ht="15.75">
      <c r="A53" s="6">
        <v>40</v>
      </c>
      <c r="B53" s="15" t="s">
        <v>35</v>
      </c>
      <c r="C53" s="34"/>
      <c r="D53" s="39"/>
      <c r="E53" s="52"/>
      <c r="F53" s="34"/>
      <c r="G53" s="39"/>
      <c r="H53" s="52"/>
      <c r="I53" s="34"/>
      <c r="J53" s="39"/>
      <c r="K53" s="52"/>
      <c r="L53" s="34">
        <f t="shared" si="27"/>
        <v>0</v>
      </c>
      <c r="M53" s="39">
        <f t="shared" si="27"/>
        <v>0</v>
      </c>
      <c r="N53" s="52"/>
    </row>
    <row r="54" spans="1:14" ht="15.75">
      <c r="A54" s="6">
        <v>41</v>
      </c>
      <c r="B54" s="17" t="s">
        <v>36</v>
      </c>
      <c r="C54" s="34"/>
      <c r="D54" s="39"/>
      <c r="E54" s="52"/>
      <c r="F54" s="34"/>
      <c r="G54" s="39"/>
      <c r="H54" s="52"/>
      <c r="I54" s="34"/>
      <c r="J54" s="39"/>
      <c r="K54" s="52"/>
      <c r="L54" s="34">
        <f t="shared" si="27"/>
        <v>0</v>
      </c>
      <c r="M54" s="39">
        <f t="shared" si="27"/>
        <v>0</v>
      </c>
      <c r="N54" s="52"/>
    </row>
    <row r="55" spans="1:14" ht="16.5" thickBot="1">
      <c r="A55" s="1">
        <v>42</v>
      </c>
      <c r="B55" s="18" t="s">
        <v>37</v>
      </c>
      <c r="C55" s="35"/>
      <c r="D55" s="40"/>
      <c r="E55" s="55"/>
      <c r="F55" s="35"/>
      <c r="G55" s="40"/>
      <c r="H55" s="55"/>
      <c r="I55" s="35"/>
      <c r="J55" s="40"/>
      <c r="K55" s="55"/>
      <c r="L55" s="35">
        <f t="shared" si="27"/>
        <v>0</v>
      </c>
      <c r="M55" s="40">
        <f t="shared" si="27"/>
        <v>0</v>
      </c>
      <c r="N55" s="55"/>
    </row>
    <row r="56" spans="1:14" ht="33.75" customHeight="1" thickBot="1">
      <c r="A56" s="5">
        <v>43</v>
      </c>
      <c r="B56" s="19" t="s">
        <v>84</v>
      </c>
      <c r="C56" s="41">
        <f t="shared" ref="C56:M56" si="28">SUM(C48:C51,C53:C55)</f>
        <v>276476</v>
      </c>
      <c r="D56" s="42">
        <f t="shared" si="28"/>
        <v>22185</v>
      </c>
      <c r="E56" s="54">
        <f t="shared" si="23"/>
        <v>8.0242046325901706E-2</v>
      </c>
      <c r="F56" s="41">
        <f t="shared" si="28"/>
        <v>65933</v>
      </c>
      <c r="G56" s="42">
        <f t="shared" si="28"/>
        <v>5183</v>
      </c>
      <c r="H56" s="54">
        <f t="shared" si="9"/>
        <v>7.8610104196684516E-2</v>
      </c>
      <c r="I56" s="41">
        <f t="shared" si="28"/>
        <v>111189</v>
      </c>
      <c r="J56" s="42">
        <f t="shared" si="28"/>
        <v>9203</v>
      </c>
      <c r="K56" s="54">
        <f t="shared" si="10"/>
        <v>8.276897894575902E-2</v>
      </c>
      <c r="L56" s="41">
        <f t="shared" si="28"/>
        <v>453598</v>
      </c>
      <c r="M56" s="42">
        <f t="shared" si="28"/>
        <v>36571</v>
      </c>
      <c r="N56" s="54">
        <f t="shared" si="12"/>
        <v>8.0624253193356227E-2</v>
      </c>
    </row>
    <row r="57" spans="1:14" ht="16.5" thickBot="1">
      <c r="A57" s="6">
        <v>44</v>
      </c>
      <c r="B57" s="13" t="s">
        <v>38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:M57" si="29">C57+F57+I57</f>
        <v>0</v>
      </c>
      <c r="M57" s="38">
        <f t="shared" si="29"/>
        <v>0</v>
      </c>
      <c r="N57" s="51"/>
    </row>
    <row r="58" spans="1:14" ht="16.5" thickBot="1">
      <c r="A58" s="5">
        <v>45</v>
      </c>
      <c r="B58" s="19" t="s">
        <v>85</v>
      </c>
      <c r="C58" s="41">
        <f>C43+C44+C45+C46+C47+C56+C57</f>
        <v>288076</v>
      </c>
      <c r="D58" s="42">
        <f>D43+D44+D45+D46+D47+D56+D57</f>
        <v>23067</v>
      </c>
      <c r="E58" s="54">
        <f t="shared" ref="E58" si="30">+D58/C58</f>
        <v>8.007261972535025E-2</v>
      </c>
      <c r="F58" s="41">
        <f>F43+F44+F45+F46+F47+F56+F57</f>
        <v>66368</v>
      </c>
      <c r="G58" s="42">
        <f>G43+G44+G45+G46+G47+G56+G57</f>
        <v>5401</v>
      </c>
      <c r="H58" s="54">
        <f t="shared" ref="H58" si="31">G58/F58</f>
        <v>8.137958052073288E-2</v>
      </c>
      <c r="I58" s="41">
        <f>I43+I44+I45+I46+I47+I56+I57</f>
        <v>113689</v>
      </c>
      <c r="J58" s="42">
        <f>J43+J44+J45+J46+J47+J56+J57</f>
        <v>9411</v>
      </c>
      <c r="K58" s="54">
        <f t="shared" ref="K58" si="32">J58/I58</f>
        <v>8.2778457018708937E-2</v>
      </c>
      <c r="L58" s="41">
        <f>L43+L44+L45+L46+L47+L56+L57</f>
        <v>468133</v>
      </c>
      <c r="M58" s="42">
        <f>M43+M44+M45+M46+M47+M56+M57</f>
        <v>37879</v>
      </c>
      <c r="N58" s="54">
        <f t="shared" ref="N58" si="33">M58/L58</f>
        <v>8.0915039102135503E-2</v>
      </c>
    </row>
    <row r="59" spans="1:14" ht="31.5">
      <c r="A59" s="73">
        <v>46</v>
      </c>
      <c r="B59" s="74" t="s">
        <v>90</v>
      </c>
      <c r="C59" s="77"/>
      <c r="D59" s="75"/>
      <c r="E59" s="76"/>
      <c r="F59" s="77"/>
      <c r="G59" s="75"/>
      <c r="H59" s="76"/>
      <c r="I59" s="77"/>
      <c r="J59" s="75"/>
      <c r="K59" s="76"/>
      <c r="L59" s="77"/>
      <c r="M59" s="75"/>
      <c r="N59" s="83"/>
    </row>
    <row r="60" spans="1:14" ht="31.5">
      <c r="A60" s="78">
        <v>47</v>
      </c>
      <c r="B60" s="79" t="s">
        <v>91</v>
      </c>
      <c r="C60" s="72"/>
      <c r="D60" s="80"/>
      <c r="E60" s="81"/>
      <c r="F60" s="82"/>
      <c r="G60" s="80"/>
      <c r="H60" s="81"/>
      <c r="I60" s="82"/>
      <c r="J60" s="80"/>
      <c r="K60" s="81"/>
      <c r="L60" s="82"/>
      <c r="M60" s="80"/>
      <c r="N60" s="84"/>
    </row>
    <row r="61" spans="1:14" ht="15.75">
      <c r="A61" s="6">
        <v>48</v>
      </c>
      <c r="B61" s="13" t="s">
        <v>42</v>
      </c>
      <c r="C61" s="34"/>
      <c r="D61" s="38"/>
      <c r="E61" s="51"/>
      <c r="F61" s="33"/>
      <c r="G61" s="38"/>
      <c r="H61" s="51"/>
      <c r="I61" s="33"/>
      <c r="J61" s="38"/>
      <c r="K61" s="51"/>
      <c r="L61" s="33">
        <f t="shared" ref="L61:M63" si="34">C61+F61+I61</f>
        <v>0</v>
      </c>
      <c r="M61" s="38">
        <f t="shared" si="34"/>
        <v>0</v>
      </c>
      <c r="N61" s="51"/>
    </row>
    <row r="62" spans="1:14" ht="15.75">
      <c r="A62" s="6">
        <v>49</v>
      </c>
      <c r="B62" s="15" t="s">
        <v>39</v>
      </c>
      <c r="C62" s="34"/>
      <c r="D62" s="39"/>
      <c r="E62" s="52"/>
      <c r="F62" s="34"/>
      <c r="G62" s="39"/>
      <c r="H62" s="52"/>
      <c r="I62" s="34"/>
      <c r="J62" s="39"/>
      <c r="K62" s="52"/>
      <c r="L62" s="34">
        <f t="shared" si="34"/>
        <v>0</v>
      </c>
      <c r="M62" s="39"/>
      <c r="N62" s="52"/>
    </row>
    <row r="63" spans="1:14" ht="16.5" thickBot="1">
      <c r="A63" s="6">
        <v>50</v>
      </c>
      <c r="B63" s="15" t="s">
        <v>40</v>
      </c>
      <c r="C63" s="35"/>
      <c r="D63" s="40"/>
      <c r="E63" s="55"/>
      <c r="F63" s="35"/>
      <c r="G63" s="40"/>
      <c r="H63" s="55"/>
      <c r="I63" s="35"/>
      <c r="J63" s="40"/>
      <c r="K63" s="55"/>
      <c r="L63" s="35">
        <f t="shared" si="34"/>
        <v>0</v>
      </c>
      <c r="M63" s="40">
        <f t="shared" si="34"/>
        <v>0</v>
      </c>
      <c r="N63" s="55"/>
    </row>
    <row r="64" spans="1:14" ht="16.5" thickBot="1">
      <c r="A64" s="5">
        <v>51</v>
      </c>
      <c r="B64" s="20" t="s">
        <v>86</v>
      </c>
      <c r="C64" s="41">
        <f t="shared" ref="C64:M64" si="35">SUM(C61:C63)</f>
        <v>0</v>
      </c>
      <c r="D64" s="42">
        <f t="shared" si="35"/>
        <v>0</v>
      </c>
      <c r="E64" s="54"/>
      <c r="F64" s="41">
        <f t="shared" si="35"/>
        <v>0</v>
      </c>
      <c r="G64" s="42">
        <f t="shared" si="35"/>
        <v>0</v>
      </c>
      <c r="H64" s="54"/>
      <c r="I64" s="41">
        <f t="shared" si="35"/>
        <v>0</v>
      </c>
      <c r="J64" s="42">
        <f t="shared" si="35"/>
        <v>0</v>
      </c>
      <c r="K64" s="54"/>
      <c r="L64" s="41">
        <f t="shared" si="35"/>
        <v>0</v>
      </c>
      <c r="M64" s="42">
        <f t="shared" si="35"/>
        <v>0</v>
      </c>
      <c r="N64" s="54"/>
    </row>
    <row r="65" spans="1:14" ht="16.5" thickBot="1">
      <c r="A65" s="118" t="s">
        <v>87</v>
      </c>
      <c r="B65" s="119"/>
      <c r="C65" s="45">
        <f>C58+C59+C60+C64</f>
        <v>288076</v>
      </c>
      <c r="D65" s="46">
        <f>D58+D59+D60+D64</f>
        <v>23067</v>
      </c>
      <c r="E65" s="56">
        <f t="shared" si="23"/>
        <v>8.007261972535025E-2</v>
      </c>
      <c r="F65" s="45">
        <f>F58+F59+F60+F64</f>
        <v>66368</v>
      </c>
      <c r="G65" s="46">
        <f>G58+G59+G60+G64</f>
        <v>5401</v>
      </c>
      <c r="H65" s="56">
        <f t="shared" si="9"/>
        <v>8.137958052073288E-2</v>
      </c>
      <c r="I65" s="45">
        <f>I58+I59+I60+I64</f>
        <v>113689</v>
      </c>
      <c r="J65" s="46">
        <f>J58+J59+J60+J64</f>
        <v>9411</v>
      </c>
      <c r="K65" s="56">
        <f t="shared" si="10"/>
        <v>8.2778457018708937E-2</v>
      </c>
      <c r="L65" s="45">
        <f>L58+L59+L60+L64</f>
        <v>468133</v>
      </c>
      <c r="M65" s="46">
        <f>M58+M59+M60+M64</f>
        <v>37879</v>
      </c>
      <c r="N65" s="56">
        <f t="shared" si="12"/>
        <v>8.0915039102135503E-2</v>
      </c>
    </row>
    <row r="66" spans="1:14" ht="17.25" thickTop="1" thickBot="1">
      <c r="A66" s="104"/>
      <c r="B66" s="105"/>
      <c r="C66" s="48"/>
      <c r="D66" s="10"/>
      <c r="E66" s="85"/>
      <c r="F66" s="48"/>
      <c r="G66" s="10"/>
      <c r="H66" s="85"/>
      <c r="I66" s="48"/>
      <c r="J66" s="10"/>
      <c r="K66" s="85"/>
      <c r="L66" s="48"/>
      <c r="M66" s="10"/>
      <c r="N66" s="57"/>
    </row>
    <row r="67" spans="1:14" ht="16.5" thickBot="1">
      <c r="A67" s="9">
        <v>52</v>
      </c>
      <c r="B67" s="11" t="s">
        <v>41</v>
      </c>
      <c r="C67" s="36">
        <v>97</v>
      </c>
      <c r="D67" s="69">
        <v>89</v>
      </c>
      <c r="E67" s="59"/>
      <c r="F67" s="36">
        <v>19.5</v>
      </c>
      <c r="G67" s="69">
        <v>19.5</v>
      </c>
      <c r="H67" s="59"/>
      <c r="I67" s="36">
        <v>38</v>
      </c>
      <c r="J67" s="69">
        <v>38</v>
      </c>
      <c r="K67" s="59"/>
      <c r="L67" s="36">
        <f>C67+F67+I67</f>
        <v>154.5</v>
      </c>
      <c r="M67" s="69">
        <f>D67+G67+J67</f>
        <v>146.5</v>
      </c>
      <c r="N67" s="59"/>
    </row>
  </sheetData>
  <mergeCells count="29">
    <mergeCell ref="C1:E2"/>
    <mergeCell ref="A6:A10"/>
    <mergeCell ref="B6:B10"/>
    <mergeCell ref="C6:E6"/>
    <mergeCell ref="F6:H6"/>
    <mergeCell ref="H9:H10"/>
    <mergeCell ref="K9:K10"/>
    <mergeCell ref="L6:N6"/>
    <mergeCell ref="C7:E8"/>
    <mergeCell ref="F7:H8"/>
    <mergeCell ref="I7:K8"/>
    <mergeCell ref="L7:N8"/>
    <mergeCell ref="I6:K6"/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0"/>
      <c r="D1" s="120"/>
      <c r="E1" s="120"/>
      <c r="F1" s="61"/>
      <c r="G1" s="61"/>
      <c r="H1" s="61"/>
      <c r="I1" s="61"/>
      <c r="J1" s="61"/>
      <c r="K1" s="87" t="s">
        <v>95</v>
      </c>
      <c r="L1" s="87"/>
      <c r="M1" s="87"/>
      <c r="N1" s="87"/>
    </row>
    <row r="2" spans="1:14" ht="42" customHeight="1">
      <c r="A2" s="60"/>
      <c r="B2" s="60"/>
      <c r="C2" s="120"/>
      <c r="D2" s="120"/>
      <c r="E2" s="120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106" t="s">
        <v>0</v>
      </c>
      <c r="B6" s="109" t="s">
        <v>1</v>
      </c>
      <c r="C6" s="94">
        <v>2104</v>
      </c>
      <c r="D6" s="95"/>
      <c r="E6" s="96"/>
      <c r="F6" s="97" t="s">
        <v>65</v>
      </c>
      <c r="G6" s="98"/>
      <c r="H6" s="99"/>
      <c r="I6" s="97" t="s">
        <v>65</v>
      </c>
      <c r="J6" s="98"/>
      <c r="K6" s="99"/>
      <c r="L6" s="94">
        <v>2104</v>
      </c>
      <c r="M6" s="95"/>
      <c r="N6" s="96"/>
    </row>
    <row r="7" spans="1:14" ht="15" customHeight="1">
      <c r="A7" s="107"/>
      <c r="B7" s="110"/>
      <c r="C7" s="90" t="s">
        <v>47</v>
      </c>
      <c r="D7" s="91"/>
      <c r="E7" s="88"/>
      <c r="F7" s="90" t="s">
        <v>62</v>
      </c>
      <c r="G7" s="91"/>
      <c r="H7" s="91"/>
      <c r="I7" s="90" t="s">
        <v>63</v>
      </c>
      <c r="J7" s="91"/>
      <c r="K7" s="88"/>
      <c r="L7" s="90" t="s">
        <v>64</v>
      </c>
      <c r="M7" s="91"/>
      <c r="N7" s="88"/>
    </row>
    <row r="8" spans="1:14" ht="51.75" customHeight="1" thickBot="1">
      <c r="A8" s="107"/>
      <c r="B8" s="110"/>
      <c r="C8" s="92"/>
      <c r="D8" s="93"/>
      <c r="E8" s="89"/>
      <c r="F8" s="92"/>
      <c r="G8" s="93"/>
      <c r="H8" s="93"/>
      <c r="I8" s="92"/>
      <c r="J8" s="93"/>
      <c r="K8" s="89"/>
      <c r="L8" s="92"/>
      <c r="M8" s="93"/>
      <c r="N8" s="89"/>
    </row>
    <row r="9" spans="1:14" ht="15" customHeight="1">
      <c r="A9" s="107"/>
      <c r="B9" s="110"/>
      <c r="C9" s="100" t="s">
        <v>73</v>
      </c>
      <c r="D9" s="102" t="s">
        <v>74</v>
      </c>
      <c r="E9" s="88" t="s">
        <v>75</v>
      </c>
      <c r="F9" s="100" t="s">
        <v>73</v>
      </c>
      <c r="G9" s="102" t="s">
        <v>74</v>
      </c>
      <c r="H9" s="88" t="s">
        <v>75</v>
      </c>
      <c r="I9" s="100" t="s">
        <v>73</v>
      </c>
      <c r="J9" s="102" t="s">
        <v>74</v>
      </c>
      <c r="K9" s="88" t="s">
        <v>75</v>
      </c>
      <c r="L9" s="100" t="s">
        <v>73</v>
      </c>
      <c r="M9" s="102" t="s">
        <v>74</v>
      </c>
      <c r="N9" s="88" t="s">
        <v>75</v>
      </c>
    </row>
    <row r="10" spans="1:14" ht="44.25" customHeight="1" thickBot="1">
      <c r="A10" s="108"/>
      <c r="B10" s="111"/>
      <c r="C10" s="101"/>
      <c r="D10" s="103"/>
      <c r="E10" s="89"/>
      <c r="F10" s="101"/>
      <c r="G10" s="103"/>
      <c r="H10" s="89"/>
      <c r="I10" s="101"/>
      <c r="J10" s="103"/>
      <c r="K10" s="89"/>
      <c r="L10" s="101"/>
      <c r="M10" s="103"/>
      <c r="N10" s="89"/>
    </row>
    <row r="11" spans="1:14" ht="16.5" thickBot="1">
      <c r="A11" s="112" t="s">
        <v>2</v>
      </c>
      <c r="B11" s="113"/>
      <c r="C11" s="32">
        <v>37</v>
      </c>
      <c r="D11" s="37">
        <f t="shared" ref="D11:F11" si="0">+C11+1</f>
        <v>38</v>
      </c>
      <c r="E11" s="31">
        <f t="shared" si="0"/>
        <v>39</v>
      </c>
      <c r="F11" s="31">
        <f t="shared" si="0"/>
        <v>40</v>
      </c>
      <c r="G11" s="37">
        <f t="shared" ref="G11" si="1">+F11+1</f>
        <v>41</v>
      </c>
      <c r="H11" s="31">
        <f t="shared" ref="H11" si="2">+G11+1</f>
        <v>42</v>
      </c>
      <c r="I11" s="32">
        <f t="shared" ref="I11" si="3">+H11+1</f>
        <v>43</v>
      </c>
      <c r="J11" s="37">
        <f t="shared" ref="J11" si="4">+I11+1</f>
        <v>44</v>
      </c>
      <c r="K11" s="31">
        <f t="shared" ref="K11" si="5">+J11+1</f>
        <v>45</v>
      </c>
      <c r="L11" s="32">
        <f t="shared" ref="L11" si="6">+K11+1</f>
        <v>46</v>
      </c>
      <c r="M11" s="37">
        <f t="shared" ref="M11" si="7">+L11+1</f>
        <v>47</v>
      </c>
      <c r="N11" s="31">
        <f t="shared" ref="N11" si="8">+M11+1</f>
        <v>48</v>
      </c>
    </row>
    <row r="12" spans="1:14" ht="15.75">
      <c r="A12" s="1">
        <v>1</v>
      </c>
      <c r="B12" s="21" t="s">
        <v>3</v>
      </c>
      <c r="C12" s="38">
        <v>118260</v>
      </c>
      <c r="D12" s="38">
        <v>10952</v>
      </c>
      <c r="E12" s="51">
        <f t="shared" ref="E12:E41" si="9">+D12/C12</f>
        <v>9.2609504481650604E-2</v>
      </c>
      <c r="F12" s="38">
        <v>51341</v>
      </c>
      <c r="G12" s="38">
        <v>4361</v>
      </c>
      <c r="H12" s="51">
        <f>G12/F12</f>
        <v>8.4941859332697059E-2</v>
      </c>
      <c r="I12" s="38">
        <v>70991</v>
      </c>
      <c r="J12" s="38">
        <v>6422</v>
      </c>
      <c r="K12" s="51">
        <f>J12/I12</f>
        <v>9.046217126114578E-2</v>
      </c>
      <c r="L12" s="33">
        <f>C12+F12+I12</f>
        <v>240592</v>
      </c>
      <c r="M12" s="38">
        <f>D12+G12+J12</f>
        <v>21735</v>
      </c>
      <c r="N12" s="51">
        <f>M12/L12</f>
        <v>9.0339662166655579E-2</v>
      </c>
    </row>
    <row r="13" spans="1:14" ht="15.75">
      <c r="A13" s="2">
        <v>2</v>
      </c>
      <c r="B13" s="15" t="s">
        <v>4</v>
      </c>
      <c r="C13" s="39">
        <f>31164-1</f>
        <v>31163</v>
      </c>
      <c r="D13" s="39">
        <v>2887</v>
      </c>
      <c r="E13" s="52">
        <f t="shared" si="9"/>
        <v>9.2641915091615054E-2</v>
      </c>
      <c r="F13" s="39">
        <v>12589</v>
      </c>
      <c r="G13" s="39">
        <v>1069</v>
      </c>
      <c r="H13" s="52">
        <f t="shared" ref="H13:H65" si="10">G13/F13</f>
        <v>8.4915402335372148E-2</v>
      </c>
      <c r="I13" s="39">
        <v>19094</v>
      </c>
      <c r="J13" s="39">
        <v>1722</v>
      </c>
      <c r="K13" s="52">
        <f t="shared" ref="K13:K65" si="11">J13/I13</f>
        <v>9.018539855451975E-2</v>
      </c>
      <c r="L13" s="62">
        <f t="shared" ref="L13:M15" si="12">C13+F13+I13</f>
        <v>62846</v>
      </c>
      <c r="M13" s="39">
        <f t="shared" si="12"/>
        <v>5678</v>
      </c>
      <c r="N13" s="52">
        <f t="shared" ref="N13:N65" si="13">M13/L13</f>
        <v>9.0347834388823475E-2</v>
      </c>
    </row>
    <row r="14" spans="1:14" ht="15.75">
      <c r="A14" s="2">
        <v>3</v>
      </c>
      <c r="B14" s="22" t="s">
        <v>5</v>
      </c>
      <c r="C14" s="39">
        <v>51737</v>
      </c>
      <c r="D14" s="39">
        <v>4351</v>
      </c>
      <c r="E14" s="52">
        <f t="shared" si="9"/>
        <v>8.409842085934631E-2</v>
      </c>
      <c r="F14" s="39">
        <v>30055</v>
      </c>
      <c r="G14" s="39">
        <v>2570</v>
      </c>
      <c r="H14" s="52">
        <f t="shared" si="10"/>
        <v>8.5509898519381136E-2</v>
      </c>
      <c r="I14" s="39">
        <v>5884</v>
      </c>
      <c r="J14" s="39">
        <v>496</v>
      </c>
      <c r="K14" s="52">
        <f t="shared" si="11"/>
        <v>8.4296397008837523E-2</v>
      </c>
      <c r="L14" s="62">
        <f t="shared" si="12"/>
        <v>87676</v>
      </c>
      <c r="M14" s="39">
        <f t="shared" si="12"/>
        <v>7417</v>
      </c>
      <c r="N14" s="52">
        <f t="shared" si="13"/>
        <v>8.4595556366622568E-2</v>
      </c>
    </row>
    <row r="15" spans="1:14" ht="15.75">
      <c r="A15" s="3">
        <v>4</v>
      </c>
      <c r="B15" s="23" t="s">
        <v>6</v>
      </c>
      <c r="C15" s="39">
        <v>261</v>
      </c>
      <c r="D15" s="39">
        <v>22</v>
      </c>
      <c r="E15" s="52">
        <f t="shared" si="9"/>
        <v>8.4291187739463605E-2</v>
      </c>
      <c r="F15" s="39">
        <v>353</v>
      </c>
      <c r="G15" s="39">
        <v>29</v>
      </c>
      <c r="H15" s="52">
        <f t="shared" si="10"/>
        <v>8.2152974504249299E-2</v>
      </c>
      <c r="I15" s="39">
        <v>96</v>
      </c>
      <c r="J15" s="39">
        <v>8</v>
      </c>
      <c r="K15" s="52">
        <f t="shared" si="11"/>
        <v>8.3333333333333329E-2</v>
      </c>
      <c r="L15" s="63">
        <f t="shared" si="12"/>
        <v>710</v>
      </c>
      <c r="M15" s="39">
        <f t="shared" si="12"/>
        <v>59</v>
      </c>
      <c r="N15" s="52">
        <f t="shared" si="13"/>
        <v>8.3098591549295775E-2</v>
      </c>
    </row>
    <row r="16" spans="1:14" ht="15.75">
      <c r="A16" s="2">
        <v>5</v>
      </c>
      <c r="B16" s="24" t="s">
        <v>7</v>
      </c>
      <c r="C16" s="34">
        <f t="shared" ref="C16:M16" si="14">SUM(C14:C15)</f>
        <v>51998</v>
      </c>
      <c r="D16" s="39">
        <f t="shared" si="14"/>
        <v>4373</v>
      </c>
      <c r="E16" s="52">
        <f t="shared" si="9"/>
        <v>8.4099388438016842E-2</v>
      </c>
      <c r="F16" s="34">
        <f t="shared" si="14"/>
        <v>30408</v>
      </c>
      <c r="G16" s="39">
        <f t="shared" si="14"/>
        <v>2599</v>
      </c>
      <c r="H16" s="52">
        <f t="shared" si="10"/>
        <v>8.5470928702972904E-2</v>
      </c>
      <c r="I16" s="34">
        <f t="shared" si="14"/>
        <v>5980</v>
      </c>
      <c r="J16" s="39">
        <f t="shared" si="14"/>
        <v>504</v>
      </c>
      <c r="K16" s="52">
        <f t="shared" si="11"/>
        <v>8.4280936454849492E-2</v>
      </c>
      <c r="L16" s="34">
        <f t="shared" si="14"/>
        <v>88386</v>
      </c>
      <c r="M16" s="39">
        <f t="shared" si="14"/>
        <v>7476</v>
      </c>
      <c r="N16" s="52">
        <f t="shared" si="13"/>
        <v>8.4583531328490932E-2</v>
      </c>
    </row>
    <row r="17" spans="1:14" ht="16.5" thickBot="1">
      <c r="A17" s="4">
        <v>6</v>
      </c>
      <c r="B17" s="16" t="s">
        <v>8</v>
      </c>
      <c r="C17" s="43">
        <v>25339</v>
      </c>
      <c r="D17" s="44">
        <v>2152</v>
      </c>
      <c r="E17" s="53">
        <f t="shared" si="9"/>
        <v>8.4928371285370383E-2</v>
      </c>
      <c r="F17" s="43">
        <v>18495</v>
      </c>
      <c r="G17" s="44">
        <v>1615</v>
      </c>
      <c r="H17" s="53">
        <f t="shared" si="10"/>
        <v>8.7320897539875639E-2</v>
      </c>
      <c r="I17" s="43">
        <v>0</v>
      </c>
      <c r="J17" s="44">
        <v>0</v>
      </c>
      <c r="K17" s="53"/>
      <c r="L17" s="43">
        <f>C17+F17+I17</f>
        <v>43834</v>
      </c>
      <c r="M17" s="44">
        <f>D17+G17+J17</f>
        <v>3767</v>
      </c>
      <c r="N17" s="53">
        <f t="shared" si="13"/>
        <v>8.5937856458456904E-2</v>
      </c>
    </row>
    <row r="18" spans="1:14" ht="16.5" thickBot="1">
      <c r="A18" s="5">
        <v>7</v>
      </c>
      <c r="B18" s="20" t="s">
        <v>9</v>
      </c>
      <c r="C18" s="41">
        <f t="shared" ref="C18:M18" si="15">SUM(C12:C13,C16)</f>
        <v>201421</v>
      </c>
      <c r="D18" s="42">
        <f t="shared" si="15"/>
        <v>18212</v>
      </c>
      <c r="E18" s="54">
        <f t="shared" si="9"/>
        <v>9.0417583072271504E-2</v>
      </c>
      <c r="F18" s="41">
        <f t="shared" si="15"/>
        <v>94338</v>
      </c>
      <c r="G18" s="42">
        <f t="shared" si="15"/>
        <v>8029</v>
      </c>
      <c r="H18" s="54">
        <f t="shared" si="10"/>
        <v>8.5108863872458612E-2</v>
      </c>
      <c r="I18" s="41">
        <f t="shared" si="15"/>
        <v>96065</v>
      </c>
      <c r="J18" s="42">
        <f t="shared" si="15"/>
        <v>8648</v>
      </c>
      <c r="K18" s="54">
        <f t="shared" si="11"/>
        <v>9.002238067974809E-2</v>
      </c>
      <c r="L18" s="41">
        <f t="shared" si="15"/>
        <v>391824</v>
      </c>
      <c r="M18" s="42">
        <f t="shared" si="15"/>
        <v>34889</v>
      </c>
      <c r="N18" s="54">
        <f t="shared" si="13"/>
        <v>8.9042529298868883E-2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>
        <f t="shared" ref="L19:M23" si="16">C19+F19+I19</f>
        <v>0</v>
      </c>
      <c r="M19" s="38">
        <f t="shared" si="16"/>
        <v>0</v>
      </c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>
        <f t="shared" si="16"/>
        <v>0</v>
      </c>
      <c r="M20" s="39">
        <f t="shared" si="16"/>
        <v>0</v>
      </c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>
        <f t="shared" si="16"/>
        <v>0</v>
      </c>
      <c r="M21" s="39">
        <f t="shared" si="16"/>
        <v>0</v>
      </c>
      <c r="N21" s="52"/>
    </row>
    <row r="22" spans="1:14" ht="15.75">
      <c r="A22" s="2">
        <v>11</v>
      </c>
      <c r="B22" s="25" t="s">
        <v>76</v>
      </c>
      <c r="C22" s="34"/>
      <c r="D22" s="39"/>
      <c r="E22" s="52"/>
      <c r="F22" s="34"/>
      <c r="G22" s="39"/>
      <c r="H22" s="52"/>
      <c r="I22" s="34"/>
      <c r="J22" s="39"/>
      <c r="K22" s="52"/>
      <c r="L22" s="34">
        <f t="shared" si="16"/>
        <v>0</v>
      </c>
      <c r="M22" s="39">
        <f t="shared" si="16"/>
        <v>0</v>
      </c>
      <c r="N22" s="52"/>
    </row>
    <row r="23" spans="1:14" ht="16.5" thickBot="1">
      <c r="A23" s="1">
        <v>12</v>
      </c>
      <c r="B23" s="26" t="s">
        <v>77</v>
      </c>
      <c r="C23" s="35"/>
      <c r="D23" s="40"/>
      <c r="E23" s="55"/>
      <c r="F23" s="35"/>
      <c r="G23" s="40"/>
      <c r="H23" s="55"/>
      <c r="I23" s="35"/>
      <c r="J23" s="40"/>
      <c r="K23" s="55"/>
      <c r="L23" s="35">
        <f t="shared" si="16"/>
        <v>0</v>
      </c>
      <c r="M23" s="40">
        <f t="shared" si="16"/>
        <v>0</v>
      </c>
      <c r="N23" s="55"/>
    </row>
    <row r="24" spans="1:14" ht="16.5" thickBot="1">
      <c r="A24" s="5">
        <v>13</v>
      </c>
      <c r="B24" s="27" t="s">
        <v>13</v>
      </c>
      <c r="C24" s="41">
        <f t="shared" ref="C24:M24" si="17">SUM(C19:C23)</f>
        <v>0</v>
      </c>
      <c r="D24" s="42">
        <f t="shared" si="17"/>
        <v>0</v>
      </c>
      <c r="E24" s="54"/>
      <c r="F24" s="41">
        <f t="shared" si="17"/>
        <v>0</v>
      </c>
      <c r="G24" s="42">
        <f t="shared" si="17"/>
        <v>0</v>
      </c>
      <c r="H24" s="54"/>
      <c r="I24" s="41">
        <f t="shared" si="17"/>
        <v>0</v>
      </c>
      <c r="J24" s="42">
        <f t="shared" si="17"/>
        <v>0</v>
      </c>
      <c r="K24" s="54"/>
      <c r="L24" s="41">
        <f t="shared" si="17"/>
        <v>0</v>
      </c>
      <c r="M24" s="42">
        <f t="shared" si="17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>
        <f t="shared" ref="L25:M31" si="18">C25+F25+I25</f>
        <v>0</v>
      </c>
      <c r="M25" s="38">
        <f t="shared" si="18"/>
        <v>0</v>
      </c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>
        <f t="shared" si="18"/>
        <v>0</v>
      </c>
      <c r="M26" s="39">
        <f t="shared" si="18"/>
        <v>0</v>
      </c>
      <c r="N26" s="52"/>
    </row>
    <row r="27" spans="1:14" ht="15.75">
      <c r="A27" s="6">
        <v>16</v>
      </c>
      <c r="B27" s="13" t="s">
        <v>16</v>
      </c>
      <c r="C27" s="34"/>
      <c r="D27" s="39"/>
      <c r="E27" s="52"/>
      <c r="F27" s="34"/>
      <c r="G27" s="39"/>
      <c r="H27" s="52"/>
      <c r="I27" s="34"/>
      <c r="J27" s="39"/>
      <c r="K27" s="52"/>
      <c r="L27" s="34">
        <f t="shared" si="18"/>
        <v>0</v>
      </c>
      <c r="M27" s="39">
        <f t="shared" si="18"/>
        <v>0</v>
      </c>
      <c r="N27" s="52"/>
    </row>
    <row r="28" spans="1:14" ht="15.75">
      <c r="A28" s="2">
        <v>17</v>
      </c>
      <c r="B28" s="28" t="s">
        <v>17</v>
      </c>
      <c r="C28" s="34">
        <v>0</v>
      </c>
      <c r="D28" s="39">
        <v>1800</v>
      </c>
      <c r="E28" s="52"/>
      <c r="F28" s="34"/>
      <c r="G28" s="39"/>
      <c r="H28" s="52"/>
      <c r="I28" s="34"/>
      <c r="J28" s="39"/>
      <c r="K28" s="52"/>
      <c r="L28" s="34">
        <f t="shared" si="18"/>
        <v>0</v>
      </c>
      <c r="M28" s="39">
        <f t="shared" si="18"/>
        <v>1800</v>
      </c>
      <c r="N28" s="52"/>
    </row>
    <row r="29" spans="1:14" ht="16.5" thickBot="1">
      <c r="A29" s="8">
        <v>18</v>
      </c>
      <c r="B29" s="29" t="s">
        <v>18</v>
      </c>
      <c r="C29" s="35"/>
      <c r="D29" s="40"/>
      <c r="E29" s="55"/>
      <c r="F29" s="35"/>
      <c r="G29" s="40"/>
      <c r="H29" s="55"/>
      <c r="I29" s="35"/>
      <c r="J29" s="40"/>
      <c r="K29" s="55"/>
      <c r="L29" s="35">
        <f t="shared" si="18"/>
        <v>0</v>
      </c>
      <c r="M29" s="40">
        <f t="shared" si="18"/>
        <v>0</v>
      </c>
      <c r="N29" s="55"/>
    </row>
    <row r="30" spans="1:14" ht="15.75">
      <c r="A30" s="6">
        <v>19</v>
      </c>
      <c r="B30" s="13" t="s">
        <v>19</v>
      </c>
      <c r="C30" s="33"/>
      <c r="D30" s="38"/>
      <c r="E30" s="51"/>
      <c r="F30" s="33"/>
      <c r="G30" s="38"/>
      <c r="H30" s="51"/>
      <c r="I30" s="33"/>
      <c r="J30" s="38"/>
      <c r="K30" s="51"/>
      <c r="L30" s="33">
        <f t="shared" si="18"/>
        <v>0</v>
      </c>
      <c r="M30" s="38">
        <f t="shared" si="18"/>
        <v>0</v>
      </c>
      <c r="N30" s="51"/>
    </row>
    <row r="31" spans="1:14" ht="16.5" thickBot="1">
      <c r="A31" s="3">
        <v>20</v>
      </c>
      <c r="B31" s="24" t="s">
        <v>20</v>
      </c>
      <c r="C31" s="35"/>
      <c r="D31" s="40"/>
      <c r="E31" s="55"/>
      <c r="F31" s="35"/>
      <c r="G31" s="40"/>
      <c r="H31" s="55"/>
      <c r="I31" s="35"/>
      <c r="J31" s="40"/>
      <c r="K31" s="55"/>
      <c r="L31" s="35">
        <f t="shared" si="18"/>
        <v>0</v>
      </c>
      <c r="M31" s="40">
        <f t="shared" si="18"/>
        <v>0</v>
      </c>
      <c r="N31" s="55"/>
    </row>
    <row r="32" spans="1:14" ht="16.5" thickBot="1">
      <c r="A32" s="5">
        <v>21</v>
      </c>
      <c r="B32" s="20" t="s">
        <v>21</v>
      </c>
      <c r="C32" s="41">
        <f t="shared" ref="C32:M32" si="19">SUM(C30:C31)</f>
        <v>0</v>
      </c>
      <c r="D32" s="42">
        <f t="shared" si="19"/>
        <v>0</v>
      </c>
      <c r="E32" s="54"/>
      <c r="F32" s="41">
        <f t="shared" si="19"/>
        <v>0</v>
      </c>
      <c r="G32" s="42">
        <f t="shared" si="19"/>
        <v>0</v>
      </c>
      <c r="H32" s="54"/>
      <c r="I32" s="41">
        <f t="shared" si="19"/>
        <v>0</v>
      </c>
      <c r="J32" s="42">
        <f t="shared" si="19"/>
        <v>0</v>
      </c>
      <c r="K32" s="54"/>
      <c r="L32" s="41">
        <f t="shared" si="19"/>
        <v>0</v>
      </c>
      <c r="M32" s="42">
        <f t="shared" si="19"/>
        <v>0</v>
      </c>
      <c r="N32" s="54"/>
    </row>
    <row r="33" spans="1:14" ht="15.75">
      <c r="A33" s="7">
        <v>22</v>
      </c>
      <c r="B33" s="24" t="s">
        <v>22</v>
      </c>
      <c r="C33" s="33"/>
      <c r="D33" s="38"/>
      <c r="E33" s="51"/>
      <c r="F33" s="33"/>
      <c r="G33" s="38"/>
      <c r="H33" s="51"/>
      <c r="I33" s="33"/>
      <c r="J33" s="38"/>
      <c r="K33" s="51"/>
      <c r="L33" s="33">
        <f t="shared" ref="L33:M35" si="20">C33+F33+I33</f>
        <v>0</v>
      </c>
      <c r="M33" s="38">
        <f t="shared" si="20"/>
        <v>0</v>
      </c>
      <c r="N33" s="51"/>
    </row>
    <row r="34" spans="1:14" ht="15.75">
      <c r="A34" s="6">
        <v>23</v>
      </c>
      <c r="B34" s="15" t="s">
        <v>23</v>
      </c>
      <c r="C34" s="34"/>
      <c r="D34" s="39"/>
      <c r="E34" s="52"/>
      <c r="F34" s="34"/>
      <c r="G34" s="39"/>
      <c r="H34" s="52"/>
      <c r="I34" s="34"/>
      <c r="J34" s="39"/>
      <c r="K34" s="52"/>
      <c r="L34" s="34">
        <f t="shared" si="20"/>
        <v>0</v>
      </c>
      <c r="M34" s="39">
        <f t="shared" si="20"/>
        <v>0</v>
      </c>
      <c r="N34" s="52"/>
    </row>
    <row r="35" spans="1:14" ht="16.5" thickBot="1">
      <c r="A35" s="2">
        <v>24</v>
      </c>
      <c r="B35" s="15" t="s">
        <v>24</v>
      </c>
      <c r="C35" s="35"/>
      <c r="D35" s="40"/>
      <c r="E35" s="55"/>
      <c r="F35" s="35"/>
      <c r="G35" s="40"/>
      <c r="H35" s="55"/>
      <c r="I35" s="35"/>
      <c r="J35" s="40"/>
      <c r="K35" s="55"/>
      <c r="L35" s="35">
        <f t="shared" si="20"/>
        <v>0</v>
      </c>
      <c r="M35" s="40">
        <f t="shared" si="20"/>
        <v>0</v>
      </c>
      <c r="N35" s="55"/>
    </row>
    <row r="36" spans="1:14" ht="16.5" thickBot="1">
      <c r="A36" s="5">
        <v>25</v>
      </c>
      <c r="B36" s="20" t="s">
        <v>78</v>
      </c>
      <c r="C36" s="41">
        <f>SUM(C18,C24,C25:C29,C32,C33:C35)</f>
        <v>201421</v>
      </c>
      <c r="D36" s="42">
        <f>SUM(D18,D24,D25:D29,D32,D33:D35)</f>
        <v>20012</v>
      </c>
      <c r="E36" s="54">
        <f t="shared" si="9"/>
        <v>9.935408919626057E-2</v>
      </c>
      <c r="F36" s="41">
        <f>SUM(F18,F24,F25:F29,F32,F33:F35)</f>
        <v>94338</v>
      </c>
      <c r="G36" s="42">
        <f>SUM(G18,G24,G25:G29,G32,G33:G35)</f>
        <v>8029</v>
      </c>
      <c r="H36" s="54">
        <f t="shared" si="10"/>
        <v>8.5108863872458612E-2</v>
      </c>
      <c r="I36" s="41">
        <f>SUM(I18,I24,I25:I29,I32,I33:I35)</f>
        <v>96065</v>
      </c>
      <c r="J36" s="42">
        <f>SUM(J18,J24,J25:J29,J32,J33:J35)</f>
        <v>8648</v>
      </c>
      <c r="K36" s="54">
        <f t="shared" si="11"/>
        <v>9.002238067974809E-2</v>
      </c>
      <c r="L36" s="41">
        <f>SUM(L18,L24,L25:L29,L32,L33:L35)</f>
        <v>391824</v>
      </c>
      <c r="M36" s="42">
        <f>SUM(M18,M24,M25:M29,M32,M33:M35)</f>
        <v>36689</v>
      </c>
      <c r="N36" s="54">
        <f t="shared" si="13"/>
        <v>9.3636428600596192E-2</v>
      </c>
    </row>
    <row r="37" spans="1:14" ht="15.75">
      <c r="A37" s="7">
        <v>26</v>
      </c>
      <c r="B37" s="30" t="s">
        <v>43</v>
      </c>
      <c r="C37" s="33"/>
      <c r="D37" s="38"/>
      <c r="E37" s="51"/>
      <c r="F37" s="33"/>
      <c r="G37" s="38"/>
      <c r="H37" s="51"/>
      <c r="I37" s="33"/>
      <c r="J37" s="38"/>
      <c r="K37" s="51"/>
      <c r="L37" s="33">
        <f t="shared" ref="L37:M39" si="21">C37+F37+I37</f>
        <v>0</v>
      </c>
      <c r="M37" s="38">
        <f t="shared" si="21"/>
        <v>0</v>
      </c>
      <c r="N37" s="51"/>
    </row>
    <row r="38" spans="1:14" ht="15.75">
      <c r="A38" s="6">
        <v>27</v>
      </c>
      <c r="B38" s="13" t="s">
        <v>25</v>
      </c>
      <c r="C38" s="34"/>
      <c r="D38" s="39"/>
      <c r="E38" s="52"/>
      <c r="F38" s="34"/>
      <c r="G38" s="39"/>
      <c r="H38" s="52"/>
      <c r="I38" s="34"/>
      <c r="J38" s="39"/>
      <c r="K38" s="52"/>
      <c r="L38" s="34">
        <f t="shared" si="21"/>
        <v>0</v>
      </c>
      <c r="M38" s="39">
        <f t="shared" si="21"/>
        <v>0</v>
      </c>
      <c r="N38" s="52"/>
    </row>
    <row r="39" spans="1:14" ht="16.5" thickBot="1">
      <c r="A39" s="3">
        <v>28</v>
      </c>
      <c r="B39" s="24" t="s">
        <v>26</v>
      </c>
      <c r="C39" s="35"/>
      <c r="D39" s="40"/>
      <c r="E39" s="55"/>
      <c r="F39" s="35"/>
      <c r="G39" s="40"/>
      <c r="H39" s="55"/>
      <c r="I39" s="35"/>
      <c r="J39" s="40"/>
      <c r="K39" s="55"/>
      <c r="L39" s="35">
        <f t="shared" si="21"/>
        <v>0</v>
      </c>
      <c r="M39" s="40">
        <f t="shared" si="21"/>
        <v>0</v>
      </c>
      <c r="N39" s="55"/>
    </row>
    <row r="40" spans="1:14" ht="16.5" thickBot="1">
      <c r="A40" s="5">
        <v>29</v>
      </c>
      <c r="B40" s="20" t="s">
        <v>79</v>
      </c>
      <c r="C40" s="41">
        <f t="shared" ref="C40:M40" si="22">SUM(C37:C39)</f>
        <v>0</v>
      </c>
      <c r="D40" s="42">
        <f t="shared" si="22"/>
        <v>0</v>
      </c>
      <c r="E40" s="54"/>
      <c r="F40" s="41">
        <f t="shared" si="22"/>
        <v>0</v>
      </c>
      <c r="G40" s="42">
        <f t="shared" si="22"/>
        <v>0</v>
      </c>
      <c r="H40" s="54"/>
      <c r="I40" s="41">
        <f t="shared" si="22"/>
        <v>0</v>
      </c>
      <c r="J40" s="42">
        <f t="shared" si="22"/>
        <v>0</v>
      </c>
      <c r="K40" s="54"/>
      <c r="L40" s="41">
        <f t="shared" si="22"/>
        <v>0</v>
      </c>
      <c r="M40" s="42">
        <f t="shared" si="22"/>
        <v>0</v>
      </c>
      <c r="N40" s="54"/>
    </row>
    <row r="41" spans="1:14" ht="16.5" thickBot="1">
      <c r="A41" s="114" t="s">
        <v>80</v>
      </c>
      <c r="B41" s="115"/>
      <c r="C41" s="45">
        <f t="shared" ref="C41:M41" si="23">SUM(C36,C40)</f>
        <v>201421</v>
      </c>
      <c r="D41" s="46">
        <f t="shared" si="23"/>
        <v>20012</v>
      </c>
      <c r="E41" s="56">
        <f t="shared" si="9"/>
        <v>9.935408919626057E-2</v>
      </c>
      <c r="F41" s="45">
        <f t="shared" si="23"/>
        <v>94338</v>
      </c>
      <c r="G41" s="46">
        <f t="shared" si="23"/>
        <v>8029</v>
      </c>
      <c r="H41" s="56">
        <f t="shared" si="10"/>
        <v>8.5108863872458612E-2</v>
      </c>
      <c r="I41" s="45">
        <f t="shared" si="23"/>
        <v>96065</v>
      </c>
      <c r="J41" s="46">
        <f t="shared" si="23"/>
        <v>8648</v>
      </c>
      <c r="K41" s="56">
        <f t="shared" si="11"/>
        <v>9.002238067974809E-2</v>
      </c>
      <c r="L41" s="45">
        <f t="shared" si="23"/>
        <v>391824</v>
      </c>
      <c r="M41" s="46">
        <f t="shared" si="23"/>
        <v>36689</v>
      </c>
      <c r="N41" s="56">
        <f t="shared" si="13"/>
        <v>9.3636428600596192E-2</v>
      </c>
    </row>
    <row r="42" spans="1:14" ht="29.25" customHeight="1" thickTop="1" thickBot="1">
      <c r="A42" s="116" t="s">
        <v>27</v>
      </c>
      <c r="B42" s="117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82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81</v>
      </c>
      <c r="C44" s="33">
        <v>13657</v>
      </c>
      <c r="D44" s="38">
        <v>1114</v>
      </c>
      <c r="E44" s="51"/>
      <c r="F44" s="33">
        <v>6585</v>
      </c>
      <c r="G44" s="38">
        <v>907</v>
      </c>
      <c r="H44" s="51"/>
      <c r="I44" s="33"/>
      <c r="J44" s="38"/>
      <c r="K44" s="51"/>
      <c r="L44" s="33">
        <f t="shared" ref="L44" si="24">C44+F44+I44</f>
        <v>20242</v>
      </c>
      <c r="M44" s="38">
        <f t="shared" ref="M44" si="25">D44+G44+J44</f>
        <v>2021</v>
      </c>
      <c r="N44" s="51">
        <f t="shared" ref="N44" si="26">M44/L44</f>
        <v>9.9841912854461021E-2</v>
      </c>
    </row>
    <row r="45" spans="1:14" ht="15.75">
      <c r="A45" s="6">
        <v>32</v>
      </c>
      <c r="B45" s="14" t="s">
        <v>83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28</v>
      </c>
      <c r="C46" s="34"/>
      <c r="D46" s="39"/>
      <c r="E46" s="52"/>
      <c r="F46" s="34"/>
      <c r="G46" s="39"/>
      <c r="H46" s="52"/>
      <c r="I46" s="34"/>
      <c r="J46" s="39"/>
      <c r="K46" s="52"/>
      <c r="L46" s="34">
        <f t="shared" ref="L46:M55" si="27">C46+F46+I46</f>
        <v>0</v>
      </c>
      <c r="M46" s="39">
        <f t="shared" si="27"/>
        <v>0</v>
      </c>
      <c r="N46" s="52"/>
    </row>
    <row r="47" spans="1:14" ht="31.5">
      <c r="A47" s="6">
        <v>34</v>
      </c>
      <c r="B47" s="14" t="s">
        <v>29</v>
      </c>
      <c r="C47" s="34"/>
      <c r="D47" s="39"/>
      <c r="E47" s="52"/>
      <c r="F47" s="34"/>
      <c r="G47" s="39"/>
      <c r="H47" s="52"/>
      <c r="I47" s="34"/>
      <c r="J47" s="39"/>
      <c r="K47" s="52"/>
      <c r="L47" s="34">
        <f t="shared" si="27"/>
        <v>0</v>
      </c>
      <c r="M47" s="39">
        <f t="shared" si="27"/>
        <v>0</v>
      </c>
      <c r="N47" s="52"/>
    </row>
    <row r="48" spans="1:14" ht="15.75">
      <c r="A48" s="6">
        <v>35</v>
      </c>
      <c r="B48" s="15" t="s">
        <v>30</v>
      </c>
      <c r="C48" s="34">
        <v>187764</v>
      </c>
      <c r="D48" s="39">
        <v>18898</v>
      </c>
      <c r="E48" s="52">
        <f t="shared" ref="E48:E65" si="28">+D48/C48</f>
        <v>0.10064762148228627</v>
      </c>
      <c r="F48" s="34">
        <v>87753</v>
      </c>
      <c r="G48" s="39">
        <v>7122</v>
      </c>
      <c r="H48" s="52">
        <f t="shared" si="10"/>
        <v>8.1159618474582071E-2</v>
      </c>
      <c r="I48" s="34">
        <v>96065</v>
      </c>
      <c r="J48" s="39">
        <v>8648</v>
      </c>
      <c r="K48" s="52">
        <f t="shared" si="11"/>
        <v>9.002238067974809E-2</v>
      </c>
      <c r="L48" s="34">
        <f t="shared" si="27"/>
        <v>371582</v>
      </c>
      <c r="M48" s="39">
        <f t="shared" si="27"/>
        <v>34668</v>
      </c>
      <c r="N48" s="52">
        <f t="shared" si="13"/>
        <v>9.3298383667669585E-2</v>
      </c>
    </row>
    <row r="49" spans="1:14" ht="15.75">
      <c r="A49" s="6">
        <v>36</v>
      </c>
      <c r="B49" s="15" t="s">
        <v>31</v>
      </c>
      <c r="C49" s="34"/>
      <c r="D49" s="39"/>
      <c r="E49" s="52"/>
      <c r="F49" s="34"/>
      <c r="G49" s="39"/>
      <c r="H49" s="52"/>
      <c r="I49" s="34"/>
      <c r="J49" s="39"/>
      <c r="K49" s="52"/>
      <c r="L49" s="34">
        <f t="shared" si="27"/>
        <v>0</v>
      </c>
      <c r="M49" s="39">
        <f t="shared" si="27"/>
        <v>0</v>
      </c>
      <c r="N49" s="52"/>
    </row>
    <row r="50" spans="1:14" ht="15.75">
      <c r="A50" s="6">
        <v>37</v>
      </c>
      <c r="B50" s="15" t="s">
        <v>32</v>
      </c>
      <c r="C50" s="34"/>
      <c r="D50" s="39"/>
      <c r="E50" s="52"/>
      <c r="F50" s="34"/>
      <c r="G50" s="39"/>
      <c r="H50" s="52"/>
      <c r="I50" s="34"/>
      <c r="J50" s="39"/>
      <c r="K50" s="52"/>
      <c r="L50" s="34">
        <f t="shared" si="27"/>
        <v>0</v>
      </c>
      <c r="M50" s="39">
        <f t="shared" si="27"/>
        <v>0</v>
      </c>
      <c r="N50" s="52"/>
    </row>
    <row r="51" spans="1:14" ht="15.75">
      <c r="A51" s="6">
        <v>38</v>
      </c>
      <c r="B51" s="15" t="s">
        <v>33</v>
      </c>
      <c r="C51" s="34"/>
      <c r="D51" s="39"/>
      <c r="E51" s="52"/>
      <c r="F51" s="34"/>
      <c r="G51" s="39"/>
      <c r="H51" s="52"/>
      <c r="I51" s="34"/>
      <c r="J51" s="39"/>
      <c r="K51" s="52"/>
      <c r="L51" s="34">
        <f t="shared" si="27"/>
        <v>0</v>
      </c>
      <c r="M51" s="39">
        <f t="shared" si="27"/>
        <v>0</v>
      </c>
      <c r="N51" s="52"/>
    </row>
    <row r="52" spans="1:14" ht="15.75">
      <c r="A52" s="4">
        <v>39</v>
      </c>
      <c r="B52" s="16" t="s">
        <v>34</v>
      </c>
      <c r="C52" s="49"/>
      <c r="D52" s="50"/>
      <c r="E52" s="58"/>
      <c r="F52" s="49"/>
      <c r="G52" s="50"/>
      <c r="H52" s="58"/>
      <c r="I52" s="49"/>
      <c r="J52" s="50"/>
      <c r="K52" s="58"/>
      <c r="L52" s="49">
        <f t="shared" si="27"/>
        <v>0</v>
      </c>
      <c r="M52" s="50">
        <f t="shared" si="27"/>
        <v>0</v>
      </c>
      <c r="N52" s="58"/>
    </row>
    <row r="53" spans="1:14" ht="15.75">
      <c r="A53" s="6">
        <v>40</v>
      </c>
      <c r="B53" s="15" t="s">
        <v>35</v>
      </c>
      <c r="C53" s="34"/>
      <c r="D53" s="39"/>
      <c r="E53" s="52"/>
      <c r="F53" s="34"/>
      <c r="G53" s="39"/>
      <c r="H53" s="52"/>
      <c r="I53" s="34"/>
      <c r="J53" s="39"/>
      <c r="K53" s="52"/>
      <c r="L53" s="34">
        <f t="shared" si="27"/>
        <v>0</v>
      </c>
      <c r="M53" s="39">
        <f t="shared" si="27"/>
        <v>0</v>
      </c>
      <c r="N53" s="52"/>
    </row>
    <row r="54" spans="1:14" ht="15.75">
      <c r="A54" s="6">
        <v>41</v>
      </c>
      <c r="B54" s="17" t="s">
        <v>36</v>
      </c>
      <c r="C54" s="34"/>
      <c r="D54" s="39"/>
      <c r="E54" s="52"/>
      <c r="F54" s="34"/>
      <c r="G54" s="39"/>
      <c r="H54" s="52"/>
      <c r="I54" s="34"/>
      <c r="J54" s="39"/>
      <c r="K54" s="52"/>
      <c r="L54" s="34">
        <f t="shared" si="27"/>
        <v>0</v>
      </c>
      <c r="M54" s="39">
        <f t="shared" si="27"/>
        <v>0</v>
      </c>
      <c r="N54" s="52"/>
    </row>
    <row r="55" spans="1:14" ht="16.5" thickBot="1">
      <c r="A55" s="1">
        <v>42</v>
      </c>
      <c r="B55" s="18" t="s">
        <v>37</v>
      </c>
      <c r="C55" s="35"/>
      <c r="D55" s="40"/>
      <c r="E55" s="55"/>
      <c r="F55" s="35"/>
      <c r="G55" s="40"/>
      <c r="H55" s="55"/>
      <c r="I55" s="35"/>
      <c r="J55" s="40"/>
      <c r="K55" s="55"/>
      <c r="L55" s="35">
        <f t="shared" si="27"/>
        <v>0</v>
      </c>
      <c r="M55" s="40">
        <f t="shared" si="27"/>
        <v>0</v>
      </c>
      <c r="N55" s="55"/>
    </row>
    <row r="56" spans="1:14" ht="33.75" customHeight="1" thickBot="1">
      <c r="A56" s="5">
        <v>43</v>
      </c>
      <c r="B56" s="19" t="s">
        <v>84</v>
      </c>
      <c r="C56" s="41">
        <f t="shared" ref="C56:M56" si="29">SUM(C48:C51,C53:C55)</f>
        <v>187764</v>
      </c>
      <c r="D56" s="42">
        <f t="shared" si="29"/>
        <v>18898</v>
      </c>
      <c r="E56" s="54">
        <f t="shared" si="28"/>
        <v>0.10064762148228627</v>
      </c>
      <c r="F56" s="41">
        <f t="shared" si="29"/>
        <v>87753</v>
      </c>
      <c r="G56" s="42">
        <f t="shared" si="29"/>
        <v>7122</v>
      </c>
      <c r="H56" s="54">
        <f t="shared" si="10"/>
        <v>8.1159618474582071E-2</v>
      </c>
      <c r="I56" s="41">
        <f t="shared" si="29"/>
        <v>96065</v>
      </c>
      <c r="J56" s="42">
        <f t="shared" si="29"/>
        <v>8648</v>
      </c>
      <c r="K56" s="54">
        <f t="shared" si="11"/>
        <v>9.002238067974809E-2</v>
      </c>
      <c r="L56" s="41">
        <f t="shared" si="29"/>
        <v>371582</v>
      </c>
      <c r="M56" s="42">
        <f t="shared" si="29"/>
        <v>34668</v>
      </c>
      <c r="N56" s="54">
        <f t="shared" si="13"/>
        <v>9.3298383667669585E-2</v>
      </c>
    </row>
    <row r="57" spans="1:14" ht="16.5" thickBot="1">
      <c r="A57" s="6">
        <v>44</v>
      </c>
      <c r="B57" s="13" t="s">
        <v>38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:M57" si="30">C57+F57+I57</f>
        <v>0</v>
      </c>
      <c r="M57" s="38">
        <f t="shared" si="30"/>
        <v>0</v>
      </c>
      <c r="N57" s="51"/>
    </row>
    <row r="58" spans="1:14" ht="16.5" thickBot="1">
      <c r="A58" s="5">
        <v>45</v>
      </c>
      <c r="B58" s="19" t="s">
        <v>85</v>
      </c>
      <c r="C58" s="41">
        <f>C43+C44+C45+C46+C47+C56+C57</f>
        <v>201421</v>
      </c>
      <c r="D58" s="42">
        <f>D43+D44+D45+D46+D47+D56+D57</f>
        <v>20012</v>
      </c>
      <c r="E58" s="54">
        <f t="shared" ref="E58" si="31">+D58/C58</f>
        <v>9.935408919626057E-2</v>
      </c>
      <c r="F58" s="41">
        <f>F43+F44+F45+F46+F47+F56+F57</f>
        <v>94338</v>
      </c>
      <c r="G58" s="42">
        <f>G43+G44+G45+G46+G47+G56+G57</f>
        <v>8029</v>
      </c>
      <c r="H58" s="54">
        <f t="shared" ref="H58" si="32">G58/F58</f>
        <v>8.5108863872458612E-2</v>
      </c>
      <c r="I58" s="41">
        <f>I43+I44+I45+I46+I47+I56+I57</f>
        <v>96065</v>
      </c>
      <c r="J58" s="42">
        <f>J43+J44+J45+J46+J47+J56+J57</f>
        <v>8648</v>
      </c>
      <c r="K58" s="54">
        <f t="shared" ref="K58" si="33">J58/I58</f>
        <v>9.002238067974809E-2</v>
      </c>
      <c r="L58" s="41">
        <f>L43+L44+L45+L46+L47+L56+L57</f>
        <v>391824</v>
      </c>
      <c r="M58" s="42">
        <f>M43+M44+M45+M46+M47+M56+M57</f>
        <v>36689</v>
      </c>
      <c r="N58" s="54">
        <f t="shared" ref="N58" si="34">M58/L58</f>
        <v>9.3636428600596192E-2</v>
      </c>
    </row>
    <row r="59" spans="1:14" ht="31.5">
      <c r="A59" s="73">
        <v>46</v>
      </c>
      <c r="B59" s="74" t="s">
        <v>90</v>
      </c>
      <c r="C59" s="77"/>
      <c r="D59" s="75"/>
      <c r="E59" s="76"/>
      <c r="F59" s="77"/>
      <c r="G59" s="75"/>
      <c r="H59" s="76"/>
      <c r="I59" s="77"/>
      <c r="J59" s="75"/>
      <c r="K59" s="76"/>
      <c r="L59" s="77"/>
      <c r="M59" s="75"/>
      <c r="N59" s="83"/>
    </row>
    <row r="60" spans="1:14" ht="31.5">
      <c r="A60" s="78">
        <v>47</v>
      </c>
      <c r="B60" s="79" t="s">
        <v>91</v>
      </c>
      <c r="C60" s="72"/>
      <c r="D60" s="80"/>
      <c r="E60" s="81"/>
      <c r="F60" s="82"/>
      <c r="G60" s="80"/>
      <c r="H60" s="81"/>
      <c r="I60" s="82"/>
      <c r="J60" s="80"/>
      <c r="K60" s="81"/>
      <c r="L60" s="82"/>
      <c r="M60" s="80"/>
      <c r="N60" s="84"/>
    </row>
    <row r="61" spans="1:14" ht="15.75">
      <c r="A61" s="6">
        <v>48</v>
      </c>
      <c r="B61" s="13" t="s">
        <v>42</v>
      </c>
      <c r="C61" s="34"/>
      <c r="D61" s="38"/>
      <c r="E61" s="51"/>
      <c r="F61" s="33"/>
      <c r="G61" s="38"/>
      <c r="H61" s="51"/>
      <c r="I61" s="33"/>
      <c r="J61" s="38"/>
      <c r="K61" s="51"/>
      <c r="L61" s="33">
        <f t="shared" ref="L61:M63" si="35">C61+F61+I61</f>
        <v>0</v>
      </c>
      <c r="M61" s="38">
        <f t="shared" si="35"/>
        <v>0</v>
      </c>
      <c r="N61" s="51"/>
    </row>
    <row r="62" spans="1:14" ht="15.75">
      <c r="A62" s="6">
        <v>49</v>
      </c>
      <c r="B62" s="15" t="s">
        <v>39</v>
      </c>
      <c r="C62" s="34"/>
      <c r="D62" s="39"/>
      <c r="E62" s="52"/>
      <c r="F62" s="34"/>
      <c r="G62" s="39"/>
      <c r="H62" s="52"/>
      <c r="I62" s="34"/>
      <c r="J62" s="39"/>
      <c r="K62" s="52"/>
      <c r="L62" s="34">
        <f t="shared" si="35"/>
        <v>0</v>
      </c>
      <c r="M62" s="39"/>
      <c r="N62" s="52"/>
    </row>
    <row r="63" spans="1:14" ht="16.5" thickBot="1">
      <c r="A63" s="6">
        <v>50</v>
      </c>
      <c r="B63" s="15" t="s">
        <v>40</v>
      </c>
      <c r="C63" s="35"/>
      <c r="D63" s="40"/>
      <c r="E63" s="55"/>
      <c r="F63" s="35"/>
      <c r="G63" s="40"/>
      <c r="H63" s="55"/>
      <c r="I63" s="35"/>
      <c r="J63" s="40"/>
      <c r="K63" s="55"/>
      <c r="L63" s="35">
        <f t="shared" si="35"/>
        <v>0</v>
      </c>
      <c r="M63" s="40">
        <f t="shared" si="35"/>
        <v>0</v>
      </c>
      <c r="N63" s="55"/>
    </row>
    <row r="64" spans="1:14" ht="16.5" thickBot="1">
      <c r="A64" s="5">
        <v>51</v>
      </c>
      <c r="B64" s="20" t="s">
        <v>86</v>
      </c>
      <c r="C64" s="41">
        <f t="shared" ref="C64:M64" si="36">SUM(C61:C63)</f>
        <v>0</v>
      </c>
      <c r="D64" s="42">
        <f t="shared" si="36"/>
        <v>0</v>
      </c>
      <c r="E64" s="54"/>
      <c r="F64" s="41">
        <f t="shared" si="36"/>
        <v>0</v>
      </c>
      <c r="G64" s="42">
        <f t="shared" si="36"/>
        <v>0</v>
      </c>
      <c r="H64" s="54"/>
      <c r="I64" s="41">
        <f t="shared" si="36"/>
        <v>0</v>
      </c>
      <c r="J64" s="42">
        <f t="shared" si="36"/>
        <v>0</v>
      </c>
      <c r="K64" s="54"/>
      <c r="L64" s="41">
        <f t="shared" si="36"/>
        <v>0</v>
      </c>
      <c r="M64" s="42">
        <f t="shared" si="36"/>
        <v>0</v>
      </c>
      <c r="N64" s="54"/>
    </row>
    <row r="65" spans="1:14" ht="16.5" thickBot="1">
      <c r="A65" s="118" t="s">
        <v>87</v>
      </c>
      <c r="B65" s="119"/>
      <c r="C65" s="45">
        <f>C58+C59+C60+C64</f>
        <v>201421</v>
      </c>
      <c r="D65" s="46">
        <f>D58+D59+D60+D64</f>
        <v>20012</v>
      </c>
      <c r="E65" s="56">
        <f t="shared" si="28"/>
        <v>9.935408919626057E-2</v>
      </c>
      <c r="F65" s="45">
        <f>F58+F59+F60+F64</f>
        <v>94338</v>
      </c>
      <c r="G65" s="46">
        <f>G58+G59+G60+G64</f>
        <v>8029</v>
      </c>
      <c r="H65" s="56">
        <f t="shared" si="10"/>
        <v>8.5108863872458612E-2</v>
      </c>
      <c r="I65" s="45">
        <f>I58+I59+I60+I64</f>
        <v>96065</v>
      </c>
      <c r="J65" s="46">
        <f>J58+J59+J60+J64</f>
        <v>8648</v>
      </c>
      <c r="K65" s="56">
        <f t="shared" si="11"/>
        <v>9.002238067974809E-2</v>
      </c>
      <c r="L65" s="45">
        <f>L58+L59+L60+L64</f>
        <v>391824</v>
      </c>
      <c r="M65" s="46">
        <f>M58+M59+M60+M64</f>
        <v>36689</v>
      </c>
      <c r="N65" s="56">
        <f t="shared" si="13"/>
        <v>9.3636428600596192E-2</v>
      </c>
    </row>
    <row r="66" spans="1:14" ht="17.25" thickTop="1" thickBot="1">
      <c r="A66" s="104"/>
      <c r="B66" s="105"/>
      <c r="C66" s="48"/>
      <c r="D66" s="10"/>
      <c r="E66" s="85"/>
      <c r="F66" s="48"/>
      <c r="G66" s="10"/>
      <c r="H66" s="85"/>
      <c r="I66" s="48"/>
      <c r="J66" s="10"/>
      <c r="K66" s="85"/>
      <c r="L66" s="48"/>
      <c r="M66" s="10"/>
      <c r="N66" s="57"/>
    </row>
    <row r="67" spans="1:14" ht="16.5" thickBot="1">
      <c r="A67" s="9">
        <v>52</v>
      </c>
      <c r="B67" s="11" t="s">
        <v>41</v>
      </c>
      <c r="C67" s="36">
        <v>58</v>
      </c>
      <c r="D67" s="69">
        <v>59</v>
      </c>
      <c r="E67" s="59"/>
      <c r="F67" s="36">
        <v>30</v>
      </c>
      <c r="G67" s="69">
        <v>30</v>
      </c>
      <c r="H67" s="59"/>
      <c r="I67" s="36">
        <v>33</v>
      </c>
      <c r="J67" s="69">
        <v>33</v>
      </c>
      <c r="K67" s="59"/>
      <c r="L67" s="36">
        <f>C67+F67+I67</f>
        <v>121</v>
      </c>
      <c r="M67" s="69">
        <f>D67+G67+J67</f>
        <v>122</v>
      </c>
      <c r="N67" s="59"/>
    </row>
  </sheetData>
  <mergeCells count="29">
    <mergeCell ref="C1:E2"/>
    <mergeCell ref="A6:A10"/>
    <mergeCell ref="B6:B10"/>
    <mergeCell ref="C6:E6"/>
    <mergeCell ref="F6:H6"/>
    <mergeCell ref="H9:H10"/>
    <mergeCell ref="K9:K10"/>
    <mergeCell ref="L6:N6"/>
    <mergeCell ref="C7:E8"/>
    <mergeCell ref="F7:H8"/>
    <mergeCell ref="I7:K8"/>
    <mergeCell ref="L7:N8"/>
    <mergeCell ref="I6:K6"/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topLeftCell="C1" zoomScale="70" zoomScaleNormal="80" zoomScaleSheetLayoutView="70" workbookViewId="0">
      <selection activeCell="K1" sqref="K1:N1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0"/>
      <c r="B1" s="60"/>
      <c r="C1" s="120"/>
      <c r="D1" s="120"/>
      <c r="E1" s="120"/>
      <c r="F1" s="61"/>
      <c r="G1" s="61"/>
      <c r="H1" s="61"/>
      <c r="I1" s="61"/>
      <c r="J1" s="61"/>
      <c r="K1" s="87" t="s">
        <v>96</v>
      </c>
      <c r="L1" s="87"/>
      <c r="M1" s="87"/>
      <c r="N1" s="87"/>
    </row>
    <row r="2" spans="1:14" ht="42" customHeight="1">
      <c r="A2" s="60"/>
      <c r="B2" s="60"/>
      <c r="C2" s="120"/>
      <c r="D2" s="120"/>
      <c r="E2" s="120"/>
      <c r="F2" s="61"/>
      <c r="G2" s="61"/>
      <c r="H2" s="61"/>
      <c r="I2" s="61"/>
      <c r="J2" s="61"/>
      <c r="K2" s="61"/>
      <c r="L2" s="61"/>
      <c r="M2" s="61"/>
      <c r="N2" s="61"/>
    </row>
    <row r="5" spans="1:14" ht="15.75" thickBot="1"/>
    <row r="6" spans="1:14" ht="16.5" thickBot="1">
      <c r="A6" s="106" t="s">
        <v>0</v>
      </c>
      <c r="B6" s="109" t="s">
        <v>1</v>
      </c>
      <c r="C6" s="94">
        <v>2105</v>
      </c>
      <c r="D6" s="95"/>
      <c r="E6" s="96"/>
      <c r="F6" s="97" t="s">
        <v>67</v>
      </c>
      <c r="G6" s="98"/>
      <c r="H6" s="99"/>
      <c r="I6" s="97" t="s">
        <v>66</v>
      </c>
      <c r="J6" s="98"/>
      <c r="K6" s="99"/>
      <c r="L6" s="94">
        <v>2105</v>
      </c>
      <c r="M6" s="95"/>
      <c r="N6" s="96"/>
    </row>
    <row r="7" spans="1:14" ht="15" customHeight="1">
      <c r="A7" s="107"/>
      <c r="B7" s="110"/>
      <c r="C7" s="90" t="s">
        <v>71</v>
      </c>
      <c r="D7" s="91"/>
      <c r="E7" s="88"/>
      <c r="F7" s="90" t="s">
        <v>69</v>
      </c>
      <c r="G7" s="91"/>
      <c r="H7" s="91"/>
      <c r="I7" s="90" t="s">
        <v>68</v>
      </c>
      <c r="J7" s="91"/>
      <c r="K7" s="88"/>
      <c r="L7" s="90" t="s">
        <v>72</v>
      </c>
      <c r="M7" s="91"/>
      <c r="N7" s="88"/>
    </row>
    <row r="8" spans="1:14" ht="51.75" customHeight="1" thickBot="1">
      <c r="A8" s="107"/>
      <c r="B8" s="110"/>
      <c r="C8" s="92"/>
      <c r="D8" s="93"/>
      <c r="E8" s="89"/>
      <c r="F8" s="92"/>
      <c r="G8" s="93"/>
      <c r="H8" s="93"/>
      <c r="I8" s="92"/>
      <c r="J8" s="93"/>
      <c r="K8" s="89"/>
      <c r="L8" s="92"/>
      <c r="M8" s="93"/>
      <c r="N8" s="89"/>
    </row>
    <row r="9" spans="1:14" ht="15" customHeight="1">
      <c r="A9" s="107"/>
      <c r="B9" s="110"/>
      <c r="C9" s="100" t="s">
        <v>73</v>
      </c>
      <c r="D9" s="102" t="s">
        <v>74</v>
      </c>
      <c r="E9" s="88" t="s">
        <v>75</v>
      </c>
      <c r="F9" s="100" t="s">
        <v>73</v>
      </c>
      <c r="G9" s="102" t="s">
        <v>74</v>
      </c>
      <c r="H9" s="88" t="s">
        <v>75</v>
      </c>
      <c r="I9" s="100" t="s">
        <v>73</v>
      </c>
      <c r="J9" s="102" t="s">
        <v>74</v>
      </c>
      <c r="K9" s="88" t="s">
        <v>75</v>
      </c>
      <c r="L9" s="100" t="s">
        <v>73</v>
      </c>
      <c r="M9" s="102" t="s">
        <v>74</v>
      </c>
      <c r="N9" s="88" t="s">
        <v>75</v>
      </c>
    </row>
    <row r="10" spans="1:14" ht="44.25" customHeight="1" thickBot="1">
      <c r="A10" s="108"/>
      <c r="B10" s="111"/>
      <c r="C10" s="101"/>
      <c r="D10" s="103"/>
      <c r="E10" s="89"/>
      <c r="F10" s="101"/>
      <c r="G10" s="103"/>
      <c r="H10" s="89"/>
      <c r="I10" s="101"/>
      <c r="J10" s="103"/>
      <c r="K10" s="89"/>
      <c r="L10" s="101"/>
      <c r="M10" s="103"/>
      <c r="N10" s="89"/>
    </row>
    <row r="11" spans="1:14" ht="16.5" thickBot="1">
      <c r="A11" s="112" t="s">
        <v>2</v>
      </c>
      <c r="B11" s="113"/>
      <c r="C11" s="32">
        <v>49</v>
      </c>
      <c r="D11" s="37">
        <f t="shared" ref="D11:E11" si="0">+C11+1</f>
        <v>50</v>
      </c>
      <c r="E11" s="31">
        <f t="shared" si="0"/>
        <v>51</v>
      </c>
      <c r="F11" s="32">
        <f t="shared" ref="F11" si="1">+E11+1</f>
        <v>52</v>
      </c>
      <c r="G11" s="37">
        <f t="shared" ref="G11" si="2">+F11+1</f>
        <v>53</v>
      </c>
      <c r="H11" s="31">
        <f t="shared" ref="H11" si="3">+G11+1</f>
        <v>54</v>
      </c>
      <c r="I11" s="32">
        <f t="shared" ref="I11" si="4">+H11+1</f>
        <v>55</v>
      </c>
      <c r="J11" s="37">
        <f t="shared" ref="J11" si="5">+I11+1</f>
        <v>56</v>
      </c>
      <c r="K11" s="31">
        <f t="shared" ref="K11" si="6">+J11+1</f>
        <v>57</v>
      </c>
      <c r="L11" s="32">
        <f t="shared" ref="L11" si="7">+K11+1</f>
        <v>58</v>
      </c>
      <c r="M11" s="37">
        <f t="shared" ref="M11" si="8">+L11+1</f>
        <v>59</v>
      </c>
      <c r="N11" s="31">
        <f t="shared" ref="N11" si="9">+M11+1</f>
        <v>60</v>
      </c>
    </row>
    <row r="12" spans="1:14" ht="15.75">
      <c r="A12" s="1">
        <v>1</v>
      </c>
      <c r="B12" s="21" t="s">
        <v>3</v>
      </c>
      <c r="C12" s="38">
        <v>140121</v>
      </c>
      <c r="D12" s="38">
        <v>11720</v>
      </c>
      <c r="E12" s="51">
        <f t="shared" ref="E12:E41" si="10">+D12/C12</f>
        <v>8.3641995132778105E-2</v>
      </c>
      <c r="F12" s="38">
        <v>35188</v>
      </c>
      <c r="G12" s="38">
        <v>2878</v>
      </c>
      <c r="H12" s="51">
        <f>G12/F12</f>
        <v>8.1789246333977494E-2</v>
      </c>
      <c r="I12" s="38">
        <v>58504</v>
      </c>
      <c r="J12" s="38">
        <v>4914</v>
      </c>
      <c r="K12" s="51">
        <f>J12/I12</f>
        <v>8.3994256802953637E-2</v>
      </c>
      <c r="L12" s="33">
        <f>C12+F12+I12</f>
        <v>233813</v>
      </c>
      <c r="M12" s="38">
        <f>D12+G12+J12</f>
        <v>19512</v>
      </c>
      <c r="N12" s="51">
        <f>M12/L12</f>
        <v>8.3451305102795831E-2</v>
      </c>
    </row>
    <row r="13" spans="1:14" ht="15.75">
      <c r="A13" s="2">
        <v>2</v>
      </c>
      <c r="B13" s="15" t="s">
        <v>4</v>
      </c>
      <c r="C13" s="39">
        <v>36350</v>
      </c>
      <c r="D13" s="39">
        <v>3034</v>
      </c>
      <c r="E13" s="52">
        <f t="shared" si="10"/>
        <v>8.3466299862448412E-2</v>
      </c>
      <c r="F13" s="39">
        <v>9400</v>
      </c>
      <c r="G13" s="39">
        <v>767</v>
      </c>
      <c r="H13" s="52">
        <f t="shared" ref="H13:H65" si="11">G13/F13</f>
        <v>8.1595744680851068E-2</v>
      </c>
      <c r="I13" s="39">
        <v>14853</v>
      </c>
      <c r="J13" s="39">
        <v>1245</v>
      </c>
      <c r="K13" s="52">
        <f t="shared" ref="K13:K65" si="12">J13/I13</f>
        <v>8.3821450212078374E-2</v>
      </c>
      <c r="L13" s="62">
        <f t="shared" ref="L13:M15" si="13">C13+F13+I13</f>
        <v>60603</v>
      </c>
      <c r="M13" s="39">
        <f t="shared" si="13"/>
        <v>5046</v>
      </c>
      <c r="N13" s="52">
        <f t="shared" ref="N13:N65" si="14">M13/L13</f>
        <v>8.3263204791841988E-2</v>
      </c>
    </row>
    <row r="14" spans="1:14" ht="15.75">
      <c r="A14" s="2">
        <v>3</v>
      </c>
      <c r="B14" s="22" t="s">
        <v>5</v>
      </c>
      <c r="C14" s="39">
        <v>39399</v>
      </c>
      <c r="D14" s="39">
        <v>3527</v>
      </c>
      <c r="E14" s="52">
        <f t="shared" si="10"/>
        <v>8.9520038579659386E-2</v>
      </c>
      <c r="F14" s="39">
        <v>14085</v>
      </c>
      <c r="G14" s="39">
        <v>1261</v>
      </c>
      <c r="H14" s="52">
        <f t="shared" si="11"/>
        <v>8.9527866524671637E-2</v>
      </c>
      <c r="I14" s="39">
        <v>21722</v>
      </c>
      <c r="J14" s="39">
        <v>1853</v>
      </c>
      <c r="K14" s="52">
        <f t="shared" si="12"/>
        <v>8.5305220513764851E-2</v>
      </c>
      <c r="L14" s="62">
        <f t="shared" si="13"/>
        <v>75206</v>
      </c>
      <c r="M14" s="39">
        <f t="shared" si="13"/>
        <v>6641</v>
      </c>
      <c r="N14" s="52">
        <f t="shared" si="14"/>
        <v>8.8304124670903913E-2</v>
      </c>
    </row>
    <row r="15" spans="1:14" ht="15.75">
      <c r="A15" s="3">
        <v>4</v>
      </c>
      <c r="B15" s="23" t="s">
        <v>6</v>
      </c>
      <c r="C15" s="39">
        <v>648</v>
      </c>
      <c r="D15" s="39">
        <v>54</v>
      </c>
      <c r="E15" s="52">
        <f t="shared" si="10"/>
        <v>8.3333333333333329E-2</v>
      </c>
      <c r="F15" s="39">
        <v>222</v>
      </c>
      <c r="G15" s="39">
        <v>18</v>
      </c>
      <c r="H15" s="52">
        <f t="shared" si="11"/>
        <v>8.1081081081081086E-2</v>
      </c>
      <c r="I15" s="39">
        <v>388</v>
      </c>
      <c r="J15" s="39">
        <v>33</v>
      </c>
      <c r="K15" s="52">
        <f t="shared" si="12"/>
        <v>8.505154639175258E-2</v>
      </c>
      <c r="L15" s="63">
        <f t="shared" si="13"/>
        <v>1258</v>
      </c>
      <c r="M15" s="39">
        <f t="shared" si="13"/>
        <v>105</v>
      </c>
      <c r="N15" s="52">
        <f t="shared" si="14"/>
        <v>8.3465818759936403E-2</v>
      </c>
    </row>
    <row r="16" spans="1:14" ht="15.75">
      <c r="A16" s="2">
        <v>5</v>
      </c>
      <c r="B16" s="24" t="s">
        <v>7</v>
      </c>
      <c r="C16" s="34">
        <f t="shared" ref="C16:M16" si="15">SUM(C14:C15)</f>
        <v>40047</v>
      </c>
      <c r="D16" s="39">
        <f t="shared" si="15"/>
        <v>3581</v>
      </c>
      <c r="E16" s="52">
        <f t="shared" si="10"/>
        <v>8.9419931580393033E-2</v>
      </c>
      <c r="F16" s="34">
        <f t="shared" si="15"/>
        <v>14307</v>
      </c>
      <c r="G16" s="39">
        <f t="shared" si="15"/>
        <v>1279</v>
      </c>
      <c r="H16" s="52">
        <f t="shared" si="11"/>
        <v>8.9396798769832947E-2</v>
      </c>
      <c r="I16" s="34">
        <f t="shared" si="15"/>
        <v>22110</v>
      </c>
      <c r="J16" s="39">
        <f t="shared" si="15"/>
        <v>1886</v>
      </c>
      <c r="K16" s="52">
        <f t="shared" si="12"/>
        <v>8.5300768882858438E-2</v>
      </c>
      <c r="L16" s="34">
        <f t="shared" si="15"/>
        <v>76464</v>
      </c>
      <c r="M16" s="39">
        <f t="shared" si="15"/>
        <v>6746</v>
      </c>
      <c r="N16" s="52">
        <f t="shared" si="14"/>
        <v>8.8224523958987236E-2</v>
      </c>
    </row>
    <row r="17" spans="1:14" ht="16.5" thickBot="1">
      <c r="A17" s="4">
        <v>6</v>
      </c>
      <c r="B17" s="16" t="s">
        <v>8</v>
      </c>
      <c r="C17" s="43">
        <v>13712</v>
      </c>
      <c r="D17" s="44">
        <v>1387</v>
      </c>
      <c r="E17" s="53">
        <f t="shared" si="10"/>
        <v>0.10115227537922987</v>
      </c>
      <c r="F17" s="43">
        <v>7638</v>
      </c>
      <c r="G17" s="44">
        <v>741</v>
      </c>
      <c r="H17" s="53">
        <f t="shared" si="11"/>
        <v>9.7014925373134331E-2</v>
      </c>
      <c r="I17" s="43">
        <v>14922</v>
      </c>
      <c r="J17" s="44">
        <v>1289</v>
      </c>
      <c r="K17" s="53">
        <f t="shared" si="12"/>
        <v>8.6382522450073718E-2</v>
      </c>
      <c r="L17" s="43">
        <f>C17+F17+I17</f>
        <v>36272</v>
      </c>
      <c r="M17" s="44">
        <f>D17+G17+J17</f>
        <v>3417</v>
      </c>
      <c r="N17" s="53">
        <f t="shared" si="14"/>
        <v>9.4204896338773714E-2</v>
      </c>
    </row>
    <row r="18" spans="1:14" ht="16.5" thickBot="1">
      <c r="A18" s="5">
        <v>7</v>
      </c>
      <c r="B18" s="20" t="s">
        <v>9</v>
      </c>
      <c r="C18" s="41">
        <f t="shared" ref="C18:M18" si="16">SUM(C12:C13,C16)</f>
        <v>216518</v>
      </c>
      <c r="D18" s="42">
        <f t="shared" si="16"/>
        <v>18335</v>
      </c>
      <c r="E18" s="54">
        <f t="shared" si="10"/>
        <v>8.4681181241282474E-2</v>
      </c>
      <c r="F18" s="41">
        <f t="shared" si="16"/>
        <v>58895</v>
      </c>
      <c r="G18" s="42">
        <f t="shared" si="16"/>
        <v>4924</v>
      </c>
      <c r="H18" s="54">
        <f t="shared" si="11"/>
        <v>8.3606418201884705E-2</v>
      </c>
      <c r="I18" s="41">
        <f t="shared" si="16"/>
        <v>95467</v>
      </c>
      <c r="J18" s="42">
        <f t="shared" si="16"/>
        <v>8045</v>
      </c>
      <c r="K18" s="54">
        <f t="shared" si="12"/>
        <v>8.4269957157970823E-2</v>
      </c>
      <c r="L18" s="41">
        <f t="shared" si="16"/>
        <v>370880</v>
      </c>
      <c r="M18" s="42">
        <f t="shared" si="16"/>
        <v>31304</v>
      </c>
      <c r="N18" s="54">
        <f t="shared" si="14"/>
        <v>8.4404659188955997E-2</v>
      </c>
    </row>
    <row r="19" spans="1:14" ht="15.75">
      <c r="A19" s="6">
        <v>8</v>
      </c>
      <c r="B19" s="13" t="s">
        <v>10</v>
      </c>
      <c r="C19" s="33"/>
      <c r="D19" s="38"/>
      <c r="E19" s="51"/>
      <c r="F19" s="33"/>
      <c r="G19" s="38"/>
      <c r="H19" s="51"/>
      <c r="I19" s="33"/>
      <c r="J19" s="38"/>
      <c r="K19" s="51"/>
      <c r="L19" s="33">
        <f t="shared" ref="L19:M23" si="17">C19+F19+I19</f>
        <v>0</v>
      </c>
      <c r="M19" s="38">
        <f t="shared" si="17"/>
        <v>0</v>
      </c>
      <c r="N19" s="51"/>
    </row>
    <row r="20" spans="1:14" ht="15.75">
      <c r="A20" s="2">
        <v>9</v>
      </c>
      <c r="B20" s="15" t="s">
        <v>11</v>
      </c>
      <c r="C20" s="34"/>
      <c r="D20" s="39"/>
      <c r="E20" s="52"/>
      <c r="F20" s="34"/>
      <c r="G20" s="39"/>
      <c r="H20" s="52"/>
      <c r="I20" s="34"/>
      <c r="J20" s="39"/>
      <c r="K20" s="52"/>
      <c r="L20" s="34">
        <f t="shared" si="17"/>
        <v>0</v>
      </c>
      <c r="M20" s="39">
        <f t="shared" si="17"/>
        <v>0</v>
      </c>
      <c r="N20" s="52"/>
    </row>
    <row r="21" spans="1:14" ht="15.75">
      <c r="A21" s="6">
        <v>10</v>
      </c>
      <c r="B21" s="13" t="s">
        <v>12</v>
      </c>
      <c r="C21" s="34"/>
      <c r="D21" s="39"/>
      <c r="E21" s="52"/>
      <c r="F21" s="34"/>
      <c r="G21" s="39"/>
      <c r="H21" s="52"/>
      <c r="I21" s="34"/>
      <c r="J21" s="39"/>
      <c r="K21" s="52"/>
      <c r="L21" s="34">
        <f t="shared" si="17"/>
        <v>0</v>
      </c>
      <c r="M21" s="39">
        <f t="shared" si="17"/>
        <v>0</v>
      </c>
      <c r="N21" s="52"/>
    </row>
    <row r="22" spans="1:14" ht="15.75">
      <c r="A22" s="2">
        <v>11</v>
      </c>
      <c r="B22" s="25" t="s">
        <v>76</v>
      </c>
      <c r="C22" s="34"/>
      <c r="D22" s="39"/>
      <c r="E22" s="52"/>
      <c r="F22" s="34"/>
      <c r="G22" s="39"/>
      <c r="H22" s="52"/>
      <c r="I22" s="34"/>
      <c r="J22" s="39"/>
      <c r="K22" s="52"/>
      <c r="L22" s="34">
        <f t="shared" si="17"/>
        <v>0</v>
      </c>
      <c r="M22" s="39">
        <f t="shared" si="17"/>
        <v>0</v>
      </c>
      <c r="N22" s="52"/>
    </row>
    <row r="23" spans="1:14" ht="16.5" thickBot="1">
      <c r="A23" s="1">
        <v>12</v>
      </c>
      <c r="B23" s="26" t="s">
        <v>77</v>
      </c>
      <c r="C23" s="35"/>
      <c r="D23" s="40"/>
      <c r="E23" s="55"/>
      <c r="F23" s="35"/>
      <c r="G23" s="40"/>
      <c r="H23" s="55"/>
      <c r="I23" s="35"/>
      <c r="J23" s="40"/>
      <c r="K23" s="55"/>
      <c r="L23" s="35">
        <f t="shared" si="17"/>
        <v>0</v>
      </c>
      <c r="M23" s="40">
        <f t="shared" si="17"/>
        <v>0</v>
      </c>
      <c r="N23" s="55"/>
    </row>
    <row r="24" spans="1:14" ht="16.5" thickBot="1">
      <c r="A24" s="5">
        <v>13</v>
      </c>
      <c r="B24" s="27" t="s">
        <v>13</v>
      </c>
      <c r="C24" s="41">
        <f t="shared" ref="C24:M24" si="18">SUM(C19:C23)</f>
        <v>0</v>
      </c>
      <c r="D24" s="42">
        <f t="shared" si="18"/>
        <v>0</v>
      </c>
      <c r="E24" s="54"/>
      <c r="F24" s="41">
        <f t="shared" si="18"/>
        <v>0</v>
      </c>
      <c r="G24" s="42">
        <f t="shared" si="18"/>
        <v>0</v>
      </c>
      <c r="H24" s="54"/>
      <c r="I24" s="41">
        <f t="shared" si="18"/>
        <v>0</v>
      </c>
      <c r="J24" s="42">
        <f t="shared" si="18"/>
        <v>0</v>
      </c>
      <c r="K24" s="54"/>
      <c r="L24" s="41">
        <f t="shared" si="18"/>
        <v>0</v>
      </c>
      <c r="M24" s="42">
        <f t="shared" si="18"/>
        <v>0</v>
      </c>
      <c r="N24" s="54"/>
    </row>
    <row r="25" spans="1:14" ht="15.75">
      <c r="A25" s="6">
        <v>14</v>
      </c>
      <c r="B25" s="13" t="s">
        <v>14</v>
      </c>
      <c r="C25" s="33"/>
      <c r="D25" s="38"/>
      <c r="E25" s="51"/>
      <c r="F25" s="33"/>
      <c r="G25" s="38"/>
      <c r="H25" s="51"/>
      <c r="I25" s="33"/>
      <c r="J25" s="38"/>
      <c r="K25" s="51"/>
      <c r="L25" s="33">
        <f t="shared" ref="L25:M31" si="19">C25+F25+I25</f>
        <v>0</v>
      </c>
      <c r="M25" s="38">
        <f t="shared" si="19"/>
        <v>0</v>
      </c>
      <c r="N25" s="51"/>
    </row>
    <row r="26" spans="1:14" ht="15.75">
      <c r="A26" s="2">
        <v>15</v>
      </c>
      <c r="B26" s="15" t="s">
        <v>15</v>
      </c>
      <c r="C26" s="34"/>
      <c r="D26" s="39"/>
      <c r="E26" s="52"/>
      <c r="F26" s="34"/>
      <c r="G26" s="39"/>
      <c r="H26" s="52"/>
      <c r="I26" s="34"/>
      <c r="J26" s="39"/>
      <c r="K26" s="52"/>
      <c r="L26" s="34">
        <f t="shared" si="19"/>
        <v>0</v>
      </c>
      <c r="M26" s="39">
        <f t="shared" si="19"/>
        <v>0</v>
      </c>
      <c r="N26" s="52"/>
    </row>
    <row r="27" spans="1:14" ht="15.75">
      <c r="A27" s="6">
        <v>16</v>
      </c>
      <c r="B27" s="13" t="s">
        <v>16</v>
      </c>
      <c r="C27" s="34"/>
      <c r="D27" s="39"/>
      <c r="E27" s="52"/>
      <c r="F27" s="34"/>
      <c r="G27" s="39"/>
      <c r="H27" s="52"/>
      <c r="I27" s="34"/>
      <c r="J27" s="39"/>
      <c r="K27" s="52"/>
      <c r="L27" s="34">
        <f t="shared" si="19"/>
        <v>0</v>
      </c>
      <c r="M27" s="39">
        <f t="shared" si="19"/>
        <v>0</v>
      </c>
      <c r="N27" s="52"/>
    </row>
    <row r="28" spans="1:14" ht="15.75">
      <c r="A28" s="2">
        <v>17</v>
      </c>
      <c r="B28" s="28" t="s">
        <v>17</v>
      </c>
      <c r="C28" s="34"/>
      <c r="D28" s="39">
        <v>1800</v>
      </c>
      <c r="E28" s="52"/>
      <c r="F28" s="34"/>
      <c r="G28" s="39"/>
      <c r="H28" s="52"/>
      <c r="I28" s="34"/>
      <c r="J28" s="39"/>
      <c r="K28" s="52"/>
      <c r="L28" s="34">
        <f t="shared" si="19"/>
        <v>0</v>
      </c>
      <c r="M28" s="39">
        <f t="shared" si="19"/>
        <v>1800</v>
      </c>
      <c r="N28" s="52"/>
    </row>
    <row r="29" spans="1:14" ht="16.5" thickBot="1">
      <c r="A29" s="8">
        <v>18</v>
      </c>
      <c r="B29" s="29" t="s">
        <v>18</v>
      </c>
      <c r="C29" s="35"/>
      <c r="D29" s="40"/>
      <c r="E29" s="55"/>
      <c r="F29" s="35"/>
      <c r="G29" s="40"/>
      <c r="H29" s="55"/>
      <c r="I29" s="35"/>
      <c r="J29" s="40"/>
      <c r="K29" s="55"/>
      <c r="L29" s="35">
        <f t="shared" si="19"/>
        <v>0</v>
      </c>
      <c r="M29" s="40">
        <f t="shared" si="19"/>
        <v>0</v>
      </c>
      <c r="N29" s="55"/>
    </row>
    <row r="30" spans="1:14" ht="15.75">
      <c r="A30" s="6">
        <v>19</v>
      </c>
      <c r="B30" s="13" t="s">
        <v>19</v>
      </c>
      <c r="C30" s="33"/>
      <c r="D30" s="38"/>
      <c r="E30" s="51"/>
      <c r="F30" s="33"/>
      <c r="G30" s="38"/>
      <c r="H30" s="51"/>
      <c r="I30" s="33"/>
      <c r="J30" s="38"/>
      <c r="K30" s="51"/>
      <c r="L30" s="33">
        <f t="shared" si="19"/>
        <v>0</v>
      </c>
      <c r="M30" s="38">
        <f t="shared" si="19"/>
        <v>0</v>
      </c>
      <c r="N30" s="51"/>
    </row>
    <row r="31" spans="1:14" ht="16.5" thickBot="1">
      <c r="A31" s="3">
        <v>20</v>
      </c>
      <c r="B31" s="24" t="s">
        <v>20</v>
      </c>
      <c r="C31" s="35"/>
      <c r="D31" s="40"/>
      <c r="E31" s="55"/>
      <c r="F31" s="35"/>
      <c r="G31" s="40"/>
      <c r="H31" s="55"/>
      <c r="I31" s="35"/>
      <c r="J31" s="40"/>
      <c r="K31" s="55"/>
      <c r="L31" s="35">
        <f t="shared" si="19"/>
        <v>0</v>
      </c>
      <c r="M31" s="40">
        <f t="shared" si="19"/>
        <v>0</v>
      </c>
      <c r="N31" s="55"/>
    </row>
    <row r="32" spans="1:14" ht="16.5" thickBot="1">
      <c r="A32" s="5">
        <v>21</v>
      </c>
      <c r="B32" s="20" t="s">
        <v>21</v>
      </c>
      <c r="C32" s="41">
        <f t="shared" ref="C32:M32" si="20">SUM(C30:C31)</f>
        <v>0</v>
      </c>
      <c r="D32" s="42">
        <f t="shared" si="20"/>
        <v>0</v>
      </c>
      <c r="E32" s="54"/>
      <c r="F32" s="41">
        <f t="shared" si="20"/>
        <v>0</v>
      </c>
      <c r="G32" s="42">
        <f t="shared" si="20"/>
        <v>0</v>
      </c>
      <c r="H32" s="54"/>
      <c r="I32" s="41">
        <f t="shared" si="20"/>
        <v>0</v>
      </c>
      <c r="J32" s="42">
        <f t="shared" si="20"/>
        <v>0</v>
      </c>
      <c r="K32" s="54"/>
      <c r="L32" s="41">
        <f t="shared" si="20"/>
        <v>0</v>
      </c>
      <c r="M32" s="42">
        <f t="shared" si="20"/>
        <v>0</v>
      </c>
      <c r="N32" s="54"/>
    </row>
    <row r="33" spans="1:14" ht="15.75">
      <c r="A33" s="7">
        <v>22</v>
      </c>
      <c r="B33" s="24" t="s">
        <v>22</v>
      </c>
      <c r="C33" s="33"/>
      <c r="D33" s="38"/>
      <c r="E33" s="51"/>
      <c r="F33" s="33"/>
      <c r="G33" s="38"/>
      <c r="H33" s="51"/>
      <c r="I33" s="33"/>
      <c r="J33" s="38"/>
      <c r="K33" s="51"/>
      <c r="L33" s="33">
        <f t="shared" ref="L33:M35" si="21">C33+F33+I33</f>
        <v>0</v>
      </c>
      <c r="M33" s="38">
        <f t="shared" si="21"/>
        <v>0</v>
      </c>
      <c r="N33" s="51"/>
    </row>
    <row r="34" spans="1:14" ht="15.75">
      <c r="A34" s="6">
        <v>23</v>
      </c>
      <c r="B34" s="15" t="s">
        <v>23</v>
      </c>
      <c r="C34" s="34"/>
      <c r="D34" s="39"/>
      <c r="E34" s="52"/>
      <c r="F34" s="34"/>
      <c r="G34" s="39"/>
      <c r="H34" s="52"/>
      <c r="I34" s="34"/>
      <c r="J34" s="39"/>
      <c r="K34" s="52"/>
      <c r="L34" s="34">
        <f t="shared" si="21"/>
        <v>0</v>
      </c>
      <c r="M34" s="39">
        <f t="shared" si="21"/>
        <v>0</v>
      </c>
      <c r="N34" s="52"/>
    </row>
    <row r="35" spans="1:14" ht="16.5" thickBot="1">
      <c r="A35" s="2">
        <v>24</v>
      </c>
      <c r="B35" s="15" t="s">
        <v>24</v>
      </c>
      <c r="C35" s="35"/>
      <c r="D35" s="40"/>
      <c r="E35" s="55"/>
      <c r="F35" s="35"/>
      <c r="G35" s="40"/>
      <c r="H35" s="55"/>
      <c r="I35" s="35"/>
      <c r="J35" s="40"/>
      <c r="K35" s="55"/>
      <c r="L35" s="35">
        <f t="shared" si="21"/>
        <v>0</v>
      </c>
      <c r="M35" s="40">
        <f t="shared" si="21"/>
        <v>0</v>
      </c>
      <c r="N35" s="55"/>
    </row>
    <row r="36" spans="1:14" ht="16.5" thickBot="1">
      <c r="A36" s="5">
        <v>25</v>
      </c>
      <c r="B36" s="20" t="s">
        <v>78</v>
      </c>
      <c r="C36" s="41">
        <f>SUM(C18,C24,C25:C29,C32,C33:C35)</f>
        <v>216518</v>
      </c>
      <c r="D36" s="42">
        <f>SUM(D18,D24,D25:D29,D32,D33:D35)</f>
        <v>20135</v>
      </c>
      <c r="E36" s="54">
        <f t="shared" si="10"/>
        <v>9.2994577818010515E-2</v>
      </c>
      <c r="F36" s="41">
        <f>SUM(F18,F24,F25:F29,F32,F33:F35)</f>
        <v>58895</v>
      </c>
      <c r="G36" s="42">
        <f>SUM(G18,G24,G25:G29,G32,G33:G35)</f>
        <v>4924</v>
      </c>
      <c r="H36" s="54">
        <f t="shared" si="11"/>
        <v>8.3606418201884705E-2</v>
      </c>
      <c r="I36" s="41">
        <f>SUM(I18,I24,I25:I29,I32,I33:I35)</f>
        <v>95467</v>
      </c>
      <c r="J36" s="42">
        <f>SUM(J18,J24,J25:J29,J32,J33:J35)</f>
        <v>8045</v>
      </c>
      <c r="K36" s="54">
        <f t="shared" si="12"/>
        <v>8.4269957157970823E-2</v>
      </c>
      <c r="L36" s="41">
        <f>SUM(L18,L24,L25:L29,L32,L33:L35)</f>
        <v>370880</v>
      </c>
      <c r="M36" s="42">
        <f>SUM(M18,M24,M25:M29,M32,M33:M35)</f>
        <v>33104</v>
      </c>
      <c r="N36" s="54">
        <f t="shared" si="14"/>
        <v>8.9257981018119062E-2</v>
      </c>
    </row>
    <row r="37" spans="1:14" ht="15.75">
      <c r="A37" s="7">
        <v>26</v>
      </c>
      <c r="B37" s="30" t="s">
        <v>43</v>
      </c>
      <c r="C37" s="33"/>
      <c r="D37" s="38"/>
      <c r="E37" s="51"/>
      <c r="F37" s="33"/>
      <c r="G37" s="38"/>
      <c r="H37" s="51"/>
      <c r="I37" s="33"/>
      <c r="J37" s="38"/>
      <c r="K37" s="51"/>
      <c r="L37" s="33">
        <f t="shared" ref="L37:M39" si="22">C37+F37+I37</f>
        <v>0</v>
      </c>
      <c r="M37" s="38">
        <f t="shared" si="22"/>
        <v>0</v>
      </c>
      <c r="N37" s="51"/>
    </row>
    <row r="38" spans="1:14" ht="15.75">
      <c r="A38" s="6">
        <v>27</v>
      </c>
      <c r="B38" s="13" t="s">
        <v>25</v>
      </c>
      <c r="C38" s="34"/>
      <c r="D38" s="39"/>
      <c r="E38" s="52"/>
      <c r="F38" s="34"/>
      <c r="G38" s="39"/>
      <c r="H38" s="52"/>
      <c r="I38" s="34"/>
      <c r="J38" s="39"/>
      <c r="K38" s="52"/>
      <c r="L38" s="34">
        <f t="shared" si="22"/>
        <v>0</v>
      </c>
      <c r="M38" s="39">
        <f t="shared" si="22"/>
        <v>0</v>
      </c>
      <c r="N38" s="52"/>
    </row>
    <row r="39" spans="1:14" ht="16.5" thickBot="1">
      <c r="A39" s="3">
        <v>28</v>
      </c>
      <c r="B39" s="24" t="s">
        <v>26</v>
      </c>
      <c r="C39" s="35"/>
      <c r="D39" s="40"/>
      <c r="E39" s="55"/>
      <c r="F39" s="35"/>
      <c r="G39" s="40"/>
      <c r="H39" s="55"/>
      <c r="I39" s="35"/>
      <c r="J39" s="40"/>
      <c r="K39" s="55"/>
      <c r="L39" s="35">
        <f t="shared" si="22"/>
        <v>0</v>
      </c>
      <c r="M39" s="40">
        <f t="shared" si="22"/>
        <v>0</v>
      </c>
      <c r="N39" s="55"/>
    </row>
    <row r="40" spans="1:14" ht="16.5" thickBot="1">
      <c r="A40" s="5">
        <v>29</v>
      </c>
      <c r="B40" s="20" t="s">
        <v>79</v>
      </c>
      <c r="C40" s="41">
        <f t="shared" ref="C40:M40" si="23">SUM(C37:C39)</f>
        <v>0</v>
      </c>
      <c r="D40" s="42">
        <f t="shared" si="23"/>
        <v>0</v>
      </c>
      <c r="E40" s="54"/>
      <c r="F40" s="41">
        <f t="shared" si="23"/>
        <v>0</v>
      </c>
      <c r="G40" s="42">
        <f t="shared" si="23"/>
        <v>0</v>
      </c>
      <c r="H40" s="54"/>
      <c r="I40" s="41">
        <f t="shared" si="23"/>
        <v>0</v>
      </c>
      <c r="J40" s="42">
        <f t="shared" si="23"/>
        <v>0</v>
      </c>
      <c r="K40" s="54"/>
      <c r="L40" s="41">
        <f t="shared" si="23"/>
        <v>0</v>
      </c>
      <c r="M40" s="42">
        <f t="shared" si="23"/>
        <v>0</v>
      </c>
      <c r="N40" s="54"/>
    </row>
    <row r="41" spans="1:14" ht="16.5" thickBot="1">
      <c r="A41" s="114" t="s">
        <v>80</v>
      </c>
      <c r="B41" s="115"/>
      <c r="C41" s="45">
        <f t="shared" ref="C41:M41" si="24">SUM(C36,C40)</f>
        <v>216518</v>
      </c>
      <c r="D41" s="46">
        <f t="shared" si="24"/>
        <v>20135</v>
      </c>
      <c r="E41" s="56">
        <f t="shared" si="10"/>
        <v>9.2994577818010515E-2</v>
      </c>
      <c r="F41" s="45">
        <f t="shared" si="24"/>
        <v>58895</v>
      </c>
      <c r="G41" s="46">
        <f t="shared" si="24"/>
        <v>4924</v>
      </c>
      <c r="H41" s="56">
        <f t="shared" si="11"/>
        <v>8.3606418201884705E-2</v>
      </c>
      <c r="I41" s="45">
        <f t="shared" si="24"/>
        <v>95467</v>
      </c>
      <c r="J41" s="46">
        <f t="shared" si="24"/>
        <v>8045</v>
      </c>
      <c r="K41" s="56">
        <f t="shared" si="12"/>
        <v>8.4269957157970823E-2</v>
      </c>
      <c r="L41" s="45">
        <f t="shared" si="24"/>
        <v>370880</v>
      </c>
      <c r="M41" s="46">
        <f t="shared" si="24"/>
        <v>33104</v>
      </c>
      <c r="N41" s="56">
        <f t="shared" si="14"/>
        <v>8.9257981018119062E-2</v>
      </c>
    </row>
    <row r="42" spans="1:14" ht="29.25" customHeight="1" thickTop="1" thickBot="1">
      <c r="A42" s="116" t="s">
        <v>27</v>
      </c>
      <c r="B42" s="117"/>
      <c r="C42" s="47"/>
      <c r="D42" s="48"/>
      <c r="E42" s="57"/>
      <c r="F42" s="47"/>
      <c r="G42" s="48"/>
      <c r="H42" s="57"/>
      <c r="I42" s="47"/>
      <c r="J42" s="48"/>
      <c r="K42" s="57"/>
      <c r="L42" s="47"/>
      <c r="M42" s="48"/>
      <c r="N42" s="57"/>
    </row>
    <row r="43" spans="1:14" ht="15.75">
      <c r="A43" s="6">
        <v>30</v>
      </c>
      <c r="B43" s="12" t="s">
        <v>82</v>
      </c>
      <c r="C43" s="33"/>
      <c r="D43" s="38"/>
      <c r="E43" s="51"/>
      <c r="F43" s="33"/>
      <c r="G43" s="38"/>
      <c r="H43" s="51"/>
      <c r="I43" s="33"/>
      <c r="J43" s="38"/>
      <c r="K43" s="51"/>
      <c r="L43" s="33"/>
      <c r="M43" s="38"/>
      <c r="N43" s="51"/>
    </row>
    <row r="44" spans="1:14" ht="15.75">
      <c r="A44" s="6">
        <v>31</v>
      </c>
      <c r="B44" s="14" t="s">
        <v>81</v>
      </c>
      <c r="C44" s="33">
        <v>7795</v>
      </c>
      <c r="D44" s="38">
        <v>769</v>
      </c>
      <c r="E44" s="51">
        <f t="shared" ref="E44" si="25">+D44/C44</f>
        <v>9.8652982681205897E-2</v>
      </c>
      <c r="F44" s="33">
        <v>1175</v>
      </c>
      <c r="G44" s="38">
        <v>258</v>
      </c>
      <c r="H44" s="51">
        <f t="shared" ref="H44" si="26">G44/F44</f>
        <v>0.21957446808510639</v>
      </c>
      <c r="I44" s="33">
        <v>3495</v>
      </c>
      <c r="J44" s="38">
        <v>498</v>
      </c>
      <c r="K44" s="51">
        <f t="shared" ref="K44" si="27">J44/I44</f>
        <v>0.1424892703862661</v>
      </c>
      <c r="L44" s="33">
        <f t="shared" ref="L44" si="28">C44+F44+I44</f>
        <v>12465</v>
      </c>
      <c r="M44" s="38">
        <f t="shared" ref="M44" si="29">D44+G44+J44</f>
        <v>1525</v>
      </c>
      <c r="N44" s="51">
        <f t="shared" ref="N44" si="30">M44/L44</f>
        <v>0.12234255916566386</v>
      </c>
    </row>
    <row r="45" spans="1:14" ht="15.75">
      <c r="A45" s="6">
        <v>32</v>
      </c>
      <c r="B45" s="14" t="s">
        <v>83</v>
      </c>
      <c r="C45" s="33"/>
      <c r="D45" s="38"/>
      <c r="E45" s="51"/>
      <c r="F45" s="33"/>
      <c r="G45" s="38"/>
      <c r="H45" s="51"/>
      <c r="I45" s="33"/>
      <c r="J45" s="38"/>
      <c r="K45" s="51"/>
      <c r="L45" s="33"/>
      <c r="M45" s="38"/>
      <c r="N45" s="51"/>
    </row>
    <row r="46" spans="1:14" ht="15.75">
      <c r="A46" s="6">
        <v>33</v>
      </c>
      <c r="B46" s="13" t="s">
        <v>28</v>
      </c>
      <c r="C46" s="34"/>
      <c r="D46" s="39"/>
      <c r="E46" s="52"/>
      <c r="F46" s="34"/>
      <c r="G46" s="39"/>
      <c r="H46" s="52"/>
      <c r="I46" s="34"/>
      <c r="J46" s="39"/>
      <c r="K46" s="52"/>
      <c r="L46" s="34">
        <f t="shared" ref="L46:M55" si="31">C46+F46+I46</f>
        <v>0</v>
      </c>
      <c r="M46" s="39">
        <f t="shared" si="31"/>
        <v>0</v>
      </c>
      <c r="N46" s="52"/>
    </row>
    <row r="47" spans="1:14" ht="31.5">
      <c r="A47" s="6">
        <v>34</v>
      </c>
      <c r="B47" s="14" t="s">
        <v>29</v>
      </c>
      <c r="C47" s="34"/>
      <c r="D47" s="39"/>
      <c r="E47" s="52"/>
      <c r="F47" s="34"/>
      <c r="G47" s="39"/>
      <c r="H47" s="52"/>
      <c r="I47" s="34"/>
      <c r="J47" s="39"/>
      <c r="K47" s="52"/>
      <c r="L47" s="34">
        <f t="shared" si="31"/>
        <v>0</v>
      </c>
      <c r="M47" s="39">
        <f t="shared" si="31"/>
        <v>0</v>
      </c>
      <c r="N47" s="52"/>
    </row>
    <row r="48" spans="1:14" ht="15.75">
      <c r="A48" s="6">
        <v>35</v>
      </c>
      <c r="B48" s="15" t="s">
        <v>30</v>
      </c>
      <c r="C48" s="34">
        <v>208723</v>
      </c>
      <c r="D48" s="39">
        <v>19366</v>
      </c>
      <c r="E48" s="52">
        <f t="shared" ref="E48:E65" si="32">+D48/C48</f>
        <v>9.2783258193874174E-2</v>
      </c>
      <c r="F48" s="34">
        <v>57720</v>
      </c>
      <c r="G48" s="39">
        <v>4666</v>
      </c>
      <c r="H48" s="52">
        <f t="shared" si="11"/>
        <v>8.0838530838530834E-2</v>
      </c>
      <c r="I48" s="34">
        <v>91972</v>
      </c>
      <c r="J48" s="39">
        <v>7547</v>
      </c>
      <c r="K48" s="52">
        <f t="shared" si="12"/>
        <v>8.2057582742573826E-2</v>
      </c>
      <c r="L48" s="34">
        <f t="shared" si="31"/>
        <v>358415</v>
      </c>
      <c r="M48" s="39">
        <f t="shared" si="31"/>
        <v>31579</v>
      </c>
      <c r="N48" s="52">
        <f t="shared" si="14"/>
        <v>8.8107361578058957E-2</v>
      </c>
    </row>
    <row r="49" spans="1:14" ht="15.75">
      <c r="A49" s="6">
        <v>36</v>
      </c>
      <c r="B49" s="15" t="s">
        <v>31</v>
      </c>
      <c r="C49" s="34"/>
      <c r="D49" s="39"/>
      <c r="E49" s="52"/>
      <c r="F49" s="34"/>
      <c r="G49" s="39"/>
      <c r="H49" s="52"/>
      <c r="I49" s="34"/>
      <c r="J49" s="39"/>
      <c r="K49" s="52"/>
      <c r="L49" s="34">
        <f t="shared" si="31"/>
        <v>0</v>
      </c>
      <c r="M49" s="39">
        <f t="shared" si="31"/>
        <v>0</v>
      </c>
      <c r="N49" s="52"/>
    </row>
    <row r="50" spans="1:14" ht="15.75">
      <c r="A50" s="6">
        <v>37</v>
      </c>
      <c r="B50" s="15" t="s">
        <v>32</v>
      </c>
      <c r="C50" s="34"/>
      <c r="D50" s="39"/>
      <c r="E50" s="52"/>
      <c r="F50" s="34"/>
      <c r="G50" s="39"/>
      <c r="H50" s="52"/>
      <c r="I50" s="34"/>
      <c r="J50" s="39"/>
      <c r="K50" s="52"/>
      <c r="L50" s="34">
        <f t="shared" si="31"/>
        <v>0</v>
      </c>
      <c r="M50" s="39">
        <f t="shared" si="31"/>
        <v>0</v>
      </c>
      <c r="N50" s="52"/>
    </row>
    <row r="51" spans="1:14" ht="15.75">
      <c r="A51" s="6">
        <v>38</v>
      </c>
      <c r="B51" s="15" t="s">
        <v>33</v>
      </c>
      <c r="C51" s="34"/>
      <c r="D51" s="39"/>
      <c r="E51" s="52"/>
      <c r="F51" s="34"/>
      <c r="G51" s="39"/>
      <c r="H51" s="52"/>
      <c r="I51" s="34"/>
      <c r="J51" s="39"/>
      <c r="K51" s="52"/>
      <c r="L51" s="34">
        <f t="shared" si="31"/>
        <v>0</v>
      </c>
      <c r="M51" s="39">
        <f t="shared" si="31"/>
        <v>0</v>
      </c>
      <c r="N51" s="52"/>
    </row>
    <row r="52" spans="1:14" ht="15.75">
      <c r="A52" s="4">
        <v>39</v>
      </c>
      <c r="B52" s="16" t="s">
        <v>34</v>
      </c>
      <c r="C52" s="49"/>
      <c r="D52" s="50"/>
      <c r="E52" s="58"/>
      <c r="F52" s="49"/>
      <c r="G52" s="50"/>
      <c r="H52" s="58"/>
      <c r="I52" s="49"/>
      <c r="J52" s="50"/>
      <c r="K52" s="58"/>
      <c r="L52" s="49">
        <f t="shared" si="31"/>
        <v>0</v>
      </c>
      <c r="M52" s="50">
        <f t="shared" si="31"/>
        <v>0</v>
      </c>
      <c r="N52" s="58"/>
    </row>
    <row r="53" spans="1:14" ht="15.75">
      <c r="A53" s="6">
        <v>40</v>
      </c>
      <c r="B53" s="15" t="s">
        <v>35</v>
      </c>
      <c r="C53" s="34"/>
      <c r="D53" s="39"/>
      <c r="E53" s="52"/>
      <c r="F53" s="34"/>
      <c r="G53" s="39"/>
      <c r="H53" s="52"/>
      <c r="I53" s="34"/>
      <c r="J53" s="39"/>
      <c r="K53" s="52"/>
      <c r="L53" s="34">
        <f t="shared" si="31"/>
        <v>0</v>
      </c>
      <c r="M53" s="39">
        <f t="shared" si="31"/>
        <v>0</v>
      </c>
      <c r="N53" s="52"/>
    </row>
    <row r="54" spans="1:14" ht="15.75">
      <c r="A54" s="6">
        <v>41</v>
      </c>
      <c r="B54" s="17" t="s">
        <v>36</v>
      </c>
      <c r="C54" s="34"/>
      <c r="D54" s="39"/>
      <c r="E54" s="52"/>
      <c r="F54" s="34"/>
      <c r="G54" s="39"/>
      <c r="H54" s="52"/>
      <c r="I54" s="34"/>
      <c r="J54" s="39"/>
      <c r="K54" s="52"/>
      <c r="L54" s="34">
        <f t="shared" si="31"/>
        <v>0</v>
      </c>
      <c r="M54" s="39">
        <f t="shared" si="31"/>
        <v>0</v>
      </c>
      <c r="N54" s="52"/>
    </row>
    <row r="55" spans="1:14" ht="16.5" thickBot="1">
      <c r="A55" s="1">
        <v>42</v>
      </c>
      <c r="B55" s="18" t="s">
        <v>37</v>
      </c>
      <c r="C55" s="35"/>
      <c r="D55" s="40"/>
      <c r="E55" s="55"/>
      <c r="F55" s="35"/>
      <c r="G55" s="40"/>
      <c r="H55" s="55"/>
      <c r="I55" s="35"/>
      <c r="J55" s="40"/>
      <c r="K55" s="55"/>
      <c r="L55" s="35">
        <f t="shared" si="31"/>
        <v>0</v>
      </c>
      <c r="M55" s="40">
        <f t="shared" si="31"/>
        <v>0</v>
      </c>
      <c r="N55" s="55"/>
    </row>
    <row r="56" spans="1:14" ht="33.75" customHeight="1" thickBot="1">
      <c r="A56" s="5">
        <v>43</v>
      </c>
      <c r="B56" s="19" t="s">
        <v>84</v>
      </c>
      <c r="C56" s="41">
        <f t="shared" ref="C56:M56" si="33">SUM(C48:C51,C53:C55)</f>
        <v>208723</v>
      </c>
      <c r="D56" s="42">
        <f t="shared" si="33"/>
        <v>19366</v>
      </c>
      <c r="E56" s="54">
        <f t="shared" si="32"/>
        <v>9.2783258193874174E-2</v>
      </c>
      <c r="F56" s="41">
        <f t="shared" si="33"/>
        <v>57720</v>
      </c>
      <c r="G56" s="42">
        <f t="shared" si="33"/>
        <v>4666</v>
      </c>
      <c r="H56" s="54">
        <f t="shared" si="11"/>
        <v>8.0838530838530834E-2</v>
      </c>
      <c r="I56" s="41">
        <f t="shared" si="33"/>
        <v>91972</v>
      </c>
      <c r="J56" s="42">
        <f t="shared" si="33"/>
        <v>7547</v>
      </c>
      <c r="K56" s="54">
        <f t="shared" si="12"/>
        <v>8.2057582742573826E-2</v>
      </c>
      <c r="L56" s="41">
        <f t="shared" si="33"/>
        <v>358415</v>
      </c>
      <c r="M56" s="42">
        <f t="shared" si="33"/>
        <v>31579</v>
      </c>
      <c r="N56" s="54">
        <f t="shared" si="14"/>
        <v>8.8107361578058957E-2</v>
      </c>
    </row>
    <row r="57" spans="1:14" ht="16.5" thickBot="1">
      <c r="A57" s="6">
        <v>44</v>
      </c>
      <c r="B57" s="13" t="s">
        <v>38</v>
      </c>
      <c r="C57" s="33"/>
      <c r="D57" s="38"/>
      <c r="E57" s="51"/>
      <c r="F57" s="33"/>
      <c r="G57" s="38"/>
      <c r="H57" s="51"/>
      <c r="I57" s="33"/>
      <c r="J57" s="38"/>
      <c r="K57" s="51"/>
      <c r="L57" s="33">
        <f t="shared" ref="L57:M57" si="34">C57+F57+I57</f>
        <v>0</v>
      </c>
      <c r="M57" s="38">
        <f t="shared" si="34"/>
        <v>0</v>
      </c>
      <c r="N57" s="51"/>
    </row>
    <row r="58" spans="1:14" ht="16.5" thickBot="1">
      <c r="A58" s="5">
        <v>45</v>
      </c>
      <c r="B58" s="19" t="s">
        <v>85</v>
      </c>
      <c r="C58" s="41">
        <f>C43+C44+C45+C46+C47+C56+C57</f>
        <v>216518</v>
      </c>
      <c r="D58" s="42">
        <f>D43+D44+D45+D46+D47+D56+D57</f>
        <v>20135</v>
      </c>
      <c r="E58" s="54">
        <f t="shared" ref="E58" si="35">+D58/C58</f>
        <v>9.2994577818010515E-2</v>
      </c>
      <c r="F58" s="41">
        <f>F43+F44+F45+F46+F47+F56+F57</f>
        <v>58895</v>
      </c>
      <c r="G58" s="42">
        <f>G43+G44+G45+G46+G47+G56+G57</f>
        <v>4924</v>
      </c>
      <c r="H58" s="54">
        <f t="shared" ref="H58" si="36">G58/F58</f>
        <v>8.3606418201884705E-2</v>
      </c>
      <c r="I58" s="41">
        <f>I43+I44+I45+I46+I47+I56+I57</f>
        <v>95467</v>
      </c>
      <c r="J58" s="42">
        <f>J43+J44+J45+J46+J47+J56+J57</f>
        <v>8045</v>
      </c>
      <c r="K58" s="54">
        <f t="shared" ref="K58" si="37">J58/I58</f>
        <v>8.4269957157970823E-2</v>
      </c>
      <c r="L58" s="41">
        <f>L43+L44+L45+L46+L47+L56+L57</f>
        <v>370880</v>
      </c>
      <c r="M58" s="42">
        <f>M43+M44+M45+M46+M47+M56+M57</f>
        <v>33104</v>
      </c>
      <c r="N58" s="54">
        <f t="shared" ref="N58" si="38">M58/L58</f>
        <v>8.9257981018119062E-2</v>
      </c>
    </row>
    <row r="59" spans="1:14" ht="31.5">
      <c r="A59" s="73">
        <v>46</v>
      </c>
      <c r="B59" s="74" t="s">
        <v>90</v>
      </c>
      <c r="C59" s="77"/>
      <c r="D59" s="75"/>
      <c r="E59" s="76"/>
      <c r="F59" s="77"/>
      <c r="G59" s="75"/>
      <c r="H59" s="76"/>
      <c r="I59" s="77"/>
      <c r="J59" s="75"/>
      <c r="K59" s="76"/>
      <c r="L59" s="77"/>
      <c r="M59" s="75"/>
      <c r="N59" s="83"/>
    </row>
    <row r="60" spans="1:14" ht="31.5">
      <c r="A60" s="78">
        <v>47</v>
      </c>
      <c r="B60" s="79" t="s">
        <v>91</v>
      </c>
      <c r="C60" s="72"/>
      <c r="D60" s="80"/>
      <c r="E60" s="81"/>
      <c r="F60" s="82"/>
      <c r="G60" s="80"/>
      <c r="H60" s="81"/>
      <c r="I60" s="82"/>
      <c r="J60" s="80"/>
      <c r="K60" s="81"/>
      <c r="L60" s="82"/>
      <c r="M60" s="80"/>
      <c r="N60" s="84"/>
    </row>
    <row r="61" spans="1:14" ht="15.75">
      <c r="A61" s="6">
        <v>48</v>
      </c>
      <c r="B61" s="13" t="s">
        <v>42</v>
      </c>
      <c r="C61" s="34"/>
      <c r="D61" s="38"/>
      <c r="E61" s="51"/>
      <c r="F61" s="33"/>
      <c r="G61" s="38"/>
      <c r="H61" s="51"/>
      <c r="I61" s="33"/>
      <c r="J61" s="38"/>
      <c r="K61" s="51"/>
      <c r="L61" s="33">
        <f t="shared" ref="L61:M63" si="39">C61+F61+I61</f>
        <v>0</v>
      </c>
      <c r="M61" s="38">
        <f t="shared" si="39"/>
        <v>0</v>
      </c>
      <c r="N61" s="51"/>
    </row>
    <row r="62" spans="1:14" ht="15.75">
      <c r="A62" s="6">
        <v>49</v>
      </c>
      <c r="B62" s="15" t="s">
        <v>39</v>
      </c>
      <c r="C62" s="34"/>
      <c r="D62" s="39"/>
      <c r="E62" s="52"/>
      <c r="F62" s="34"/>
      <c r="G62" s="39"/>
      <c r="H62" s="52"/>
      <c r="I62" s="34"/>
      <c r="J62" s="39"/>
      <c r="K62" s="52"/>
      <c r="L62" s="34">
        <f t="shared" si="39"/>
        <v>0</v>
      </c>
      <c r="M62" s="39"/>
      <c r="N62" s="52"/>
    </row>
    <row r="63" spans="1:14" ht="16.5" thickBot="1">
      <c r="A63" s="6">
        <v>50</v>
      </c>
      <c r="B63" s="15" t="s">
        <v>40</v>
      </c>
      <c r="C63" s="35"/>
      <c r="D63" s="40"/>
      <c r="E63" s="55"/>
      <c r="F63" s="35"/>
      <c r="G63" s="40"/>
      <c r="H63" s="55"/>
      <c r="I63" s="35"/>
      <c r="J63" s="40"/>
      <c r="K63" s="55"/>
      <c r="L63" s="35">
        <f t="shared" si="39"/>
        <v>0</v>
      </c>
      <c r="M63" s="40">
        <f t="shared" si="39"/>
        <v>0</v>
      </c>
      <c r="N63" s="55"/>
    </row>
    <row r="64" spans="1:14" ht="16.5" thickBot="1">
      <c r="A64" s="5">
        <v>51</v>
      </c>
      <c r="B64" s="20" t="s">
        <v>86</v>
      </c>
      <c r="C64" s="41">
        <f t="shared" ref="C64:M64" si="40">SUM(C61:C63)</f>
        <v>0</v>
      </c>
      <c r="D64" s="42">
        <f t="shared" si="40"/>
        <v>0</v>
      </c>
      <c r="E64" s="54"/>
      <c r="F64" s="41">
        <f t="shared" si="40"/>
        <v>0</v>
      </c>
      <c r="G64" s="42">
        <f t="shared" si="40"/>
        <v>0</v>
      </c>
      <c r="H64" s="54"/>
      <c r="I64" s="41">
        <f t="shared" si="40"/>
        <v>0</v>
      </c>
      <c r="J64" s="42">
        <f t="shared" si="40"/>
        <v>0</v>
      </c>
      <c r="K64" s="54"/>
      <c r="L64" s="41">
        <f t="shared" si="40"/>
        <v>0</v>
      </c>
      <c r="M64" s="42">
        <f t="shared" si="40"/>
        <v>0</v>
      </c>
      <c r="N64" s="54"/>
    </row>
    <row r="65" spans="1:14" ht="16.5" thickBot="1">
      <c r="A65" s="118" t="s">
        <v>87</v>
      </c>
      <c r="B65" s="119"/>
      <c r="C65" s="45">
        <f>C58+C59+C60+C64</f>
        <v>216518</v>
      </c>
      <c r="D65" s="46">
        <f>D58+D59+D60+D64</f>
        <v>20135</v>
      </c>
      <c r="E65" s="56">
        <f t="shared" si="32"/>
        <v>9.2994577818010515E-2</v>
      </c>
      <c r="F65" s="45">
        <f>F58+F59+F60+F64</f>
        <v>58895</v>
      </c>
      <c r="G65" s="46">
        <f>G58+G59+G60+G64</f>
        <v>4924</v>
      </c>
      <c r="H65" s="56">
        <f t="shared" si="11"/>
        <v>8.3606418201884705E-2</v>
      </c>
      <c r="I65" s="45">
        <f>I58+I59+I60+I64</f>
        <v>95467</v>
      </c>
      <c r="J65" s="46">
        <f>J58+J59+J60+J64</f>
        <v>8045</v>
      </c>
      <c r="K65" s="56">
        <f t="shared" si="12"/>
        <v>8.4269957157970823E-2</v>
      </c>
      <c r="L65" s="45">
        <f>L58+L59+L60+L64</f>
        <v>370880</v>
      </c>
      <c r="M65" s="46">
        <f>M58+M59+M60+M64</f>
        <v>33104</v>
      </c>
      <c r="N65" s="56">
        <f t="shared" si="14"/>
        <v>8.9257981018119062E-2</v>
      </c>
    </row>
    <row r="66" spans="1:14" ht="17.25" thickTop="1" thickBot="1">
      <c r="A66" s="104"/>
      <c r="B66" s="105"/>
      <c r="C66" s="48"/>
      <c r="D66" s="10"/>
      <c r="E66" s="85"/>
      <c r="F66" s="48"/>
      <c r="G66" s="10"/>
      <c r="H66" s="85"/>
      <c r="I66" s="48"/>
      <c r="J66" s="10"/>
      <c r="K66" s="85"/>
      <c r="L66" s="48"/>
      <c r="M66" s="10"/>
      <c r="N66" s="57"/>
    </row>
    <row r="67" spans="1:14" ht="16.5" thickBot="1">
      <c r="A67" s="9">
        <v>52</v>
      </c>
      <c r="B67" s="11" t="s">
        <v>41</v>
      </c>
      <c r="C67" s="36">
        <v>70</v>
      </c>
      <c r="D67" s="69">
        <v>70</v>
      </c>
      <c r="E67" s="59"/>
      <c r="F67" s="36">
        <v>20</v>
      </c>
      <c r="G67" s="69">
        <v>20</v>
      </c>
      <c r="H67" s="59"/>
      <c r="I67" s="36">
        <v>35</v>
      </c>
      <c r="J67" s="69">
        <v>35</v>
      </c>
      <c r="K67" s="59"/>
      <c r="L67" s="36">
        <f>C67+F67+I67</f>
        <v>125</v>
      </c>
      <c r="M67" s="69">
        <f>D67+G67+J67</f>
        <v>125</v>
      </c>
      <c r="N67" s="59"/>
    </row>
  </sheetData>
  <mergeCells count="29">
    <mergeCell ref="C1:E2"/>
    <mergeCell ref="A6:A10"/>
    <mergeCell ref="B6:B10"/>
    <mergeCell ref="C6:E6"/>
    <mergeCell ref="F6:H6"/>
    <mergeCell ref="H9:H10"/>
    <mergeCell ref="K9:K10"/>
    <mergeCell ref="L6:N6"/>
    <mergeCell ref="C7:E8"/>
    <mergeCell ref="F7:H8"/>
    <mergeCell ref="I7:K8"/>
    <mergeCell ref="L7:N8"/>
    <mergeCell ref="I6:K6"/>
    <mergeCell ref="K1:N1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Baross</vt:lpstr>
      <vt:lpstr>Alsóerdősor</vt:lpstr>
      <vt:lpstr>Erzsébetváros</vt:lpstr>
      <vt:lpstr>Janikovszky</vt:lpstr>
      <vt:lpstr>Magyar-angol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2011-02-14T19:54:14Z</dcterms:modified>
</cp:coreProperties>
</file>