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45" windowWidth="10095" windowHeight="507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Y100" i="1"/>
  <c r="F100"/>
  <c r="F98"/>
  <c r="F115" l="1"/>
  <c r="Y114" l="1"/>
  <c r="U114"/>
  <c r="V114"/>
  <c r="W114"/>
  <c r="X114"/>
  <c r="L114"/>
  <c r="M114"/>
  <c r="N114"/>
  <c r="O114"/>
  <c r="P114"/>
  <c r="Q114"/>
  <c r="R114"/>
  <c r="S114"/>
  <c r="T114"/>
  <c r="F114"/>
  <c r="G114"/>
  <c r="H114"/>
  <c r="I114"/>
  <c r="J114"/>
  <c r="K114"/>
  <c r="E114"/>
  <c r="D114"/>
  <c r="C114"/>
  <c r="B114"/>
  <c r="Y109"/>
  <c r="Y108"/>
  <c r="Y66"/>
  <c r="Y99"/>
  <c r="Y98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W98"/>
  <c r="X98"/>
  <c r="O98"/>
  <c r="P98"/>
  <c r="Q98"/>
  <c r="R98"/>
  <c r="S98"/>
  <c r="T98"/>
  <c r="U98"/>
  <c r="V98"/>
  <c r="K98"/>
  <c r="L98"/>
  <c r="M98"/>
  <c r="N98"/>
  <c r="D98"/>
  <c r="E98"/>
  <c r="G98"/>
  <c r="H98"/>
  <c r="I98"/>
  <c r="J98"/>
  <c r="C98"/>
  <c r="B98"/>
  <c r="B99"/>
  <c r="Y75"/>
</calcChain>
</file>

<file path=xl/sharedStrings.xml><?xml version="1.0" encoding="utf-8"?>
<sst xmlns="http://schemas.openxmlformats.org/spreadsheetml/2006/main" count="97" uniqueCount="25">
  <si>
    <t>év</t>
  </si>
  <si>
    <t>Összesen</t>
  </si>
  <si>
    <t>állomány átlagos</t>
  </si>
  <si>
    <t>kamat %</t>
  </si>
  <si>
    <t xml:space="preserve">kamat </t>
  </si>
  <si>
    <t>tőketörlesztés</t>
  </si>
  <si>
    <t>2.) Jósika utca 22. szám alatti lakóház kamattámogatásos hitel</t>
  </si>
  <si>
    <t>3.) Százház utca 10-18. szám alatti lakóház célhitel</t>
  </si>
  <si>
    <t>4.) Százház utca 10-18. szám alatti lakóházépítés kamattámogatásos hitel</t>
  </si>
  <si>
    <t>5.) Dob utca 23-27. szám alatti lakóházépítés kamattámogatásos hitel</t>
  </si>
  <si>
    <t>ÖKIF hitelek a 10 éves fejlesztési tervhez</t>
  </si>
  <si>
    <t xml:space="preserve">éves kifizetés </t>
  </si>
  <si>
    <t>éves összes kifizetés</t>
  </si>
  <si>
    <t>adósságállomány</t>
  </si>
  <si>
    <t>Budapest Főváros VII. Kerület Erzsébetváros Önkormányzata
hosszú lejáratú adósságszolgálati kötelezettségei 2007-2029. évekre (tájékoztató táblázat)</t>
  </si>
  <si>
    <t>1.) Jósika utca 22. szám alatti lakóház célhitel</t>
  </si>
  <si>
    <t>6.) Dob utca 23-27. szám alatti lakóházépítés célhitel</t>
  </si>
  <si>
    <t>7.) Sikeres Magyarországért ÖKIF 2-3 hitel</t>
  </si>
  <si>
    <t>8.) Madách Imre Gimnázium felújítás hitel</t>
  </si>
  <si>
    <t>9.) ÖKIF 2 Általános beruházási célok</t>
  </si>
  <si>
    <t>10.) ÖKIF 3 Közoktatási célú beruházások</t>
  </si>
  <si>
    <t>11.) ÖKIF 4 Kulturális és sportcélú infrastruktúra kialakítása</t>
  </si>
  <si>
    <t>12.) Várható kamat és tőkefizetési kötelezettség összesen (1+...+11)</t>
  </si>
  <si>
    <t xml:space="preserve">13.) Erzsébetváros 2027 Kötvénykibocsátás </t>
  </si>
  <si>
    <t>14.) Várható kamat és tőkefizetési kötelezettség mindösszesen (12+13)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</si>
</sst>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3" fontId="5" fillId="0" borderId="0" xfId="1" applyNumberFormat="1" applyFont="1" applyFill="1" applyBorder="1"/>
    <xf numFmtId="3" fontId="6" fillId="0" borderId="1" xfId="1" applyNumberFormat="1" applyFont="1" applyFill="1" applyBorder="1"/>
    <xf numFmtId="3" fontId="5" fillId="0" borderId="1" xfId="1" applyNumberFormat="1" applyFont="1" applyFill="1" applyBorder="1"/>
    <xf numFmtId="3" fontId="5" fillId="0" borderId="2" xfId="1" applyNumberFormat="1" applyFont="1" applyFill="1" applyBorder="1"/>
    <xf numFmtId="3" fontId="5" fillId="0" borderId="6" xfId="1" applyNumberFormat="1" applyFont="1" applyFill="1" applyBorder="1"/>
    <xf numFmtId="3" fontId="6" fillId="0" borderId="3" xfId="1" applyNumberFormat="1" applyFont="1" applyFill="1" applyBorder="1"/>
    <xf numFmtId="10" fontId="5" fillId="0" borderId="2" xfId="1" applyNumberFormat="1" applyFont="1" applyFill="1" applyBorder="1"/>
    <xf numFmtId="10" fontId="5" fillId="0" borderId="0" xfId="1" applyNumberFormat="1" applyFont="1" applyFill="1" applyBorder="1"/>
    <xf numFmtId="3" fontId="6" fillId="0" borderId="2" xfId="1" applyNumberFormat="1" applyFont="1" applyFill="1" applyBorder="1"/>
    <xf numFmtId="3" fontId="6" fillId="0" borderId="0" xfId="1" applyNumberFormat="1" applyFont="1" applyFill="1" applyBorder="1"/>
    <xf numFmtId="3" fontId="6" fillId="0" borderId="4" xfId="1" applyNumberFormat="1" applyFont="1" applyFill="1" applyBorder="1"/>
    <xf numFmtId="0" fontId="5" fillId="0" borderId="0" xfId="1" applyFont="1"/>
    <xf numFmtId="10" fontId="5" fillId="0" borderId="0" xfId="1" applyNumberFormat="1" applyFont="1" applyFill="1"/>
    <xf numFmtId="4" fontId="5" fillId="0" borderId="0" xfId="1" applyNumberFormat="1" applyFont="1" applyFill="1" applyBorder="1"/>
    <xf numFmtId="3" fontId="6" fillId="0" borderId="6" xfId="1" applyNumberFormat="1" applyFont="1" applyFill="1" applyBorder="1"/>
    <xf numFmtId="3" fontId="5" fillId="0" borderId="8" xfId="1" applyNumberFormat="1" applyFont="1" applyFill="1" applyBorder="1"/>
    <xf numFmtId="3" fontId="6" fillId="0" borderId="5" xfId="1" applyNumberFormat="1" applyFont="1" applyFill="1" applyBorder="1"/>
    <xf numFmtId="3" fontId="5" fillId="0" borderId="3" xfId="1" applyNumberFormat="1" applyFont="1" applyFill="1" applyBorder="1"/>
    <xf numFmtId="3" fontId="5" fillId="0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wrapText="1"/>
    </xf>
    <xf numFmtId="0" fontId="5" fillId="0" borderId="0" xfId="1" applyFont="1" applyBorder="1" applyAlignment="1"/>
    <xf numFmtId="3" fontId="6" fillId="0" borderId="2" xfId="1" applyNumberFormat="1" applyFont="1" applyFill="1" applyBorder="1" applyAlignment="1">
      <alignment wrapText="1"/>
    </xf>
    <xf numFmtId="3" fontId="6" fillId="0" borderId="4" xfId="1" applyNumberFormat="1" applyFont="1" applyFill="1" applyBorder="1" applyAlignment="1">
      <alignment wrapText="1"/>
    </xf>
    <xf numFmtId="3" fontId="6" fillId="0" borderId="7" xfId="1" applyNumberFormat="1" applyFont="1" applyFill="1" applyBorder="1" applyAlignment="1">
      <alignment horizontal="right"/>
    </xf>
    <xf numFmtId="3" fontId="6" fillId="0" borderId="3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3" fontId="5" fillId="0" borderId="0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 applyAlignment="1"/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E125"/>
  <sheetViews>
    <sheetView tabSelected="1" view="pageBreakPreview" topLeftCell="A94" zoomScaleNormal="100" zoomScaleSheetLayoutView="100" zoomScalePageLayoutView="60" workbookViewId="0">
      <selection activeCell="F99" sqref="F99"/>
    </sheetView>
  </sheetViews>
  <sheetFormatPr defaultRowHeight="15.75"/>
  <cols>
    <col min="1" max="1" width="16.85546875" style="2" customWidth="1"/>
    <col min="2" max="5" width="9.140625" style="2"/>
    <col min="6" max="6" width="9.140625" style="2" bestFit="1" customWidth="1"/>
    <col min="7" max="24" width="9.140625" style="2"/>
    <col min="25" max="25" width="13.42578125" style="2" customWidth="1"/>
    <col min="26" max="16384" width="9.140625" style="2"/>
  </cols>
  <sheetData>
    <row r="3" spans="1:30" ht="41.25" customHeight="1">
      <c r="A3" s="35" t="s">
        <v>14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7"/>
    </row>
    <row r="5" spans="1:30" s="1" customFormat="1" ht="15">
      <c r="A5" s="38" t="s">
        <v>15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40"/>
      <c r="Z5" s="3"/>
      <c r="AA5" s="3"/>
      <c r="AB5" s="3"/>
      <c r="AC5" s="3"/>
      <c r="AD5" s="3"/>
    </row>
    <row r="6" spans="1:30" s="1" customFormat="1" thickBo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s="1" customFormat="1" ht="15">
      <c r="A7" s="6" t="s">
        <v>0</v>
      </c>
      <c r="B7" s="3">
        <v>2007</v>
      </c>
      <c r="C7" s="3">
        <v>2008</v>
      </c>
      <c r="D7" s="3">
        <v>2009</v>
      </c>
      <c r="E7" s="3">
        <v>2010</v>
      </c>
      <c r="F7" s="3">
        <v>2011</v>
      </c>
      <c r="G7" s="3">
        <v>2012</v>
      </c>
      <c r="H7" s="3">
        <v>2013</v>
      </c>
      <c r="I7" s="3">
        <v>2014</v>
      </c>
      <c r="J7" s="3">
        <v>2015</v>
      </c>
      <c r="K7" s="3">
        <v>2016</v>
      </c>
      <c r="L7" s="3">
        <v>2017</v>
      </c>
      <c r="M7" s="3">
        <v>2018</v>
      </c>
      <c r="N7" s="3">
        <v>2019</v>
      </c>
      <c r="O7" s="3">
        <v>2020</v>
      </c>
      <c r="P7" s="3">
        <v>2021</v>
      </c>
      <c r="Q7" s="7">
        <v>2022</v>
      </c>
      <c r="R7" s="7">
        <v>2023</v>
      </c>
      <c r="S7" s="7">
        <v>2024</v>
      </c>
      <c r="T7" s="7">
        <v>2025</v>
      </c>
      <c r="U7" s="7">
        <v>2026</v>
      </c>
      <c r="V7" s="7">
        <v>2027</v>
      </c>
      <c r="W7" s="7">
        <v>2028</v>
      </c>
      <c r="X7" s="7">
        <v>2029</v>
      </c>
      <c r="Y7" s="28" t="s">
        <v>1</v>
      </c>
      <c r="Z7" s="3"/>
      <c r="AA7" s="3"/>
      <c r="AB7" s="3"/>
      <c r="AC7" s="3"/>
      <c r="AD7" s="3"/>
    </row>
    <row r="8" spans="1:30" s="1" customFormat="1" ht="15">
      <c r="A8" s="6" t="s">
        <v>2</v>
      </c>
      <c r="B8" s="3">
        <v>91125.99</v>
      </c>
      <c r="C8" s="3">
        <v>84429.463000000003</v>
      </c>
      <c r="D8" s="3">
        <v>77732.936000000002</v>
      </c>
      <c r="E8" s="3">
        <v>71036.409</v>
      </c>
      <c r="F8" s="3">
        <v>64339</v>
      </c>
      <c r="G8" s="3">
        <v>57643.354999999996</v>
      </c>
      <c r="H8" s="3">
        <v>50946.827999999994</v>
      </c>
      <c r="I8" s="3">
        <v>44250.300999999992</v>
      </c>
      <c r="J8" s="3">
        <v>37553.77399999999</v>
      </c>
      <c r="K8" s="3">
        <v>30857.246999999988</v>
      </c>
      <c r="L8" s="3">
        <v>24160.719999999987</v>
      </c>
      <c r="M8" s="3">
        <v>17464.192999999985</v>
      </c>
      <c r="N8" s="3">
        <v>10767.665999999985</v>
      </c>
      <c r="O8" s="3">
        <v>4071.1389999999847</v>
      </c>
      <c r="P8" s="3"/>
      <c r="Q8" s="3"/>
      <c r="R8" s="3"/>
      <c r="S8" s="3"/>
      <c r="T8" s="3"/>
      <c r="U8" s="3"/>
      <c r="V8" s="3"/>
      <c r="W8" s="3"/>
      <c r="X8" s="3"/>
      <c r="Y8" s="8"/>
      <c r="Z8" s="3"/>
      <c r="AA8" s="3"/>
      <c r="AB8" s="3"/>
      <c r="AC8" s="3"/>
      <c r="AD8" s="3"/>
    </row>
    <row r="9" spans="1:30" s="1" customFormat="1" ht="15">
      <c r="A9" s="9" t="s">
        <v>3</v>
      </c>
      <c r="B9" s="10">
        <v>8.0600000000000005E-2</v>
      </c>
      <c r="C9" s="10">
        <v>7.0099999999999996E-2</v>
      </c>
      <c r="D9" s="10">
        <v>0.10440000000000001</v>
      </c>
      <c r="E9" s="10">
        <v>6.9500000000000006E-2</v>
      </c>
      <c r="F9" s="10">
        <v>6.2E-2</v>
      </c>
      <c r="G9" s="10">
        <v>5.9499999999999997E-2</v>
      </c>
      <c r="H9" s="10">
        <v>5.45E-2</v>
      </c>
      <c r="I9" s="10">
        <v>4.9500000000000002E-2</v>
      </c>
      <c r="J9" s="10">
        <v>4.4499999999999998E-2</v>
      </c>
      <c r="K9" s="10">
        <v>3.95E-2</v>
      </c>
      <c r="L9" s="10">
        <v>3.4500000000000003E-2</v>
      </c>
      <c r="M9" s="10">
        <v>3.4500000000000003E-2</v>
      </c>
      <c r="N9" s="10">
        <v>3.4500000000000003E-2</v>
      </c>
      <c r="O9" s="10">
        <v>3.4500000000000003E-2</v>
      </c>
      <c r="P9" s="10"/>
      <c r="Q9" s="10"/>
      <c r="R9" s="10"/>
      <c r="S9" s="10"/>
      <c r="T9" s="10"/>
      <c r="U9" s="10"/>
      <c r="V9" s="10"/>
      <c r="W9" s="10"/>
      <c r="X9" s="10"/>
      <c r="Y9" s="8"/>
      <c r="Z9" s="10"/>
      <c r="AA9" s="10"/>
      <c r="AB9" s="10"/>
      <c r="AC9" s="10"/>
      <c r="AD9" s="10"/>
    </row>
    <row r="10" spans="1:30" s="1" customFormat="1" ht="15">
      <c r="A10" s="11" t="s">
        <v>4</v>
      </c>
      <c r="B10" s="12"/>
      <c r="C10" s="12">
        <v>5918.5053563000001</v>
      </c>
      <c r="D10" s="12">
        <v>8113</v>
      </c>
      <c r="E10" s="12">
        <v>4938</v>
      </c>
      <c r="F10" s="12">
        <v>3988</v>
      </c>
      <c r="G10" s="12">
        <v>3429.7796224999997</v>
      </c>
      <c r="H10" s="12">
        <v>2776.6021259999998</v>
      </c>
      <c r="I10" s="12">
        <v>2190.3898994999995</v>
      </c>
      <c r="J10" s="12">
        <v>1671.1429429999994</v>
      </c>
      <c r="K10" s="12">
        <v>1218.8612564999996</v>
      </c>
      <c r="L10" s="12">
        <v>833.54483999999957</v>
      </c>
      <c r="M10" s="12">
        <v>602.51465849999954</v>
      </c>
      <c r="N10" s="12">
        <v>371.48447699999952</v>
      </c>
      <c r="O10" s="12">
        <v>140.45429549999949</v>
      </c>
      <c r="P10" s="12"/>
      <c r="Q10" s="12"/>
      <c r="R10" s="12"/>
      <c r="S10" s="12"/>
      <c r="T10" s="12"/>
      <c r="U10" s="12"/>
      <c r="V10" s="12"/>
      <c r="W10" s="12"/>
      <c r="X10" s="12"/>
      <c r="Y10" s="8">
        <v>36192.279474799994</v>
      </c>
      <c r="Z10" s="12"/>
      <c r="AA10" s="12"/>
      <c r="AB10" s="12"/>
      <c r="AC10" s="12"/>
      <c r="AD10" s="12"/>
    </row>
    <row r="11" spans="1:30" s="1" customFormat="1" thickBot="1">
      <c r="A11" s="13" t="s">
        <v>5</v>
      </c>
      <c r="B11" s="5">
        <v>6696.527</v>
      </c>
      <c r="C11" s="5">
        <v>6696.527</v>
      </c>
      <c r="D11" s="5">
        <v>6696.527</v>
      </c>
      <c r="E11" s="5">
        <v>6696.527</v>
      </c>
      <c r="F11" s="5">
        <v>6696.527</v>
      </c>
      <c r="G11" s="5">
        <v>6696.527</v>
      </c>
      <c r="H11" s="5">
        <v>6696.527</v>
      </c>
      <c r="I11" s="5">
        <v>6696.527</v>
      </c>
      <c r="J11" s="5">
        <v>6696.527</v>
      </c>
      <c r="K11" s="5">
        <v>6696.527</v>
      </c>
      <c r="L11" s="5">
        <v>6696.527</v>
      </c>
      <c r="M11" s="5">
        <v>6696.527</v>
      </c>
      <c r="N11" s="5">
        <v>6696.527</v>
      </c>
      <c r="O11" s="5">
        <v>4071</v>
      </c>
      <c r="P11" s="5"/>
      <c r="Q11" s="5"/>
      <c r="R11" s="5"/>
      <c r="S11" s="5"/>
      <c r="T11" s="5"/>
      <c r="U11" s="5"/>
      <c r="V11" s="5"/>
      <c r="W11" s="5"/>
      <c r="X11" s="5"/>
      <c r="Y11" s="19">
        <v>91125.85100000001</v>
      </c>
      <c r="Z11" s="3"/>
      <c r="AA11" s="3"/>
      <c r="AB11" s="3"/>
      <c r="AC11" s="3"/>
      <c r="AD11" s="3"/>
    </row>
    <row r="12" spans="1:30" s="1" customFormat="1" ht="1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3"/>
      <c r="Z12" s="14"/>
      <c r="AA12" s="14"/>
      <c r="AB12" s="14"/>
      <c r="AC12" s="14"/>
      <c r="AD12" s="14"/>
    </row>
    <row r="13" spans="1:30" s="1" customFormat="1" ht="15">
      <c r="A13" s="32" t="s">
        <v>6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"/>
      <c r="AA13" s="3"/>
      <c r="AB13" s="3"/>
      <c r="AC13" s="3"/>
      <c r="AD13" s="3"/>
    </row>
    <row r="14" spans="1:30" s="1" customFormat="1" thickBo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3"/>
      <c r="AA14" s="3"/>
      <c r="AB14" s="3"/>
      <c r="AC14" s="3"/>
      <c r="AD14" s="3"/>
    </row>
    <row r="15" spans="1:30" s="1" customFormat="1" ht="15">
      <c r="A15" s="6" t="s">
        <v>0</v>
      </c>
      <c r="B15" s="3">
        <v>2007</v>
      </c>
      <c r="C15" s="3">
        <v>2008</v>
      </c>
      <c r="D15" s="3">
        <v>2009</v>
      </c>
      <c r="E15" s="3">
        <v>2010</v>
      </c>
      <c r="F15" s="3">
        <v>2011</v>
      </c>
      <c r="G15" s="3">
        <v>2012</v>
      </c>
      <c r="H15" s="3">
        <v>2013</v>
      </c>
      <c r="I15" s="3">
        <v>2014</v>
      </c>
      <c r="J15" s="3">
        <v>2015</v>
      </c>
      <c r="K15" s="3">
        <v>2016</v>
      </c>
      <c r="L15" s="3">
        <v>2017</v>
      </c>
      <c r="M15" s="3">
        <v>2018</v>
      </c>
      <c r="N15" s="3">
        <v>2019</v>
      </c>
      <c r="O15" s="3">
        <v>2020</v>
      </c>
      <c r="P15" s="3">
        <v>2021</v>
      </c>
      <c r="Q15" s="3">
        <v>2022</v>
      </c>
      <c r="R15" s="3">
        <v>2023</v>
      </c>
      <c r="S15" s="3">
        <v>2024</v>
      </c>
      <c r="T15" s="3">
        <v>2025</v>
      </c>
      <c r="U15" s="3">
        <v>2026</v>
      </c>
      <c r="V15" s="3">
        <v>2027</v>
      </c>
      <c r="W15" s="3">
        <v>2028</v>
      </c>
      <c r="X15" s="3">
        <v>2029</v>
      </c>
      <c r="Y15" s="29" t="s">
        <v>1</v>
      </c>
      <c r="Z15" s="3"/>
      <c r="AA15" s="3"/>
      <c r="AB15" s="3"/>
      <c r="AC15" s="3"/>
      <c r="AD15" s="3"/>
    </row>
    <row r="16" spans="1:30" s="1" customFormat="1" ht="15">
      <c r="A16" s="6" t="s">
        <v>2</v>
      </c>
      <c r="B16" s="3">
        <v>18962</v>
      </c>
      <c r="C16" s="3">
        <v>4975.3209999999999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8"/>
      <c r="Z16" s="3"/>
      <c r="AA16" s="3"/>
      <c r="AB16" s="3"/>
      <c r="AC16" s="3"/>
      <c r="AD16" s="3"/>
    </row>
    <row r="17" spans="1:30" s="1" customFormat="1" ht="15">
      <c r="A17" s="9" t="s">
        <v>3</v>
      </c>
      <c r="B17" s="15">
        <v>3.2599999999999997E-2</v>
      </c>
      <c r="C17" s="10">
        <v>2.8400000000000002E-2</v>
      </c>
      <c r="D17" s="10"/>
      <c r="E17" s="10"/>
      <c r="F17" s="16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8"/>
      <c r="Z17" s="3"/>
      <c r="AA17" s="3"/>
      <c r="AB17" s="3"/>
      <c r="AC17" s="3"/>
      <c r="AD17" s="3"/>
    </row>
    <row r="18" spans="1:30" s="1" customFormat="1" ht="15">
      <c r="A18" s="11" t="s">
        <v>4</v>
      </c>
      <c r="B18" s="12"/>
      <c r="C18" s="12">
        <v>141.2991164</v>
      </c>
      <c r="D18" s="12"/>
      <c r="E18" s="12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8">
        <v>141.2991164</v>
      </c>
      <c r="Z18" s="10"/>
      <c r="AA18" s="10"/>
      <c r="AB18" s="10"/>
      <c r="AC18" s="10"/>
      <c r="AD18" s="10"/>
    </row>
    <row r="19" spans="1:30" s="1" customFormat="1" thickBot="1">
      <c r="A19" s="11" t="s">
        <v>5</v>
      </c>
      <c r="B19" s="12">
        <v>13986.679</v>
      </c>
      <c r="C19" s="12">
        <v>4975.3209999999999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8">
        <v>18962</v>
      </c>
      <c r="Z19" s="12"/>
      <c r="AA19" s="12"/>
      <c r="AB19" s="12"/>
      <c r="AC19" s="12"/>
      <c r="AD19" s="12"/>
    </row>
    <row r="20" spans="1:30" s="1" customFormat="1" ht="15">
      <c r="A20" s="1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3"/>
      <c r="AA20" s="3"/>
      <c r="AB20" s="3"/>
      <c r="AC20" s="3"/>
      <c r="AD20" s="3"/>
    </row>
    <row r="21" spans="1:30" s="1" customFormat="1" ht="15">
      <c r="A21" s="38" t="s">
        <v>7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/>
    </row>
    <row r="22" spans="1:30" s="1" customFormat="1" thickBot="1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3"/>
      <c r="R22" s="3"/>
      <c r="S22" s="3"/>
      <c r="T22" s="3"/>
      <c r="U22" s="3"/>
      <c r="V22" s="3"/>
      <c r="W22" s="3"/>
      <c r="X22" s="3"/>
      <c r="Y22" s="3"/>
    </row>
    <row r="23" spans="1:30" s="1" customFormat="1" ht="15">
      <c r="A23" s="6" t="s">
        <v>0</v>
      </c>
      <c r="B23" s="3">
        <v>2007</v>
      </c>
      <c r="C23" s="3">
        <v>2008</v>
      </c>
      <c r="D23" s="3">
        <v>2009</v>
      </c>
      <c r="E23" s="3">
        <v>2010</v>
      </c>
      <c r="F23" s="3">
        <v>2011</v>
      </c>
      <c r="G23" s="3">
        <v>2012</v>
      </c>
      <c r="H23" s="3">
        <v>2013</v>
      </c>
      <c r="I23" s="3">
        <v>2014</v>
      </c>
      <c r="J23" s="3">
        <v>2015</v>
      </c>
      <c r="K23" s="3">
        <v>2016</v>
      </c>
      <c r="L23" s="3">
        <v>2017</v>
      </c>
      <c r="M23" s="3">
        <v>2018</v>
      </c>
      <c r="N23" s="3">
        <v>2019</v>
      </c>
      <c r="O23" s="3">
        <v>2020</v>
      </c>
      <c r="P23" s="3">
        <v>2021</v>
      </c>
      <c r="Q23" s="7">
        <v>2022</v>
      </c>
      <c r="R23" s="7">
        <v>2023</v>
      </c>
      <c r="S23" s="7">
        <v>2024</v>
      </c>
      <c r="T23" s="7">
        <v>2025</v>
      </c>
      <c r="U23" s="7">
        <v>2026</v>
      </c>
      <c r="V23" s="7">
        <v>2027</v>
      </c>
      <c r="W23" s="7">
        <v>2028</v>
      </c>
      <c r="X23" s="7">
        <v>2029</v>
      </c>
      <c r="Y23" s="28" t="s">
        <v>1</v>
      </c>
    </row>
    <row r="24" spans="1:30" s="1" customFormat="1" ht="15">
      <c r="A24" s="6" t="s">
        <v>2</v>
      </c>
      <c r="B24" s="3">
        <v>272884.97700000001</v>
      </c>
      <c r="C24" s="3">
        <v>272884.97700000001</v>
      </c>
      <c r="D24" s="3">
        <v>251893.97700000001</v>
      </c>
      <c r="E24" s="3">
        <v>230902.97700000001</v>
      </c>
      <c r="F24" s="3">
        <v>209911.97700000001</v>
      </c>
      <c r="G24" s="3">
        <v>188920.97700000001</v>
      </c>
      <c r="H24" s="3">
        <v>167929.97700000001</v>
      </c>
      <c r="I24" s="3">
        <v>146938.97700000001</v>
      </c>
      <c r="J24" s="3">
        <v>125947.97700000001</v>
      </c>
      <c r="K24" s="3">
        <v>104956.97700000001</v>
      </c>
      <c r="L24" s="3">
        <v>83965.977000000014</v>
      </c>
      <c r="M24" s="3">
        <v>62974.977000000014</v>
      </c>
      <c r="N24" s="3">
        <v>41983.977000000014</v>
      </c>
      <c r="O24" s="3">
        <v>20992.977000000014</v>
      </c>
      <c r="P24" s="3"/>
      <c r="Q24" s="3"/>
      <c r="R24" s="3"/>
      <c r="S24" s="3"/>
      <c r="T24" s="3"/>
      <c r="U24" s="3"/>
      <c r="V24" s="3"/>
      <c r="W24" s="3"/>
      <c r="X24" s="3"/>
      <c r="Y24" s="29"/>
    </row>
    <row r="25" spans="1:30" s="1" customFormat="1" ht="15">
      <c r="A25" s="9" t="s">
        <v>3</v>
      </c>
      <c r="B25" s="10">
        <v>8.0600000000000005E-2</v>
      </c>
      <c r="C25" s="10">
        <v>7.0099999999999996E-2</v>
      </c>
      <c r="D25" s="10">
        <v>0.10440000000000001</v>
      </c>
      <c r="E25" s="10">
        <v>6.9500000000000006E-2</v>
      </c>
      <c r="F25" s="10">
        <v>6.5000000000000002E-2</v>
      </c>
      <c r="G25" s="10">
        <v>6.3E-2</v>
      </c>
      <c r="H25" s="10">
        <v>0.06</v>
      </c>
      <c r="I25" s="10">
        <v>5.9499999999999997E-2</v>
      </c>
      <c r="J25" s="10">
        <v>5.5E-2</v>
      </c>
      <c r="K25" s="10">
        <v>3.95E-2</v>
      </c>
      <c r="L25" s="10">
        <v>3.5000000000000003E-2</v>
      </c>
      <c r="M25" s="10">
        <v>3.2000000000000001E-2</v>
      </c>
      <c r="N25" s="10">
        <v>0.03</v>
      </c>
      <c r="O25" s="10">
        <v>2.9499999999999998E-2</v>
      </c>
      <c r="P25" s="10"/>
      <c r="Q25" s="10"/>
      <c r="R25" s="10"/>
      <c r="S25" s="10"/>
      <c r="T25" s="10"/>
      <c r="U25" s="10"/>
      <c r="V25" s="10"/>
      <c r="W25" s="10"/>
      <c r="X25" s="10"/>
      <c r="Y25" s="8"/>
    </row>
    <row r="26" spans="1:30" s="1" customFormat="1" ht="15">
      <c r="A26" s="11" t="s">
        <v>4</v>
      </c>
      <c r="B26" s="12"/>
      <c r="C26" s="12">
        <v>19129.236887700001</v>
      </c>
      <c r="D26" s="12">
        <v>26291</v>
      </c>
      <c r="E26" s="12">
        <v>16040</v>
      </c>
      <c r="F26" s="12">
        <v>13011</v>
      </c>
      <c r="G26" s="12">
        <v>11902.021551000002</v>
      </c>
      <c r="H26" s="12">
        <v>10075.79862</v>
      </c>
      <c r="I26" s="12">
        <v>8742.8691314999996</v>
      </c>
      <c r="J26" s="12">
        <v>6927.1387350000005</v>
      </c>
      <c r="K26" s="12">
        <v>4145.8005915000003</v>
      </c>
      <c r="L26" s="12">
        <v>2938.8091950000007</v>
      </c>
      <c r="M26" s="12">
        <v>2015.1992640000005</v>
      </c>
      <c r="N26" s="12">
        <v>1259.5193100000004</v>
      </c>
      <c r="O26" s="12">
        <v>619.2928215000004</v>
      </c>
      <c r="P26" s="12"/>
      <c r="Q26" s="12"/>
      <c r="R26" s="12"/>
      <c r="S26" s="12"/>
      <c r="T26" s="12"/>
      <c r="U26" s="12"/>
      <c r="V26" s="12"/>
      <c r="W26" s="12"/>
      <c r="X26" s="12"/>
      <c r="Y26" s="8">
        <v>123097.68610719999</v>
      </c>
    </row>
    <row r="27" spans="1:30" s="1" customFormat="1" thickBot="1">
      <c r="A27" s="11" t="s">
        <v>5</v>
      </c>
      <c r="B27" s="3"/>
      <c r="C27" s="3">
        <v>20991</v>
      </c>
      <c r="D27" s="3">
        <v>20991</v>
      </c>
      <c r="E27" s="3">
        <v>20991</v>
      </c>
      <c r="F27" s="3">
        <v>20991</v>
      </c>
      <c r="G27" s="3">
        <v>20991</v>
      </c>
      <c r="H27" s="3">
        <v>20991</v>
      </c>
      <c r="I27" s="3">
        <v>20991</v>
      </c>
      <c r="J27" s="3">
        <v>20991</v>
      </c>
      <c r="K27" s="3">
        <v>20991</v>
      </c>
      <c r="L27" s="3">
        <v>20991</v>
      </c>
      <c r="M27" s="3">
        <v>20991</v>
      </c>
      <c r="N27" s="3">
        <v>20991</v>
      </c>
      <c r="O27" s="3">
        <v>20993</v>
      </c>
      <c r="P27" s="3"/>
      <c r="Q27" s="3"/>
      <c r="R27" s="3"/>
      <c r="S27" s="3"/>
      <c r="T27" s="3"/>
      <c r="U27" s="3"/>
      <c r="V27" s="3"/>
      <c r="W27" s="3"/>
      <c r="X27" s="3"/>
      <c r="Y27" s="8">
        <v>272885</v>
      </c>
    </row>
    <row r="28" spans="1:30" s="1" customFormat="1" ht="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spans="1:30" s="1" customFormat="1" ht="15">
      <c r="A29" s="32" t="s">
        <v>8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</row>
    <row r="30" spans="1:30" s="1" customFormat="1" thickBo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30" s="1" customFormat="1" ht="15">
      <c r="A31" s="18" t="s">
        <v>0</v>
      </c>
      <c r="B31" s="7">
        <v>2007</v>
      </c>
      <c r="C31" s="7">
        <v>2008</v>
      </c>
      <c r="D31" s="7">
        <v>2009</v>
      </c>
      <c r="E31" s="7">
        <v>2010</v>
      </c>
      <c r="F31" s="7">
        <v>2011</v>
      </c>
      <c r="G31" s="7">
        <v>2012</v>
      </c>
      <c r="H31" s="7">
        <v>2013</v>
      </c>
      <c r="I31" s="7">
        <v>2014</v>
      </c>
      <c r="J31" s="7">
        <v>2015</v>
      </c>
      <c r="K31" s="7">
        <v>2016</v>
      </c>
      <c r="L31" s="7">
        <v>2017</v>
      </c>
      <c r="M31" s="7">
        <v>2018</v>
      </c>
      <c r="N31" s="7">
        <v>2019</v>
      </c>
      <c r="O31" s="7">
        <v>2020</v>
      </c>
      <c r="P31" s="7">
        <v>2021</v>
      </c>
      <c r="Q31" s="3">
        <v>2022</v>
      </c>
      <c r="R31" s="3">
        <v>2023</v>
      </c>
      <c r="S31" s="3">
        <v>2024</v>
      </c>
      <c r="T31" s="3">
        <v>2025</v>
      </c>
      <c r="U31" s="3">
        <v>2026</v>
      </c>
      <c r="V31" s="3">
        <v>2027</v>
      </c>
      <c r="W31" s="3">
        <v>2028</v>
      </c>
      <c r="X31" s="3">
        <v>2029</v>
      </c>
      <c r="Y31" s="28" t="s">
        <v>1</v>
      </c>
    </row>
    <row r="32" spans="1:30" s="1" customFormat="1" ht="15">
      <c r="A32" s="6" t="s">
        <v>2</v>
      </c>
      <c r="B32" s="3">
        <v>239561</v>
      </c>
      <c r="C32" s="3">
        <v>239561</v>
      </c>
      <c r="D32" s="3">
        <v>221133</v>
      </c>
      <c r="E32" s="3">
        <v>202705</v>
      </c>
      <c r="F32" s="3">
        <v>184227</v>
      </c>
      <c r="G32" s="3">
        <v>165849</v>
      </c>
      <c r="H32" s="3">
        <v>147421</v>
      </c>
      <c r="I32" s="3">
        <v>128993</v>
      </c>
      <c r="J32" s="3">
        <v>110565</v>
      </c>
      <c r="K32" s="3">
        <v>92137</v>
      </c>
      <c r="L32" s="3">
        <v>73709</v>
      </c>
      <c r="M32" s="3">
        <v>55281</v>
      </c>
      <c r="N32" s="3">
        <v>36853</v>
      </c>
      <c r="O32" s="3">
        <v>18425</v>
      </c>
      <c r="P32" s="3"/>
      <c r="Q32" s="3"/>
      <c r="R32" s="3"/>
      <c r="S32" s="3"/>
      <c r="T32" s="3"/>
      <c r="U32" s="3"/>
      <c r="V32" s="3"/>
      <c r="W32" s="3"/>
      <c r="X32" s="3"/>
      <c r="Y32" s="8"/>
    </row>
    <row r="33" spans="1:25" s="1" customFormat="1" ht="15">
      <c r="A33" s="9" t="s">
        <v>3</v>
      </c>
      <c r="B33" s="10">
        <v>3.2599999999999997E-2</v>
      </c>
      <c r="C33" s="10">
        <v>2.8400000000000002E-2</v>
      </c>
      <c r="D33" s="10">
        <v>4.7E-2</v>
      </c>
      <c r="E33" s="10">
        <v>2.8899999999999999E-2</v>
      </c>
      <c r="F33" s="10">
        <v>2.64E-2</v>
      </c>
      <c r="G33" s="10">
        <v>0.02</v>
      </c>
      <c r="H33" s="10">
        <v>0.02</v>
      </c>
      <c r="I33" s="10">
        <v>0.02</v>
      </c>
      <c r="J33" s="10">
        <v>0.02</v>
      </c>
      <c r="K33" s="10">
        <v>0.02</v>
      </c>
      <c r="L33" s="10">
        <v>0.02</v>
      </c>
      <c r="M33" s="10">
        <v>0.02</v>
      </c>
      <c r="N33" s="10">
        <v>0.02</v>
      </c>
      <c r="O33" s="10">
        <v>0.02</v>
      </c>
      <c r="P33" s="10"/>
      <c r="Q33" s="10"/>
      <c r="R33" s="10"/>
      <c r="S33" s="10"/>
      <c r="T33" s="10"/>
      <c r="U33" s="10"/>
      <c r="V33" s="10"/>
      <c r="W33" s="10"/>
      <c r="X33" s="10"/>
      <c r="Y33" s="8"/>
    </row>
    <row r="34" spans="1:25" s="1" customFormat="1" ht="15">
      <c r="A34" s="11" t="s">
        <v>4</v>
      </c>
      <c r="B34" s="3"/>
      <c r="C34" s="3">
        <v>6803.5324000000001</v>
      </c>
      <c r="D34" s="3">
        <v>10391</v>
      </c>
      <c r="E34" s="3">
        <v>5855</v>
      </c>
      <c r="F34" s="3">
        <v>4864</v>
      </c>
      <c r="G34" s="3">
        <v>3316.98</v>
      </c>
      <c r="H34" s="3">
        <v>2948.42</v>
      </c>
      <c r="I34" s="3">
        <v>2579.86</v>
      </c>
      <c r="J34" s="3">
        <v>2211.3000000000002</v>
      </c>
      <c r="K34" s="3">
        <v>1842.74</v>
      </c>
      <c r="L34" s="3">
        <v>1474.18</v>
      </c>
      <c r="M34" s="3">
        <v>1105.6200000000001</v>
      </c>
      <c r="N34" s="3">
        <v>737.06000000000006</v>
      </c>
      <c r="O34" s="3">
        <v>368.5</v>
      </c>
      <c r="P34" s="3"/>
      <c r="Q34" s="3"/>
      <c r="R34" s="3"/>
      <c r="S34" s="3"/>
      <c r="T34" s="3"/>
      <c r="U34" s="3"/>
      <c r="V34" s="3"/>
      <c r="W34" s="3"/>
      <c r="X34" s="3"/>
      <c r="Y34" s="8">
        <v>44498.1924</v>
      </c>
    </row>
    <row r="35" spans="1:25" s="1" customFormat="1" thickBot="1">
      <c r="A35" s="13" t="s">
        <v>5</v>
      </c>
      <c r="B35" s="5"/>
      <c r="C35" s="5">
        <v>18428</v>
      </c>
      <c r="D35" s="5">
        <v>18428</v>
      </c>
      <c r="E35" s="5">
        <v>18428</v>
      </c>
      <c r="F35" s="5">
        <v>18428</v>
      </c>
      <c r="G35" s="5">
        <v>18428</v>
      </c>
      <c r="H35" s="5">
        <v>18428</v>
      </c>
      <c r="I35" s="5">
        <v>18428</v>
      </c>
      <c r="J35" s="5">
        <v>18428</v>
      </c>
      <c r="K35" s="5">
        <v>18428</v>
      </c>
      <c r="L35" s="5">
        <v>18428</v>
      </c>
      <c r="M35" s="5">
        <v>18428</v>
      </c>
      <c r="N35" s="5">
        <v>18428</v>
      </c>
      <c r="O35" s="5">
        <v>18425</v>
      </c>
      <c r="P35" s="4"/>
      <c r="Q35" s="4"/>
      <c r="R35" s="4"/>
      <c r="S35" s="4"/>
      <c r="T35" s="4"/>
      <c r="U35" s="4"/>
      <c r="V35" s="4"/>
      <c r="W35" s="4"/>
      <c r="X35" s="4"/>
      <c r="Y35" s="19">
        <v>239561</v>
      </c>
    </row>
    <row r="36" spans="1:25" s="1" customFormat="1" ht="15"/>
    <row r="37" spans="1:25" s="1" customFormat="1" ht="15">
      <c r="A37" s="32" t="s">
        <v>9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</row>
    <row r="38" spans="1:25" s="1" customFormat="1" thickBot="1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3"/>
      <c r="R38" s="3"/>
      <c r="S38" s="3"/>
      <c r="T38" s="3"/>
      <c r="U38" s="3"/>
      <c r="V38" s="3"/>
      <c r="W38" s="3"/>
      <c r="X38" s="3"/>
      <c r="Y38" s="3"/>
    </row>
    <row r="39" spans="1:25" s="1" customFormat="1" ht="15">
      <c r="A39" s="6" t="s">
        <v>0</v>
      </c>
      <c r="B39" s="3">
        <v>2007</v>
      </c>
      <c r="C39" s="3">
        <v>2008</v>
      </c>
      <c r="D39" s="3">
        <v>2009</v>
      </c>
      <c r="E39" s="3">
        <v>2010</v>
      </c>
      <c r="F39" s="3">
        <v>2011</v>
      </c>
      <c r="G39" s="3">
        <v>2012</v>
      </c>
      <c r="H39" s="3">
        <v>2013</v>
      </c>
      <c r="I39" s="3">
        <v>2014</v>
      </c>
      <c r="J39" s="3">
        <v>2015</v>
      </c>
      <c r="K39" s="3">
        <v>2016</v>
      </c>
      <c r="L39" s="3">
        <v>2017</v>
      </c>
      <c r="M39" s="3">
        <v>2018</v>
      </c>
      <c r="N39" s="3">
        <v>2019</v>
      </c>
      <c r="O39" s="3">
        <v>2020</v>
      </c>
      <c r="P39" s="3">
        <v>2021</v>
      </c>
      <c r="Q39" s="7">
        <v>2022</v>
      </c>
      <c r="R39" s="7">
        <v>2023</v>
      </c>
      <c r="S39" s="7">
        <v>2024</v>
      </c>
      <c r="T39" s="7">
        <v>2025</v>
      </c>
      <c r="U39" s="7">
        <v>2026</v>
      </c>
      <c r="V39" s="7">
        <v>2027</v>
      </c>
      <c r="W39" s="7">
        <v>2028</v>
      </c>
      <c r="X39" s="7">
        <v>2029</v>
      </c>
      <c r="Y39" s="28" t="s">
        <v>1</v>
      </c>
    </row>
    <row r="40" spans="1:25" s="1" customFormat="1" ht="15">
      <c r="A40" s="6" t="s">
        <v>2</v>
      </c>
      <c r="B40" s="3">
        <v>29807</v>
      </c>
      <c r="C40" s="3">
        <v>113582</v>
      </c>
      <c r="D40" s="3">
        <v>203287</v>
      </c>
      <c r="E40" s="3">
        <v>367171</v>
      </c>
      <c r="F40" s="3">
        <v>367171</v>
      </c>
      <c r="G40" s="3">
        <v>348711</v>
      </c>
      <c r="H40" s="3">
        <v>311791</v>
      </c>
      <c r="I40" s="3">
        <v>274871</v>
      </c>
      <c r="J40" s="3">
        <v>237951</v>
      </c>
      <c r="K40" s="3">
        <v>201031</v>
      </c>
      <c r="L40" s="3">
        <v>164111</v>
      </c>
      <c r="M40" s="3">
        <v>127191</v>
      </c>
      <c r="N40" s="3">
        <v>90271</v>
      </c>
      <c r="O40" s="3">
        <v>53351</v>
      </c>
      <c r="P40" s="3"/>
      <c r="Q40" s="3"/>
      <c r="R40" s="3"/>
      <c r="S40" s="3"/>
      <c r="T40" s="3"/>
      <c r="U40" s="3"/>
      <c r="V40" s="3"/>
      <c r="W40" s="3"/>
      <c r="X40" s="3"/>
      <c r="Y40" s="8"/>
    </row>
    <row r="41" spans="1:25" s="1" customFormat="1" ht="15">
      <c r="A41" s="9" t="s">
        <v>3</v>
      </c>
      <c r="B41" s="10">
        <v>7.7399999999999997E-2</v>
      </c>
      <c r="C41" s="10">
        <v>6.6900000000000001E-2</v>
      </c>
      <c r="D41" s="10">
        <v>0.1003</v>
      </c>
      <c r="E41" s="10">
        <v>6.5500000000000003E-2</v>
      </c>
      <c r="F41" s="10">
        <v>5.9700000000000003E-2</v>
      </c>
      <c r="G41" s="10">
        <v>5.8500000000000003E-2</v>
      </c>
      <c r="H41" s="10">
        <v>5.3499999999999999E-2</v>
      </c>
      <c r="I41" s="10">
        <v>4.8500000000000001E-2</v>
      </c>
      <c r="J41" s="10">
        <v>4.3499999999999997E-2</v>
      </c>
      <c r="K41" s="10">
        <v>3.85E-2</v>
      </c>
      <c r="L41" s="10">
        <v>3.3500000000000002E-2</v>
      </c>
      <c r="M41" s="10">
        <v>3.3500000000000002E-2</v>
      </c>
      <c r="N41" s="10">
        <v>3.4500000000000003E-2</v>
      </c>
      <c r="O41" s="10">
        <v>3.3500000000000002E-2</v>
      </c>
      <c r="P41" s="10"/>
      <c r="Q41" s="10"/>
      <c r="R41" s="10"/>
      <c r="S41" s="10"/>
      <c r="T41" s="10"/>
      <c r="U41" s="10"/>
      <c r="V41" s="10"/>
      <c r="W41" s="10"/>
      <c r="X41" s="10"/>
      <c r="Y41" s="8"/>
    </row>
    <row r="42" spans="1:25" s="1" customFormat="1" ht="15">
      <c r="A42" s="11" t="s">
        <v>4</v>
      </c>
      <c r="B42" s="3"/>
      <c r="C42" s="3">
        <v>7598.6358</v>
      </c>
      <c r="D42" s="3">
        <v>13209</v>
      </c>
      <c r="E42" s="3">
        <v>14550</v>
      </c>
      <c r="F42" s="3">
        <v>8537</v>
      </c>
      <c r="G42" s="3">
        <v>20399.593500000003</v>
      </c>
      <c r="H42" s="3">
        <v>16680.818500000001</v>
      </c>
      <c r="I42" s="3">
        <v>13331.2435</v>
      </c>
      <c r="J42" s="3">
        <v>10350.868499999999</v>
      </c>
      <c r="K42" s="3">
        <v>7739.6935000000003</v>
      </c>
      <c r="L42" s="3">
        <v>5497.7184999999999</v>
      </c>
      <c r="M42" s="3">
        <v>4260.8985000000002</v>
      </c>
      <c r="N42" s="3">
        <v>3114.3495000000003</v>
      </c>
      <c r="O42" s="3">
        <v>1787.2585000000001</v>
      </c>
      <c r="P42" s="3"/>
      <c r="Q42" s="12"/>
      <c r="R42" s="12"/>
      <c r="S42" s="12"/>
      <c r="T42" s="12"/>
      <c r="U42" s="12"/>
      <c r="V42" s="12"/>
      <c r="W42" s="12"/>
      <c r="X42" s="12"/>
      <c r="Y42" s="8">
        <v>131692.07829999999</v>
      </c>
    </row>
    <row r="43" spans="1:25" s="1" customFormat="1" thickBot="1">
      <c r="A43" s="11" t="s">
        <v>5</v>
      </c>
      <c r="B43" s="3">
        <v>0</v>
      </c>
      <c r="C43" s="3">
        <v>0</v>
      </c>
      <c r="D43" s="3">
        <v>0</v>
      </c>
      <c r="E43" s="3">
        <v>0</v>
      </c>
      <c r="F43" s="3">
        <v>18460</v>
      </c>
      <c r="G43" s="3">
        <v>36920</v>
      </c>
      <c r="H43" s="3">
        <v>36920</v>
      </c>
      <c r="I43" s="3">
        <v>36920</v>
      </c>
      <c r="J43" s="3">
        <v>36920</v>
      </c>
      <c r="K43" s="3">
        <v>36920</v>
      </c>
      <c r="L43" s="3">
        <v>36920</v>
      </c>
      <c r="M43" s="3">
        <v>36920</v>
      </c>
      <c r="N43" s="3">
        <v>36920</v>
      </c>
      <c r="O43" s="3">
        <v>53351</v>
      </c>
      <c r="P43" s="3"/>
      <c r="Q43" s="3"/>
      <c r="R43" s="3"/>
      <c r="S43" s="3"/>
      <c r="T43" s="3"/>
      <c r="U43" s="3"/>
      <c r="V43" s="3"/>
      <c r="W43" s="3"/>
      <c r="X43" s="3"/>
      <c r="Y43" s="8">
        <v>367171</v>
      </c>
    </row>
    <row r="44" spans="1:25" s="1" customFormat="1" ht="1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s="1" customFormat="1" ht="15">
      <c r="A45" s="38" t="s">
        <v>16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40"/>
    </row>
    <row r="46" spans="1:25" s="1" customFormat="1" thickBo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s="1" customFormat="1" ht="15">
      <c r="A47" s="18" t="s">
        <v>0</v>
      </c>
      <c r="B47" s="7">
        <v>2007</v>
      </c>
      <c r="C47" s="7">
        <v>2008</v>
      </c>
      <c r="D47" s="7">
        <v>2009</v>
      </c>
      <c r="E47" s="7">
        <v>2010</v>
      </c>
      <c r="F47" s="7">
        <v>2011</v>
      </c>
      <c r="G47" s="7">
        <v>2012</v>
      </c>
      <c r="H47" s="7">
        <v>2013</v>
      </c>
      <c r="I47" s="7">
        <v>2014</v>
      </c>
      <c r="J47" s="7">
        <v>2015</v>
      </c>
      <c r="K47" s="7">
        <v>2016</v>
      </c>
      <c r="L47" s="7">
        <v>2017</v>
      </c>
      <c r="M47" s="7">
        <v>2018</v>
      </c>
      <c r="N47" s="7">
        <v>2019</v>
      </c>
      <c r="O47" s="7">
        <v>2020</v>
      </c>
      <c r="P47" s="7">
        <v>2021</v>
      </c>
      <c r="Q47" s="3">
        <v>2022</v>
      </c>
      <c r="R47" s="3">
        <v>2023</v>
      </c>
      <c r="S47" s="3">
        <v>2024</v>
      </c>
      <c r="T47" s="3">
        <v>2025</v>
      </c>
      <c r="U47" s="3">
        <v>2026</v>
      </c>
      <c r="V47" s="3">
        <v>2027</v>
      </c>
      <c r="W47" s="3">
        <v>2028</v>
      </c>
      <c r="X47" s="3">
        <v>2029</v>
      </c>
      <c r="Y47" s="28" t="s">
        <v>1</v>
      </c>
    </row>
    <row r="48" spans="1:25" s="1" customFormat="1" ht="15">
      <c r="A48" s="6" t="s">
        <v>2</v>
      </c>
      <c r="B48" s="3">
        <v>49288</v>
      </c>
      <c r="C48" s="3">
        <v>187812</v>
      </c>
      <c r="D48" s="3">
        <v>336142</v>
      </c>
      <c r="E48" s="3">
        <v>222052</v>
      </c>
      <c r="F48" s="3">
        <v>222052</v>
      </c>
      <c r="G48" s="3">
        <v>210887</v>
      </c>
      <c r="H48" s="3">
        <v>188558</v>
      </c>
      <c r="I48" s="3">
        <v>166229</v>
      </c>
      <c r="J48" s="3">
        <v>143900</v>
      </c>
      <c r="K48" s="3">
        <v>121571</v>
      </c>
      <c r="L48" s="3">
        <v>99242</v>
      </c>
      <c r="M48" s="3">
        <v>76913</v>
      </c>
      <c r="N48" s="3">
        <v>54584</v>
      </c>
      <c r="O48" s="3">
        <v>32255</v>
      </c>
      <c r="P48" s="3"/>
      <c r="Q48" s="3"/>
      <c r="R48" s="3"/>
      <c r="S48" s="3"/>
      <c r="T48" s="3"/>
      <c r="U48" s="3"/>
      <c r="V48" s="3"/>
      <c r="W48" s="3"/>
      <c r="X48" s="3"/>
      <c r="Y48" s="8"/>
    </row>
    <row r="49" spans="1:25" s="1" customFormat="1" ht="15">
      <c r="A49" s="9" t="s">
        <v>3</v>
      </c>
      <c r="B49" s="10">
        <v>3.1E-2</v>
      </c>
      <c r="C49" s="10">
        <v>2.6800000000000001E-2</v>
      </c>
      <c r="D49" s="10">
        <v>4.2000000000000003E-2</v>
      </c>
      <c r="E49" s="10">
        <v>2.3699999999999999E-2</v>
      </c>
      <c r="F49" s="10">
        <v>2.3400000000000001E-2</v>
      </c>
      <c r="G49" s="10">
        <v>2.3E-2</v>
      </c>
      <c r="H49" s="10">
        <v>2.5000000000000001E-2</v>
      </c>
      <c r="I49" s="10">
        <v>2.5000000000000001E-2</v>
      </c>
      <c r="J49" s="10">
        <v>2.5000000000000001E-2</v>
      </c>
      <c r="K49" s="10">
        <v>2.5000000000000001E-2</v>
      </c>
      <c r="L49" s="10">
        <v>2.5000000000000001E-2</v>
      </c>
      <c r="M49" s="10">
        <v>2.5000000000000001E-2</v>
      </c>
      <c r="N49" s="10">
        <v>2.5000000000000001E-2</v>
      </c>
      <c r="O49" s="10">
        <v>2.5000000000000001E-2</v>
      </c>
      <c r="P49" s="10"/>
      <c r="Q49" s="10"/>
      <c r="R49" s="10"/>
      <c r="S49" s="10"/>
      <c r="T49" s="10"/>
      <c r="U49" s="10"/>
      <c r="V49" s="10"/>
      <c r="W49" s="10"/>
      <c r="X49" s="10"/>
      <c r="Y49" s="8"/>
    </row>
    <row r="50" spans="1:25" s="1" customFormat="1" ht="15">
      <c r="A50" s="11" t="s">
        <v>4</v>
      </c>
      <c r="B50" s="3"/>
      <c r="C50" s="3">
        <v>5033.3616000000002</v>
      </c>
      <c r="D50" s="3">
        <v>9146</v>
      </c>
      <c r="E50" s="3">
        <v>8700</v>
      </c>
      <c r="F50" s="3">
        <v>13172</v>
      </c>
      <c r="G50" s="3">
        <v>4850.4009999999998</v>
      </c>
      <c r="H50" s="3">
        <v>4713.95</v>
      </c>
      <c r="I50" s="3">
        <v>4155.7250000000004</v>
      </c>
      <c r="J50" s="3">
        <v>3597.5</v>
      </c>
      <c r="K50" s="3">
        <v>3039.2750000000001</v>
      </c>
      <c r="L50" s="3">
        <v>2481.0500000000002</v>
      </c>
      <c r="M50" s="3">
        <v>1922.825</v>
      </c>
      <c r="N50" s="3">
        <v>1364.6000000000001</v>
      </c>
      <c r="O50" s="3">
        <v>806.375</v>
      </c>
      <c r="P50" s="3"/>
      <c r="Q50" s="3"/>
      <c r="R50" s="3"/>
      <c r="S50" s="3"/>
      <c r="T50" s="3"/>
      <c r="U50" s="3"/>
      <c r="V50" s="3"/>
      <c r="W50" s="3"/>
      <c r="X50" s="3"/>
      <c r="Y50" s="8">
        <v>58348.062599999997</v>
      </c>
    </row>
    <row r="51" spans="1:25" s="1" customFormat="1" thickBot="1">
      <c r="A51" s="13" t="s">
        <v>5</v>
      </c>
      <c r="B51" s="5">
        <v>0</v>
      </c>
      <c r="C51" s="5">
        <v>0</v>
      </c>
      <c r="D51" s="5">
        <v>0</v>
      </c>
      <c r="E51" s="5">
        <v>0</v>
      </c>
      <c r="F51" s="5">
        <v>11165</v>
      </c>
      <c r="G51" s="5">
        <v>22329</v>
      </c>
      <c r="H51" s="5">
        <v>22329</v>
      </c>
      <c r="I51" s="5">
        <v>22329</v>
      </c>
      <c r="J51" s="5">
        <v>22329</v>
      </c>
      <c r="K51" s="5">
        <v>22329</v>
      </c>
      <c r="L51" s="5">
        <v>22329</v>
      </c>
      <c r="M51" s="5">
        <v>22329</v>
      </c>
      <c r="N51" s="5">
        <v>22329</v>
      </c>
      <c r="O51" s="5">
        <v>32255</v>
      </c>
      <c r="P51" s="5"/>
      <c r="Q51" s="5"/>
      <c r="R51" s="5"/>
      <c r="S51" s="5"/>
      <c r="T51" s="5"/>
      <c r="U51" s="5"/>
      <c r="V51" s="5"/>
      <c r="W51" s="5"/>
      <c r="X51" s="5"/>
      <c r="Y51" s="19">
        <v>222052</v>
      </c>
    </row>
    <row r="52" spans="1:25" s="1" customFormat="1" ht="15"/>
    <row r="53" spans="1:25" s="1" customFormat="1" ht="15">
      <c r="A53" s="32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</row>
    <row r="54" spans="1:25" s="1" customFormat="1" thickBo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s="1" customFormat="1" ht="15">
      <c r="A55" s="18" t="s">
        <v>0</v>
      </c>
      <c r="B55" s="7">
        <v>2007</v>
      </c>
      <c r="C55" s="7">
        <v>2008</v>
      </c>
      <c r="D55" s="7">
        <v>2009</v>
      </c>
      <c r="E55" s="7">
        <v>2010</v>
      </c>
      <c r="F55" s="7">
        <v>2011</v>
      </c>
      <c r="G55" s="7">
        <v>2012</v>
      </c>
      <c r="H55" s="7">
        <v>2013</v>
      </c>
      <c r="I55" s="7">
        <v>2014</v>
      </c>
      <c r="J55" s="7">
        <v>2015</v>
      </c>
      <c r="K55" s="7">
        <v>2016</v>
      </c>
      <c r="L55" s="7">
        <v>2017</v>
      </c>
      <c r="M55" s="7">
        <v>2018</v>
      </c>
      <c r="N55" s="7">
        <v>2019</v>
      </c>
      <c r="O55" s="7">
        <v>2020</v>
      </c>
      <c r="P55" s="7">
        <v>2021</v>
      </c>
      <c r="Q55" s="3">
        <v>2022</v>
      </c>
      <c r="R55" s="3">
        <v>2023</v>
      </c>
      <c r="S55" s="3">
        <v>2024</v>
      </c>
      <c r="T55" s="3">
        <v>2025</v>
      </c>
      <c r="U55" s="3">
        <v>2026</v>
      </c>
      <c r="V55" s="3">
        <v>2027</v>
      </c>
      <c r="W55" s="3">
        <v>2028</v>
      </c>
      <c r="X55" s="3">
        <v>2029</v>
      </c>
      <c r="Y55" s="28" t="s">
        <v>1</v>
      </c>
    </row>
    <row r="56" spans="1:25" s="1" customFormat="1" ht="15">
      <c r="A56" s="6" t="s">
        <v>2</v>
      </c>
      <c r="B56" s="3">
        <v>863913</v>
      </c>
      <c r="C56" s="3">
        <v>992700</v>
      </c>
      <c r="D56" s="3">
        <v>908668</v>
      </c>
      <c r="E56" s="3">
        <v>847891</v>
      </c>
      <c r="F56" s="3">
        <v>766854</v>
      </c>
      <c r="G56" s="3">
        <v>694138</v>
      </c>
      <c r="H56" s="3">
        <v>621422</v>
      </c>
      <c r="I56" s="3">
        <v>548706</v>
      </c>
      <c r="J56" s="3">
        <v>475990</v>
      </c>
      <c r="K56" s="3">
        <v>403274</v>
      </c>
      <c r="L56" s="3">
        <v>330558</v>
      </c>
      <c r="M56" s="3">
        <v>257842</v>
      </c>
      <c r="N56" s="3">
        <v>185126</v>
      </c>
      <c r="O56" s="3">
        <v>112410</v>
      </c>
      <c r="P56" s="3">
        <v>39694</v>
      </c>
      <c r="Q56" s="3"/>
      <c r="R56" s="3"/>
      <c r="S56" s="3"/>
      <c r="T56" s="3"/>
      <c r="U56" s="3"/>
      <c r="V56" s="3"/>
      <c r="W56" s="3"/>
      <c r="X56" s="3"/>
      <c r="Y56" s="8"/>
    </row>
    <row r="57" spans="1:25" s="1" customFormat="1" ht="15">
      <c r="A57" s="9" t="s">
        <v>3</v>
      </c>
      <c r="B57" s="10">
        <v>5.7500000000000002E-2</v>
      </c>
      <c r="C57" s="10">
        <v>5.9400000000000001E-2</v>
      </c>
      <c r="D57" s="10">
        <v>4.2799999999999998E-2</v>
      </c>
      <c r="E57" s="10">
        <v>2.1700000000000001E-2</v>
      </c>
      <c r="F57" s="10">
        <v>2.64E-2</v>
      </c>
      <c r="G57" s="10">
        <v>2.5000000000000001E-2</v>
      </c>
      <c r="H57" s="10">
        <v>2.3E-2</v>
      </c>
      <c r="I57" s="10">
        <v>2.3E-2</v>
      </c>
      <c r="J57" s="10">
        <v>2.3E-2</v>
      </c>
      <c r="K57" s="10">
        <v>2.3E-2</v>
      </c>
      <c r="L57" s="10">
        <v>2.3E-2</v>
      </c>
      <c r="M57" s="10">
        <v>2.3E-2</v>
      </c>
      <c r="N57" s="10">
        <v>2.3E-2</v>
      </c>
      <c r="O57" s="10">
        <v>2.3E-2</v>
      </c>
      <c r="P57" s="10">
        <v>2.3E-2</v>
      </c>
      <c r="Q57" s="10"/>
      <c r="R57" s="10"/>
      <c r="S57" s="10"/>
      <c r="T57" s="10"/>
      <c r="U57" s="10"/>
      <c r="V57" s="10"/>
      <c r="W57" s="10"/>
      <c r="X57" s="10"/>
      <c r="Y57" s="8"/>
    </row>
    <row r="58" spans="1:25" s="1" customFormat="1" ht="15">
      <c r="A58" s="11" t="s">
        <v>4</v>
      </c>
      <c r="B58" s="3"/>
      <c r="C58" s="3">
        <v>58966.380000000005</v>
      </c>
      <c r="D58" s="3">
        <v>38545</v>
      </c>
      <c r="E58" s="3">
        <v>19070</v>
      </c>
      <c r="F58" s="3">
        <v>19295</v>
      </c>
      <c r="G58" s="3">
        <v>17353.45</v>
      </c>
      <c r="H58" s="3">
        <v>14292.706</v>
      </c>
      <c r="I58" s="3">
        <v>12620.237999999999</v>
      </c>
      <c r="J58" s="3">
        <v>10947.77</v>
      </c>
      <c r="K58" s="3">
        <v>9275.3019999999997</v>
      </c>
      <c r="L58" s="3">
        <v>7602.8339999999998</v>
      </c>
      <c r="M58" s="3">
        <v>5930.366</v>
      </c>
      <c r="N58" s="3">
        <v>4257.8980000000001</v>
      </c>
      <c r="O58" s="3">
        <v>2585.4299999999998</v>
      </c>
      <c r="P58" s="3">
        <v>912.96199999999999</v>
      </c>
      <c r="Q58" s="3"/>
      <c r="R58" s="3"/>
      <c r="S58" s="3"/>
      <c r="T58" s="3"/>
      <c r="U58" s="3"/>
      <c r="V58" s="3"/>
      <c r="W58" s="3"/>
      <c r="X58" s="3"/>
      <c r="Y58" s="8">
        <v>221655.33600000001</v>
      </c>
    </row>
    <row r="59" spans="1:25" s="1" customFormat="1" thickBot="1">
      <c r="A59" s="13" t="s">
        <v>5</v>
      </c>
      <c r="B59" s="5">
        <v>0</v>
      </c>
      <c r="C59" s="5">
        <v>0</v>
      </c>
      <c r="D59" s="5">
        <v>31385</v>
      </c>
      <c r="E59" s="5">
        <v>72716</v>
      </c>
      <c r="F59" s="5">
        <v>72716</v>
      </c>
      <c r="G59" s="5">
        <v>72716</v>
      </c>
      <c r="H59" s="5">
        <v>72716</v>
      </c>
      <c r="I59" s="5">
        <v>72716</v>
      </c>
      <c r="J59" s="5">
        <v>72716</v>
      </c>
      <c r="K59" s="5">
        <v>72716</v>
      </c>
      <c r="L59" s="5">
        <v>72716</v>
      </c>
      <c r="M59" s="5">
        <v>72716</v>
      </c>
      <c r="N59" s="5">
        <v>72716</v>
      </c>
      <c r="O59" s="5">
        <v>72716</v>
      </c>
      <c r="P59" s="5">
        <v>39694</v>
      </c>
      <c r="Q59" s="5"/>
      <c r="R59" s="5"/>
      <c r="S59" s="5"/>
      <c r="T59" s="5"/>
      <c r="U59" s="5"/>
      <c r="V59" s="5"/>
      <c r="W59" s="5"/>
      <c r="X59" s="5"/>
      <c r="Y59" s="19">
        <v>870955</v>
      </c>
    </row>
    <row r="60" spans="1:25" s="1" customFormat="1" ht="15"/>
    <row r="61" spans="1:25" s="1" customFormat="1" ht="15">
      <c r="A61" s="32" t="s">
        <v>18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</row>
    <row r="62" spans="1:25" s="1" customFormat="1" thickBo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s="1" customFormat="1" ht="15">
      <c r="A63" s="18" t="s">
        <v>0</v>
      </c>
      <c r="B63" s="7">
        <v>2007</v>
      </c>
      <c r="C63" s="7">
        <v>2008</v>
      </c>
      <c r="D63" s="7">
        <v>2009</v>
      </c>
      <c r="E63" s="7">
        <v>2010</v>
      </c>
      <c r="F63" s="7">
        <v>2011</v>
      </c>
      <c r="G63" s="7">
        <v>2012</v>
      </c>
      <c r="H63" s="7">
        <v>2013</v>
      </c>
      <c r="I63" s="7">
        <v>2014</v>
      </c>
      <c r="J63" s="7">
        <v>2015</v>
      </c>
      <c r="K63" s="7">
        <v>2016</v>
      </c>
      <c r="L63" s="7">
        <v>2017</v>
      </c>
      <c r="M63" s="7">
        <v>2018</v>
      </c>
      <c r="N63" s="7">
        <v>2019</v>
      </c>
      <c r="O63" s="7">
        <v>2020</v>
      </c>
      <c r="P63" s="7">
        <v>2021</v>
      </c>
      <c r="Q63" s="3">
        <v>2022</v>
      </c>
      <c r="R63" s="3">
        <v>2023</v>
      </c>
      <c r="S63" s="3">
        <v>2024</v>
      </c>
      <c r="T63" s="3">
        <v>2025</v>
      </c>
      <c r="U63" s="3">
        <v>2026</v>
      </c>
      <c r="V63" s="3">
        <v>2027</v>
      </c>
      <c r="W63" s="3">
        <v>2028</v>
      </c>
      <c r="X63" s="3">
        <v>2029</v>
      </c>
      <c r="Y63" s="28" t="s">
        <v>1</v>
      </c>
    </row>
    <row r="64" spans="1:25" s="1" customFormat="1" ht="15">
      <c r="A64" s="6" t="s">
        <v>2</v>
      </c>
      <c r="B64" s="3">
        <v>550000</v>
      </c>
      <c r="C64" s="3">
        <v>550000</v>
      </c>
      <c r="D64" s="3">
        <v>500000</v>
      </c>
      <c r="E64" s="3">
        <v>450000</v>
      </c>
      <c r="F64" s="3">
        <v>400000</v>
      </c>
      <c r="G64" s="3">
        <v>350000</v>
      </c>
      <c r="H64" s="3">
        <v>300000</v>
      </c>
      <c r="I64" s="3">
        <v>250000</v>
      </c>
      <c r="J64" s="3">
        <v>200000</v>
      </c>
      <c r="K64" s="3">
        <v>100000</v>
      </c>
      <c r="L64" s="3"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20"/>
    </row>
    <row r="65" spans="1:25" s="1" customFormat="1" ht="15">
      <c r="A65" s="9" t="s">
        <v>3</v>
      </c>
      <c r="B65" s="10">
        <v>0</v>
      </c>
      <c r="C65" s="10">
        <v>0.10034545454545454</v>
      </c>
      <c r="D65" s="10">
        <v>0.11038000000000001</v>
      </c>
      <c r="E65" s="10">
        <v>8.9024444444444448E-2</v>
      </c>
      <c r="F65" s="10">
        <v>0.1</v>
      </c>
      <c r="G65" s="10">
        <v>0.11428571428571428</v>
      </c>
      <c r="H65" s="10">
        <v>0.13333333333333333</v>
      </c>
      <c r="I65" s="10">
        <v>0.16</v>
      </c>
      <c r="J65" s="10">
        <v>0.2</v>
      </c>
      <c r="K65" s="10">
        <v>0.4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20"/>
    </row>
    <row r="66" spans="1:25" s="1" customFormat="1" ht="15">
      <c r="A66" s="11" t="s">
        <v>4</v>
      </c>
      <c r="B66" s="3"/>
      <c r="C66" s="3">
        <v>55190</v>
      </c>
      <c r="D66" s="3">
        <v>55190</v>
      </c>
      <c r="E66" s="3">
        <v>40061</v>
      </c>
      <c r="F66" s="3">
        <v>26150</v>
      </c>
      <c r="G66" s="3">
        <v>40000</v>
      </c>
      <c r="H66" s="3">
        <v>40000</v>
      </c>
      <c r="I66" s="3">
        <v>40000</v>
      </c>
      <c r="J66" s="3">
        <v>40000</v>
      </c>
      <c r="K66" s="3">
        <v>40000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8">
        <f>SUM(B66:X66)</f>
        <v>376591</v>
      </c>
    </row>
    <row r="67" spans="1:25" s="1" customFormat="1" thickBot="1">
      <c r="A67" s="13" t="s">
        <v>5</v>
      </c>
      <c r="B67" s="5"/>
      <c r="C67" s="5">
        <v>50000</v>
      </c>
      <c r="D67" s="5">
        <v>50000</v>
      </c>
      <c r="E67" s="5">
        <v>50000</v>
      </c>
      <c r="F67" s="5">
        <v>50000</v>
      </c>
      <c r="G67" s="5">
        <v>50000</v>
      </c>
      <c r="H67" s="5">
        <v>50000</v>
      </c>
      <c r="I67" s="5">
        <v>50000</v>
      </c>
      <c r="J67" s="5">
        <v>100000</v>
      </c>
      <c r="K67" s="5">
        <v>100000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19">
        <v>550000</v>
      </c>
    </row>
    <row r="68" spans="1:25" s="1" customFormat="1" ht="15">
      <c r="A68" s="1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12"/>
    </row>
    <row r="69" spans="1:25" s="1" customFormat="1" ht="15">
      <c r="A69" s="32" t="s">
        <v>10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</row>
    <row r="70" spans="1:25" s="1" customFormat="1" ht="15">
      <c r="A70" s="32" t="s">
        <v>19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</row>
    <row r="71" spans="1:25" s="1" customFormat="1" thickBot="1">
      <c r="A71" s="21"/>
      <c r="B71" s="22"/>
      <c r="C71" s="22"/>
      <c r="D71" s="22"/>
      <c r="E71" s="23"/>
      <c r="F71" s="23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</row>
    <row r="72" spans="1:25" s="1" customFormat="1" ht="15">
      <c r="A72" s="18" t="s">
        <v>0</v>
      </c>
      <c r="B72" s="7">
        <v>2007</v>
      </c>
      <c r="C72" s="7">
        <v>2008</v>
      </c>
      <c r="D72" s="7">
        <v>2009</v>
      </c>
      <c r="E72" s="7">
        <v>2010</v>
      </c>
      <c r="F72" s="7">
        <v>2011</v>
      </c>
      <c r="G72" s="7">
        <v>2012</v>
      </c>
      <c r="H72" s="7">
        <v>2013</v>
      </c>
      <c r="I72" s="7">
        <v>2014</v>
      </c>
      <c r="J72" s="7">
        <v>2015</v>
      </c>
      <c r="K72" s="7">
        <v>2016</v>
      </c>
      <c r="L72" s="7">
        <v>2017</v>
      </c>
      <c r="M72" s="7">
        <v>2018</v>
      </c>
      <c r="N72" s="7">
        <v>2019</v>
      </c>
      <c r="O72" s="7">
        <v>2020</v>
      </c>
      <c r="P72" s="7">
        <v>2021</v>
      </c>
      <c r="Q72" s="7">
        <v>2022</v>
      </c>
      <c r="R72" s="7">
        <v>2023</v>
      </c>
      <c r="S72" s="7">
        <v>2024</v>
      </c>
      <c r="T72" s="7">
        <v>2025</v>
      </c>
      <c r="U72" s="7">
        <v>2026</v>
      </c>
      <c r="V72" s="7">
        <v>2027</v>
      </c>
      <c r="W72" s="7">
        <v>2028</v>
      </c>
      <c r="X72" s="7">
        <v>2029</v>
      </c>
      <c r="Y72" s="28" t="s">
        <v>1</v>
      </c>
    </row>
    <row r="73" spans="1:25" s="1" customFormat="1" ht="15">
      <c r="A73" s="6" t="s">
        <v>2</v>
      </c>
      <c r="B73" s="3">
        <v>0</v>
      </c>
      <c r="C73" s="3">
        <v>0</v>
      </c>
      <c r="D73" s="3">
        <v>12600</v>
      </c>
      <c r="E73" s="3">
        <v>33392</v>
      </c>
      <c r="F73" s="3">
        <v>444289</v>
      </c>
      <c r="G73" s="3">
        <v>473960</v>
      </c>
      <c r="H73" s="3">
        <v>1183695</v>
      </c>
      <c r="I73" s="3">
        <v>1111955</v>
      </c>
      <c r="J73" s="3">
        <v>1040215</v>
      </c>
      <c r="K73" s="3">
        <v>968475</v>
      </c>
      <c r="L73" s="3">
        <v>896735</v>
      </c>
      <c r="M73" s="3">
        <v>824995</v>
      </c>
      <c r="N73" s="3">
        <v>753255</v>
      </c>
      <c r="O73" s="3">
        <v>681515</v>
      </c>
      <c r="P73" s="3">
        <v>609775</v>
      </c>
      <c r="Q73" s="3">
        <v>538035</v>
      </c>
      <c r="R73" s="3">
        <v>466295</v>
      </c>
      <c r="S73" s="3">
        <v>394555</v>
      </c>
      <c r="T73" s="3">
        <v>322815</v>
      </c>
      <c r="U73" s="3">
        <v>251075</v>
      </c>
      <c r="V73" s="3">
        <v>179335</v>
      </c>
      <c r="W73" s="3">
        <v>107595</v>
      </c>
      <c r="X73" s="3">
        <v>35855</v>
      </c>
      <c r="Y73" s="8"/>
    </row>
    <row r="74" spans="1:25" s="1" customFormat="1" ht="15">
      <c r="A74" s="9" t="s">
        <v>3</v>
      </c>
      <c r="B74" s="10">
        <v>0</v>
      </c>
      <c r="C74" s="10">
        <v>0</v>
      </c>
      <c r="D74" s="10">
        <v>3.8199999999999998E-2</v>
      </c>
      <c r="E74" s="10">
        <v>3.6999999999999998E-2</v>
      </c>
      <c r="F74" s="10">
        <v>4.1099999999999998E-2</v>
      </c>
      <c r="G74" s="10">
        <v>0.04</v>
      </c>
      <c r="H74" s="10">
        <v>3.95E-2</v>
      </c>
      <c r="I74" s="10">
        <v>3.7999999999999999E-2</v>
      </c>
      <c r="J74" s="10">
        <v>3.5000000000000003E-2</v>
      </c>
      <c r="K74" s="10">
        <v>0.03</v>
      </c>
      <c r="L74" s="10">
        <v>0.03</v>
      </c>
      <c r="M74" s="10">
        <v>0.03</v>
      </c>
      <c r="N74" s="10">
        <v>0.03</v>
      </c>
      <c r="O74" s="10">
        <v>0.03</v>
      </c>
      <c r="P74" s="10">
        <v>0.03</v>
      </c>
      <c r="Q74" s="10">
        <v>0.03</v>
      </c>
      <c r="R74" s="10">
        <v>0.03</v>
      </c>
      <c r="S74" s="10">
        <v>0.03</v>
      </c>
      <c r="T74" s="10">
        <v>0.03</v>
      </c>
      <c r="U74" s="10">
        <v>0.03</v>
      </c>
      <c r="V74" s="10">
        <v>0.03</v>
      </c>
      <c r="W74" s="10">
        <v>0.03</v>
      </c>
      <c r="X74" s="10">
        <v>0.03</v>
      </c>
      <c r="Y74" s="8"/>
    </row>
    <row r="75" spans="1:25" s="1" customFormat="1" ht="15">
      <c r="A75" s="11" t="s">
        <v>4</v>
      </c>
      <c r="B75" s="3"/>
      <c r="C75" s="3">
        <v>0</v>
      </c>
      <c r="D75" s="3">
        <v>481.32</v>
      </c>
      <c r="E75" s="3">
        <v>18255</v>
      </c>
      <c r="F75" s="3">
        <v>19151</v>
      </c>
      <c r="G75" s="3">
        <v>18958.400000000001</v>
      </c>
      <c r="H75" s="3">
        <v>46755.952499999999</v>
      </c>
      <c r="I75" s="3">
        <v>42254.29</v>
      </c>
      <c r="J75" s="3">
        <v>36407.525000000001</v>
      </c>
      <c r="K75" s="3">
        <v>29054.25</v>
      </c>
      <c r="L75" s="3">
        <v>26902.05</v>
      </c>
      <c r="M75" s="3">
        <v>24749.85</v>
      </c>
      <c r="N75" s="3">
        <v>22597.649999999998</v>
      </c>
      <c r="O75" s="3">
        <v>20445.45</v>
      </c>
      <c r="P75" s="3">
        <v>18293.25</v>
      </c>
      <c r="Q75" s="3">
        <v>16141.05</v>
      </c>
      <c r="R75" s="3">
        <v>13988.85</v>
      </c>
      <c r="S75" s="3">
        <v>11836.65</v>
      </c>
      <c r="T75" s="3">
        <v>9684.4499999999989</v>
      </c>
      <c r="U75" s="3">
        <v>7532.25</v>
      </c>
      <c r="V75" s="3">
        <v>5380.05</v>
      </c>
      <c r="W75" s="3">
        <v>3227.85</v>
      </c>
      <c r="X75" s="3">
        <v>1075.6499999999999</v>
      </c>
      <c r="Y75" s="8">
        <f>SUM(C75:X75)</f>
        <v>393172.78749999998</v>
      </c>
    </row>
    <row r="76" spans="1:25" s="1" customFormat="1" thickBot="1">
      <c r="A76" s="13" t="s">
        <v>5</v>
      </c>
      <c r="B76" s="5"/>
      <c r="C76" s="5">
        <v>0</v>
      </c>
      <c r="D76" s="5">
        <v>0</v>
      </c>
      <c r="E76" s="5">
        <v>0</v>
      </c>
      <c r="F76" s="5">
        <v>0</v>
      </c>
      <c r="G76" s="5">
        <v>53805</v>
      </c>
      <c r="H76" s="5">
        <v>71740</v>
      </c>
      <c r="I76" s="5">
        <v>71740</v>
      </c>
      <c r="J76" s="5">
        <v>71740</v>
      </c>
      <c r="K76" s="5">
        <v>71740</v>
      </c>
      <c r="L76" s="5">
        <v>71740</v>
      </c>
      <c r="M76" s="5">
        <v>71740</v>
      </c>
      <c r="N76" s="5">
        <v>71740</v>
      </c>
      <c r="O76" s="5">
        <v>71740</v>
      </c>
      <c r="P76" s="5">
        <v>71740</v>
      </c>
      <c r="Q76" s="5">
        <v>71740</v>
      </c>
      <c r="R76" s="5">
        <v>71740</v>
      </c>
      <c r="S76" s="5">
        <v>71740</v>
      </c>
      <c r="T76" s="5">
        <v>71740</v>
      </c>
      <c r="U76" s="5">
        <v>71740</v>
      </c>
      <c r="V76" s="5">
        <v>71740</v>
      </c>
      <c r="W76" s="5">
        <v>71740</v>
      </c>
      <c r="X76" s="5">
        <v>35855</v>
      </c>
      <c r="Y76" s="19">
        <v>1237500</v>
      </c>
    </row>
    <row r="77" spans="1:25" s="1" customFormat="1" ht="15">
      <c r="A77" s="21"/>
      <c r="B77" s="22"/>
      <c r="C77" s="22"/>
      <c r="D77" s="22"/>
      <c r="E77" s="23"/>
      <c r="F77" s="23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</row>
    <row r="78" spans="1:25" s="1" customFormat="1" ht="15">
      <c r="A78" s="32" t="s">
        <v>20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</row>
    <row r="79" spans="1:25" s="1" customFormat="1" thickBot="1">
      <c r="A79" s="21"/>
      <c r="B79" s="22"/>
      <c r="C79" s="22"/>
      <c r="D79" s="22"/>
      <c r="E79" s="23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</row>
    <row r="80" spans="1:25" s="1" customFormat="1" ht="15">
      <c r="A80" s="18" t="s">
        <v>0</v>
      </c>
      <c r="B80" s="7">
        <v>2007</v>
      </c>
      <c r="C80" s="7">
        <v>2008</v>
      </c>
      <c r="D80" s="7">
        <v>2009</v>
      </c>
      <c r="E80" s="7">
        <v>2010</v>
      </c>
      <c r="F80" s="7">
        <v>2011</v>
      </c>
      <c r="G80" s="7">
        <v>2012</v>
      </c>
      <c r="H80" s="7">
        <v>2013</v>
      </c>
      <c r="I80" s="7">
        <v>2014</v>
      </c>
      <c r="J80" s="7">
        <v>2015</v>
      </c>
      <c r="K80" s="7">
        <v>2016</v>
      </c>
      <c r="L80" s="7">
        <v>2017</v>
      </c>
      <c r="M80" s="7">
        <v>2018</v>
      </c>
      <c r="N80" s="7">
        <v>2019</v>
      </c>
      <c r="O80" s="7">
        <v>2020</v>
      </c>
      <c r="P80" s="7">
        <v>2021</v>
      </c>
      <c r="Q80" s="7">
        <v>2022</v>
      </c>
      <c r="R80" s="7">
        <v>2023</v>
      </c>
      <c r="S80" s="7">
        <v>2024</v>
      </c>
      <c r="T80" s="7">
        <v>2025</v>
      </c>
      <c r="U80" s="7">
        <v>2026</v>
      </c>
      <c r="V80" s="7">
        <v>2027</v>
      </c>
      <c r="W80" s="7">
        <v>2028</v>
      </c>
      <c r="X80" s="7">
        <v>2029</v>
      </c>
      <c r="Y80" s="28" t="s">
        <v>1</v>
      </c>
    </row>
    <row r="81" spans="1:31" s="1" customFormat="1" ht="15">
      <c r="A81" s="6" t="s">
        <v>2</v>
      </c>
      <c r="B81" s="3">
        <v>0</v>
      </c>
      <c r="C81" s="3">
        <v>0</v>
      </c>
      <c r="D81" s="3">
        <v>274767</v>
      </c>
      <c r="E81" s="3">
        <v>559225</v>
      </c>
      <c r="F81" s="3">
        <v>596313</v>
      </c>
      <c r="G81" s="3">
        <v>1275675</v>
      </c>
      <c r="H81" s="3">
        <v>1226739</v>
      </c>
      <c r="I81" s="3">
        <v>1152391</v>
      </c>
      <c r="J81" s="3">
        <v>1078043</v>
      </c>
      <c r="K81" s="3">
        <v>1003695</v>
      </c>
      <c r="L81" s="3">
        <v>929347</v>
      </c>
      <c r="M81" s="3">
        <v>854999</v>
      </c>
      <c r="N81" s="3">
        <v>780651</v>
      </c>
      <c r="O81" s="3">
        <v>706303</v>
      </c>
      <c r="P81" s="3">
        <v>631955</v>
      </c>
      <c r="Q81" s="3">
        <v>557607</v>
      </c>
      <c r="R81" s="3">
        <v>483259</v>
      </c>
      <c r="S81" s="3">
        <v>408911</v>
      </c>
      <c r="T81" s="3">
        <v>334563</v>
      </c>
      <c r="U81" s="3">
        <v>260215</v>
      </c>
      <c r="V81" s="3">
        <v>185867</v>
      </c>
      <c r="W81" s="3">
        <v>111519</v>
      </c>
      <c r="X81" s="3">
        <v>37171</v>
      </c>
      <c r="Y81" s="8"/>
    </row>
    <row r="82" spans="1:31" s="1" customFormat="1" ht="15">
      <c r="A82" s="9" t="s">
        <v>3</v>
      </c>
      <c r="B82" s="10">
        <v>0</v>
      </c>
      <c r="C82" s="10">
        <v>0</v>
      </c>
      <c r="D82" s="10">
        <v>2.92E-2</v>
      </c>
      <c r="E82" s="10">
        <v>2.8000000000000001E-2</v>
      </c>
      <c r="F82" s="10">
        <v>2.5000000000000001E-2</v>
      </c>
      <c r="G82" s="10">
        <v>2.3E-2</v>
      </c>
      <c r="H82" s="10">
        <v>2.3E-2</v>
      </c>
      <c r="I82" s="10">
        <v>0.02</v>
      </c>
      <c r="J82" s="10">
        <v>0.02</v>
      </c>
      <c r="K82" s="10">
        <v>0.02</v>
      </c>
      <c r="L82" s="10">
        <v>0.02</v>
      </c>
      <c r="M82" s="10">
        <v>0.02</v>
      </c>
      <c r="N82" s="10">
        <v>0.02</v>
      </c>
      <c r="O82" s="10">
        <v>0.02</v>
      </c>
      <c r="P82" s="10">
        <v>0.02</v>
      </c>
      <c r="Q82" s="10">
        <v>0.02</v>
      </c>
      <c r="R82" s="10">
        <v>0.02</v>
      </c>
      <c r="S82" s="10">
        <v>0.02</v>
      </c>
      <c r="T82" s="10">
        <v>0.02</v>
      </c>
      <c r="U82" s="10">
        <v>0.02</v>
      </c>
      <c r="V82" s="10">
        <v>0.02</v>
      </c>
      <c r="W82" s="10">
        <v>0.02</v>
      </c>
      <c r="X82" s="10">
        <v>0.02</v>
      </c>
      <c r="Y82" s="8"/>
    </row>
    <row r="83" spans="1:31" s="1" customFormat="1" ht="15">
      <c r="A83" s="11" t="s">
        <v>4</v>
      </c>
      <c r="B83" s="3"/>
      <c r="C83" s="3">
        <v>0</v>
      </c>
      <c r="D83" s="3">
        <v>8023.1963999999998</v>
      </c>
      <c r="E83" s="3">
        <v>22015</v>
      </c>
      <c r="F83" s="3">
        <v>34069</v>
      </c>
      <c r="G83" s="3">
        <v>29340.524999999998</v>
      </c>
      <c r="H83" s="3">
        <v>28214.996999999999</v>
      </c>
      <c r="I83" s="3">
        <v>23047.82</v>
      </c>
      <c r="J83" s="3">
        <v>21560.86</v>
      </c>
      <c r="K83" s="3">
        <v>20073.900000000001</v>
      </c>
      <c r="L83" s="3">
        <v>18586.939999999999</v>
      </c>
      <c r="M83" s="3">
        <v>17099.98</v>
      </c>
      <c r="N83" s="3">
        <v>15613.02</v>
      </c>
      <c r="O83" s="3">
        <v>14126.06</v>
      </c>
      <c r="P83" s="3">
        <v>12639.1</v>
      </c>
      <c r="Q83" s="3">
        <v>11152.14</v>
      </c>
      <c r="R83" s="3">
        <v>9665.18</v>
      </c>
      <c r="S83" s="3">
        <v>8178.22</v>
      </c>
      <c r="T83" s="3">
        <v>6691.26</v>
      </c>
      <c r="U83" s="3">
        <v>5204.3</v>
      </c>
      <c r="V83" s="3">
        <v>3717.34</v>
      </c>
      <c r="W83" s="3">
        <v>2230.38</v>
      </c>
      <c r="X83" s="3">
        <v>743.42</v>
      </c>
      <c r="Y83" s="8">
        <v>311992.6384</v>
      </c>
    </row>
    <row r="84" spans="1:31" s="1" customFormat="1" thickBot="1">
      <c r="A84" s="13" t="s">
        <v>5</v>
      </c>
      <c r="B84" s="5"/>
      <c r="C84" s="5">
        <v>0</v>
      </c>
      <c r="D84" s="5">
        <v>0</v>
      </c>
      <c r="E84" s="5">
        <v>0</v>
      </c>
      <c r="F84" s="5">
        <v>0</v>
      </c>
      <c r="G84" s="5">
        <v>55761</v>
      </c>
      <c r="H84" s="5">
        <v>74348</v>
      </c>
      <c r="I84" s="5">
        <v>74348</v>
      </c>
      <c r="J84" s="5">
        <v>74348</v>
      </c>
      <c r="K84" s="5">
        <v>74348</v>
      </c>
      <c r="L84" s="5">
        <v>74348</v>
      </c>
      <c r="M84" s="5">
        <v>74348</v>
      </c>
      <c r="N84" s="5">
        <v>74348</v>
      </c>
      <c r="O84" s="5">
        <v>74348</v>
      </c>
      <c r="P84" s="5">
        <v>74348</v>
      </c>
      <c r="Q84" s="5">
        <v>74348</v>
      </c>
      <c r="R84" s="5">
        <v>74348</v>
      </c>
      <c r="S84" s="5">
        <v>74348</v>
      </c>
      <c r="T84" s="5">
        <v>74348</v>
      </c>
      <c r="U84" s="5">
        <v>74348</v>
      </c>
      <c r="V84" s="5">
        <v>74348</v>
      </c>
      <c r="W84" s="5">
        <v>74348</v>
      </c>
      <c r="X84" s="5">
        <v>37171</v>
      </c>
      <c r="Y84" s="19">
        <v>1282500</v>
      </c>
    </row>
    <row r="85" spans="1:31" s="1" customFormat="1" ht="15">
      <c r="A85" s="21"/>
      <c r="B85" s="22"/>
      <c r="C85" s="22"/>
      <c r="D85" s="22"/>
      <c r="E85" s="23"/>
      <c r="F85" s="23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</row>
    <row r="86" spans="1:31" s="1" customFormat="1" ht="15">
      <c r="A86" s="32" t="s">
        <v>21</v>
      </c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14"/>
      <c r="AA86" s="14"/>
      <c r="AB86" s="14"/>
      <c r="AC86" s="14"/>
      <c r="AD86" s="14"/>
      <c r="AE86" s="14"/>
    </row>
    <row r="87" spans="1:31" s="1" customFormat="1" thickBo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31" s="1" customFormat="1" ht="15">
      <c r="A88" s="18" t="s">
        <v>0</v>
      </c>
      <c r="B88" s="7">
        <v>2007</v>
      </c>
      <c r="C88" s="7">
        <v>2008</v>
      </c>
      <c r="D88" s="7">
        <v>2009</v>
      </c>
      <c r="E88" s="7">
        <v>2010</v>
      </c>
      <c r="F88" s="7">
        <v>2011</v>
      </c>
      <c r="G88" s="7">
        <v>2012</v>
      </c>
      <c r="H88" s="7">
        <v>2013</v>
      </c>
      <c r="I88" s="7">
        <v>2014</v>
      </c>
      <c r="J88" s="7">
        <v>2015</v>
      </c>
      <c r="K88" s="7">
        <v>2016</v>
      </c>
      <c r="L88" s="7">
        <v>2017</v>
      </c>
      <c r="M88" s="7">
        <v>2018</v>
      </c>
      <c r="N88" s="7">
        <v>2019</v>
      </c>
      <c r="O88" s="7">
        <v>2020</v>
      </c>
      <c r="P88" s="7">
        <v>2021</v>
      </c>
      <c r="Q88" s="7">
        <v>2022</v>
      </c>
      <c r="R88" s="7">
        <v>2023</v>
      </c>
      <c r="S88" s="7">
        <v>2024</v>
      </c>
      <c r="T88" s="7">
        <v>2025</v>
      </c>
      <c r="U88" s="7">
        <v>2026</v>
      </c>
      <c r="V88" s="7">
        <v>2027</v>
      </c>
      <c r="W88" s="7">
        <v>2028</v>
      </c>
      <c r="X88" s="7">
        <v>2029</v>
      </c>
      <c r="Y88" s="28" t="s">
        <v>1</v>
      </c>
      <c r="Z88" s="14"/>
      <c r="AA88" s="14"/>
      <c r="AB88" s="14"/>
      <c r="AC88" s="14"/>
      <c r="AD88" s="14"/>
      <c r="AE88" s="14"/>
    </row>
    <row r="89" spans="1:31" s="1" customFormat="1" ht="15">
      <c r="A89" s="6" t="s">
        <v>2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1280000</v>
      </c>
      <c r="H89" s="3">
        <v>1224350</v>
      </c>
      <c r="I89" s="3">
        <v>1150150</v>
      </c>
      <c r="J89" s="3">
        <v>1075950</v>
      </c>
      <c r="K89" s="3">
        <v>1001750</v>
      </c>
      <c r="L89" s="3">
        <v>927550</v>
      </c>
      <c r="M89" s="3">
        <v>853350</v>
      </c>
      <c r="N89" s="3">
        <v>779150</v>
      </c>
      <c r="O89" s="3">
        <v>704950</v>
      </c>
      <c r="P89" s="3">
        <v>630750</v>
      </c>
      <c r="Q89" s="3">
        <v>556550</v>
      </c>
      <c r="R89" s="3">
        <v>482350</v>
      </c>
      <c r="S89" s="3">
        <v>408150</v>
      </c>
      <c r="T89" s="3">
        <v>333950</v>
      </c>
      <c r="U89" s="3">
        <v>259750</v>
      </c>
      <c r="V89" s="3">
        <v>185550</v>
      </c>
      <c r="W89" s="3">
        <v>111350</v>
      </c>
      <c r="X89" s="3">
        <v>37150</v>
      </c>
      <c r="Y89" s="8"/>
      <c r="Z89" s="14"/>
      <c r="AA89" s="14"/>
      <c r="AB89" s="14"/>
      <c r="AC89" s="14"/>
      <c r="AD89" s="14"/>
      <c r="AE89" s="14"/>
    </row>
    <row r="90" spans="1:31" s="1" customFormat="1" ht="15">
      <c r="A90" s="9" t="s">
        <v>3</v>
      </c>
      <c r="B90" s="10">
        <v>0</v>
      </c>
      <c r="C90" s="10">
        <v>0</v>
      </c>
      <c r="D90" s="10">
        <v>2.92E-2</v>
      </c>
      <c r="E90" s="10">
        <v>2.8000000000000001E-2</v>
      </c>
      <c r="F90" s="10">
        <v>2.5000000000000001E-2</v>
      </c>
      <c r="G90" s="10">
        <v>2.3E-2</v>
      </c>
      <c r="H90" s="10">
        <v>0.02</v>
      </c>
      <c r="I90" s="10">
        <v>0.02</v>
      </c>
      <c r="J90" s="10">
        <v>0.02</v>
      </c>
      <c r="K90" s="10">
        <v>0.02</v>
      </c>
      <c r="L90" s="10">
        <v>0.02</v>
      </c>
      <c r="M90" s="10">
        <v>0.02</v>
      </c>
      <c r="N90" s="10">
        <v>0.02</v>
      </c>
      <c r="O90" s="10">
        <v>0.02</v>
      </c>
      <c r="P90" s="10">
        <v>0.02</v>
      </c>
      <c r="Q90" s="10">
        <v>0.02</v>
      </c>
      <c r="R90" s="10">
        <v>0.02</v>
      </c>
      <c r="S90" s="10">
        <v>0.02</v>
      </c>
      <c r="T90" s="10">
        <v>0.02</v>
      </c>
      <c r="U90" s="10">
        <v>0.02</v>
      </c>
      <c r="V90" s="10">
        <v>0.02</v>
      </c>
      <c r="W90" s="10">
        <v>0.02</v>
      </c>
      <c r="X90" s="10">
        <v>0.02</v>
      </c>
      <c r="Y90" s="8"/>
      <c r="Z90" s="14"/>
      <c r="AA90" s="14"/>
      <c r="AB90" s="14"/>
      <c r="AC90" s="14"/>
      <c r="AD90" s="14"/>
      <c r="AE90" s="14"/>
    </row>
    <row r="91" spans="1:31" s="1" customFormat="1" ht="15">
      <c r="A91" s="11" t="s">
        <v>4</v>
      </c>
      <c r="B91" s="3"/>
      <c r="C91" s="3">
        <v>0</v>
      </c>
      <c r="D91" s="3">
        <v>0</v>
      </c>
      <c r="E91" s="3">
        <v>1363</v>
      </c>
      <c r="F91" s="3">
        <v>0</v>
      </c>
      <c r="G91" s="3">
        <v>29440</v>
      </c>
      <c r="H91" s="3">
        <v>24487</v>
      </c>
      <c r="I91" s="3">
        <v>23003</v>
      </c>
      <c r="J91" s="3">
        <v>21519</v>
      </c>
      <c r="K91" s="3">
        <v>20035</v>
      </c>
      <c r="L91" s="3">
        <v>18551</v>
      </c>
      <c r="M91" s="3">
        <v>17067</v>
      </c>
      <c r="N91" s="3">
        <v>15583</v>
      </c>
      <c r="O91" s="3">
        <v>14099</v>
      </c>
      <c r="P91" s="3">
        <v>12615</v>
      </c>
      <c r="Q91" s="3">
        <v>11131</v>
      </c>
      <c r="R91" s="3">
        <v>9647</v>
      </c>
      <c r="S91" s="3">
        <v>8163</v>
      </c>
      <c r="T91" s="3">
        <v>6679</v>
      </c>
      <c r="U91" s="3">
        <v>5195</v>
      </c>
      <c r="V91" s="3">
        <v>3711</v>
      </c>
      <c r="W91" s="3">
        <v>2227</v>
      </c>
      <c r="X91" s="3">
        <v>743</v>
      </c>
      <c r="Y91" s="8">
        <v>245258</v>
      </c>
      <c r="Z91" s="14"/>
      <c r="AA91" s="14"/>
      <c r="AB91" s="14"/>
      <c r="AC91" s="14"/>
      <c r="AD91" s="14"/>
      <c r="AE91" s="14"/>
    </row>
    <row r="92" spans="1:31" s="1" customFormat="1" thickBot="1">
      <c r="A92" s="13" t="s">
        <v>5</v>
      </c>
      <c r="B92" s="5"/>
      <c r="C92" s="5">
        <v>0</v>
      </c>
      <c r="D92" s="5">
        <v>0</v>
      </c>
      <c r="E92" s="5">
        <v>0</v>
      </c>
      <c r="F92" s="5">
        <v>0</v>
      </c>
      <c r="G92" s="5">
        <v>55650</v>
      </c>
      <c r="H92" s="5">
        <v>74200</v>
      </c>
      <c r="I92" s="5">
        <v>74200</v>
      </c>
      <c r="J92" s="5">
        <v>74200</v>
      </c>
      <c r="K92" s="5">
        <v>74200</v>
      </c>
      <c r="L92" s="5">
        <v>74200</v>
      </c>
      <c r="M92" s="5">
        <v>74200</v>
      </c>
      <c r="N92" s="5">
        <v>74200</v>
      </c>
      <c r="O92" s="5">
        <v>74200</v>
      </c>
      <c r="P92" s="5">
        <v>74200</v>
      </c>
      <c r="Q92" s="5">
        <v>74200</v>
      </c>
      <c r="R92" s="5">
        <v>74200</v>
      </c>
      <c r="S92" s="5">
        <v>74200</v>
      </c>
      <c r="T92" s="5">
        <v>74200</v>
      </c>
      <c r="U92" s="5">
        <v>74200</v>
      </c>
      <c r="V92" s="5">
        <v>74200</v>
      </c>
      <c r="W92" s="5">
        <v>74200</v>
      </c>
      <c r="X92" s="5">
        <v>37150</v>
      </c>
      <c r="Y92" s="19">
        <v>1280000</v>
      </c>
      <c r="Z92" s="14"/>
      <c r="AA92" s="14"/>
      <c r="AB92" s="14"/>
      <c r="AC92" s="14"/>
      <c r="AD92" s="14"/>
      <c r="AE92" s="14"/>
    </row>
    <row r="93" spans="1:31" s="1" customFormat="1" ht="15">
      <c r="A93" s="2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12"/>
      <c r="Z93" s="14"/>
      <c r="AA93" s="14"/>
      <c r="AB93" s="14"/>
      <c r="AC93" s="14"/>
      <c r="AD93" s="14"/>
      <c r="AE93" s="14"/>
    </row>
    <row r="94" spans="1:31" s="1" customFormat="1" ht="15">
      <c r="A94" s="32" t="s">
        <v>22</v>
      </c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"/>
      <c r="AA94" s="3"/>
      <c r="AB94" s="3"/>
      <c r="AC94" s="3"/>
      <c r="AD94" s="3"/>
      <c r="AE94" s="3"/>
    </row>
    <row r="95" spans="1:31" s="1" customFormat="1" thickBo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25"/>
      <c r="AA95" s="25"/>
      <c r="AB95" s="25"/>
      <c r="AC95" s="25"/>
      <c r="AD95" s="25"/>
      <c r="AE95" s="25"/>
    </row>
    <row r="96" spans="1:31" s="1" customFormat="1" ht="15">
      <c r="A96" s="18" t="s">
        <v>0</v>
      </c>
      <c r="B96" s="7">
        <v>2007</v>
      </c>
      <c r="C96" s="7">
        <v>2008</v>
      </c>
      <c r="D96" s="7">
        <v>2009</v>
      </c>
      <c r="E96" s="7">
        <v>2010</v>
      </c>
      <c r="F96" s="7">
        <v>2011</v>
      </c>
      <c r="G96" s="7">
        <v>2012</v>
      </c>
      <c r="H96" s="7">
        <v>2013</v>
      </c>
      <c r="I96" s="7">
        <v>2014</v>
      </c>
      <c r="J96" s="7">
        <v>2015</v>
      </c>
      <c r="K96" s="7">
        <v>2016</v>
      </c>
      <c r="L96" s="7">
        <v>2017</v>
      </c>
      <c r="M96" s="7">
        <v>2018</v>
      </c>
      <c r="N96" s="7">
        <v>2019</v>
      </c>
      <c r="O96" s="7">
        <v>2020</v>
      </c>
      <c r="P96" s="7">
        <v>2021</v>
      </c>
      <c r="Q96" s="7">
        <v>2022</v>
      </c>
      <c r="R96" s="7">
        <v>2023</v>
      </c>
      <c r="S96" s="7">
        <v>2024</v>
      </c>
      <c r="T96" s="7">
        <v>2025</v>
      </c>
      <c r="U96" s="7">
        <v>2026</v>
      </c>
      <c r="V96" s="7">
        <v>2027</v>
      </c>
      <c r="W96" s="7">
        <v>2028</v>
      </c>
      <c r="X96" s="7">
        <v>2029</v>
      </c>
      <c r="Y96" s="28" t="s">
        <v>1</v>
      </c>
      <c r="Z96" s="14"/>
      <c r="AA96" s="14"/>
      <c r="AB96" s="14"/>
      <c r="AC96" s="14"/>
      <c r="AD96" s="14"/>
      <c r="AE96" s="14"/>
    </row>
    <row r="97" spans="1:31" s="1" customFormat="1" ht="15">
      <c r="A97" s="9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20"/>
      <c r="Z97" s="14"/>
      <c r="AA97" s="14"/>
      <c r="AB97" s="14"/>
      <c r="AC97" s="14"/>
      <c r="AD97" s="14"/>
      <c r="AE97" s="14"/>
    </row>
    <row r="98" spans="1:31" s="1" customFormat="1" ht="15">
      <c r="A98" s="11" t="s">
        <v>4</v>
      </c>
      <c r="B98" s="3">
        <f>B10+B18+B26+B34+B42+B50+B58+B66+B75+B83+B91</f>
        <v>0</v>
      </c>
      <c r="C98" s="3">
        <f>C10+C18+C26+C34+C42+C50+C58+C66+C75+C83+C91</f>
        <v>158780.9511604</v>
      </c>
      <c r="D98" s="3">
        <f t="shared" ref="C98:X99" si="0">D10+D18+D26+D34+D42+D50+D58+D66+D75+D83+D91</f>
        <v>169389.51639999999</v>
      </c>
      <c r="E98" s="3">
        <f t="shared" si="0"/>
        <v>150847</v>
      </c>
      <c r="F98" s="3">
        <f t="shared" si="0"/>
        <v>142237</v>
      </c>
      <c r="G98" s="3">
        <f t="shared" si="0"/>
        <v>178991.1506735</v>
      </c>
      <c r="H98" s="3">
        <f t="shared" si="0"/>
        <v>190946.24474600001</v>
      </c>
      <c r="I98" s="3">
        <f t="shared" si="0"/>
        <v>171925.435531</v>
      </c>
      <c r="J98" s="3">
        <f t="shared" si="0"/>
        <v>155193.105178</v>
      </c>
      <c r="K98" s="3">
        <f t="shared" si="0"/>
        <v>136424.82234799999</v>
      </c>
      <c r="L98" s="3">
        <f t="shared" si="0"/>
        <v>84868.126535000003</v>
      </c>
      <c r="M98" s="3">
        <f t="shared" si="0"/>
        <v>74754.253422499998</v>
      </c>
      <c r="N98" s="3">
        <f t="shared" si="0"/>
        <v>64898.581286999994</v>
      </c>
      <c r="O98" s="3">
        <f t="shared" si="0"/>
        <v>54977.820616999998</v>
      </c>
      <c r="P98" s="3">
        <f t="shared" si="0"/>
        <v>44460.311999999998</v>
      </c>
      <c r="Q98" s="3">
        <f t="shared" si="0"/>
        <v>38424.19</v>
      </c>
      <c r="R98" s="3">
        <f t="shared" si="0"/>
        <v>33301.03</v>
      </c>
      <c r="S98" s="3">
        <f t="shared" si="0"/>
        <v>28177.87</v>
      </c>
      <c r="T98" s="3">
        <f t="shared" si="0"/>
        <v>23054.71</v>
      </c>
      <c r="U98" s="3">
        <f t="shared" si="0"/>
        <v>17931.55</v>
      </c>
      <c r="V98" s="3">
        <f t="shared" si="0"/>
        <v>12808.39</v>
      </c>
      <c r="W98" s="3">
        <f t="shared" si="0"/>
        <v>7685.23</v>
      </c>
      <c r="X98" s="3">
        <f t="shared" si="0"/>
        <v>2562.0699999999997</v>
      </c>
      <c r="Y98" s="8">
        <f t="shared" ref="Y98" si="1">Y10+Y18+Y26+Y34+Y42+Y50+Y58+Y66+Y75+Y83+Y91</f>
        <v>1942639.3598984</v>
      </c>
      <c r="Z98" s="14"/>
      <c r="AA98" s="14"/>
      <c r="AB98" s="14"/>
      <c r="AC98" s="14"/>
      <c r="AD98" s="14"/>
      <c r="AE98" s="14"/>
    </row>
    <row r="99" spans="1:31" s="1" customFormat="1" ht="15">
      <c r="A99" s="11" t="s">
        <v>5</v>
      </c>
      <c r="B99" s="3">
        <f>B11+B19+B27+B35+B43+B51+B59+B67+B76+B84+B92</f>
        <v>20683.205999999998</v>
      </c>
      <c r="C99" s="3">
        <f t="shared" si="0"/>
        <v>101090.848</v>
      </c>
      <c r="D99" s="3">
        <f t="shared" si="0"/>
        <v>127500.527</v>
      </c>
      <c r="E99" s="3">
        <f t="shared" si="0"/>
        <v>168831.527</v>
      </c>
      <c r="F99" s="3">
        <f t="shared" si="0"/>
        <v>198456.527</v>
      </c>
      <c r="G99" s="3">
        <f t="shared" si="0"/>
        <v>393296.527</v>
      </c>
      <c r="H99" s="3">
        <f t="shared" si="0"/>
        <v>448368.527</v>
      </c>
      <c r="I99" s="3">
        <f t="shared" si="0"/>
        <v>448368.527</v>
      </c>
      <c r="J99" s="3">
        <f t="shared" si="0"/>
        <v>498368.527</v>
      </c>
      <c r="K99" s="3">
        <f t="shared" si="0"/>
        <v>498368.527</v>
      </c>
      <c r="L99" s="3">
        <f t="shared" si="0"/>
        <v>398368.527</v>
      </c>
      <c r="M99" s="3">
        <f t="shared" si="0"/>
        <v>398368.527</v>
      </c>
      <c r="N99" s="3">
        <f t="shared" si="0"/>
        <v>398368.527</v>
      </c>
      <c r="O99" s="3">
        <f t="shared" si="0"/>
        <v>422099</v>
      </c>
      <c r="P99" s="3">
        <f t="shared" si="0"/>
        <v>259982</v>
      </c>
      <c r="Q99" s="3">
        <f t="shared" si="0"/>
        <v>220288</v>
      </c>
      <c r="R99" s="3">
        <f t="shared" si="0"/>
        <v>220288</v>
      </c>
      <c r="S99" s="3">
        <f t="shared" si="0"/>
        <v>220288</v>
      </c>
      <c r="T99" s="3">
        <f t="shared" si="0"/>
        <v>220288</v>
      </c>
      <c r="U99" s="3">
        <f t="shared" si="0"/>
        <v>220288</v>
      </c>
      <c r="V99" s="3">
        <f t="shared" si="0"/>
        <v>220288</v>
      </c>
      <c r="W99" s="3">
        <f t="shared" si="0"/>
        <v>220288</v>
      </c>
      <c r="X99" s="3">
        <f t="shared" si="0"/>
        <v>110176</v>
      </c>
      <c r="Y99" s="8">
        <f t="shared" ref="Y99" si="2">Y11+Y19+Y27+Y35+Y43+Y51+Y59+Y67+Y76+Y84+Y92</f>
        <v>6432711.8509999998</v>
      </c>
      <c r="Z99" s="14"/>
      <c r="AA99" s="14"/>
      <c r="AB99" s="14"/>
      <c r="AC99" s="14"/>
      <c r="AD99" s="14"/>
      <c r="AE99" s="14"/>
    </row>
    <row r="100" spans="1:31" s="1" customFormat="1" thickBot="1">
      <c r="A100" s="13" t="s">
        <v>11</v>
      </c>
      <c r="B100" s="4">
        <v>20683.205999999998</v>
      </c>
      <c r="C100" s="4">
        <v>259871.7991604</v>
      </c>
      <c r="D100" s="4">
        <v>296890.04339999997</v>
      </c>
      <c r="E100" s="4">
        <v>319678.527</v>
      </c>
      <c r="F100" s="4">
        <f>SUM(F98:F99)</f>
        <v>340693.527</v>
      </c>
      <c r="G100" s="4">
        <v>572287.67767350003</v>
      </c>
      <c r="H100" s="4">
        <v>639314.77174600004</v>
      </c>
      <c r="I100" s="4">
        <v>620293.96253100003</v>
      </c>
      <c r="J100" s="4">
        <v>653561.63217799994</v>
      </c>
      <c r="K100" s="4">
        <v>634793.34934800002</v>
      </c>
      <c r="L100" s="4">
        <v>483236.65353499999</v>
      </c>
      <c r="M100" s="4">
        <v>473122.78042249999</v>
      </c>
      <c r="N100" s="4">
        <v>463267.10828699998</v>
      </c>
      <c r="O100" s="4">
        <v>477076.82061699999</v>
      </c>
      <c r="P100" s="4">
        <v>304442.31199999998</v>
      </c>
      <c r="Q100" s="4">
        <v>258712.19</v>
      </c>
      <c r="R100" s="4">
        <v>253589.03</v>
      </c>
      <c r="S100" s="4">
        <v>248465.87</v>
      </c>
      <c r="T100" s="4">
        <v>243342.71</v>
      </c>
      <c r="U100" s="4">
        <v>238219.55</v>
      </c>
      <c r="V100" s="4">
        <v>233096.39</v>
      </c>
      <c r="W100" s="4">
        <v>227973.23</v>
      </c>
      <c r="X100" s="4">
        <v>112738.07</v>
      </c>
      <c r="Y100" s="19">
        <f>SUM(Y98:Y99)</f>
        <v>8375351.2108983994</v>
      </c>
      <c r="Z100" s="14"/>
      <c r="AA100" s="14"/>
      <c r="AB100" s="14"/>
      <c r="AC100" s="14"/>
      <c r="AD100" s="14"/>
      <c r="AE100" s="14"/>
    </row>
    <row r="101" spans="1:31" s="1" customFormat="1" ht="15"/>
    <row r="102" spans="1:31" s="1" customFormat="1" ht="15">
      <c r="A102" s="1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1" s="1" customFormat="1" ht="15">
      <c r="A103" s="32" t="s">
        <v>23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</row>
    <row r="104" spans="1:31" s="1" customFormat="1" thickBo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31" s="1" customFormat="1" ht="15">
      <c r="A105" s="18" t="s">
        <v>0</v>
      </c>
      <c r="B105" s="7">
        <v>2007</v>
      </c>
      <c r="C105" s="7">
        <v>2008</v>
      </c>
      <c r="D105" s="7">
        <v>2009</v>
      </c>
      <c r="E105" s="7">
        <v>2010</v>
      </c>
      <c r="F105" s="7">
        <v>2011</v>
      </c>
      <c r="G105" s="7">
        <v>2012</v>
      </c>
      <c r="H105" s="7">
        <v>2013</v>
      </c>
      <c r="I105" s="7">
        <v>2014</v>
      </c>
      <c r="J105" s="7">
        <v>2015</v>
      </c>
      <c r="K105" s="7">
        <v>2016</v>
      </c>
      <c r="L105" s="7">
        <v>2017</v>
      </c>
      <c r="M105" s="7">
        <v>2018</v>
      </c>
      <c r="N105" s="7">
        <v>2019</v>
      </c>
      <c r="O105" s="7">
        <v>2020</v>
      </c>
      <c r="P105" s="7">
        <v>2021</v>
      </c>
      <c r="Q105" s="3">
        <v>2022</v>
      </c>
      <c r="R105" s="3">
        <v>2023</v>
      </c>
      <c r="S105" s="3">
        <v>2024</v>
      </c>
      <c r="T105" s="3">
        <v>2025</v>
      </c>
      <c r="U105" s="3">
        <v>2026</v>
      </c>
      <c r="V105" s="3">
        <v>2027</v>
      </c>
      <c r="W105" s="3">
        <v>2028</v>
      </c>
      <c r="X105" s="3">
        <v>2029</v>
      </c>
      <c r="Y105" s="28" t="s">
        <v>1</v>
      </c>
    </row>
    <row r="106" spans="1:31" s="1" customFormat="1" ht="15">
      <c r="A106" s="6" t="s">
        <v>2</v>
      </c>
      <c r="B106" s="3">
        <v>1000000</v>
      </c>
      <c r="C106" s="3">
        <v>4000000</v>
      </c>
      <c r="D106" s="3">
        <v>4395486</v>
      </c>
      <c r="E106" s="3">
        <v>4395486</v>
      </c>
      <c r="F106" s="3">
        <v>4326323</v>
      </c>
      <c r="G106" s="3">
        <v>3985524</v>
      </c>
      <c r="H106" s="3">
        <v>3775290.9</v>
      </c>
      <c r="I106" s="3">
        <v>3559525.35</v>
      </c>
      <c r="J106" s="3">
        <v>3338227.35</v>
      </c>
      <c r="K106" s="3">
        <v>3111396.9</v>
      </c>
      <c r="L106" s="3">
        <v>2873501.55</v>
      </c>
      <c r="M106" s="3">
        <v>2619008.8499999996</v>
      </c>
      <c r="N106" s="3">
        <v>2363962.9049999998</v>
      </c>
      <c r="O106" s="3">
        <v>2148197.355</v>
      </c>
      <c r="P106" s="3">
        <v>1932431.8049999999</v>
      </c>
      <c r="Q106" s="3">
        <v>1661341.7549999999</v>
      </c>
      <c r="R106" s="3">
        <v>1384719.2549999999</v>
      </c>
      <c r="S106" s="3">
        <v>1097031.855</v>
      </c>
      <c r="T106" s="3">
        <v>798279.55499999993</v>
      </c>
      <c r="U106" s="3">
        <v>488462.35499999992</v>
      </c>
      <c r="V106" s="3">
        <v>173112.70499999996</v>
      </c>
      <c r="W106" s="3"/>
      <c r="X106" s="3"/>
      <c r="Y106" s="8"/>
    </row>
    <row r="107" spans="1:31" s="1" customFormat="1" ht="15">
      <c r="A107" s="9" t="s">
        <v>3</v>
      </c>
      <c r="B107" s="10">
        <v>3.2599999999999997E-2</v>
      </c>
      <c r="C107" s="10">
        <v>3.2599999999999997E-2</v>
      </c>
      <c r="D107" s="10">
        <v>1.1900000000000001E-2</v>
      </c>
      <c r="E107" s="10">
        <v>7.9500000000000005E-3</v>
      </c>
      <c r="F107" s="10">
        <v>6.8999999999999999E-3</v>
      </c>
      <c r="G107" s="10">
        <v>7.9500000000000005E-3</v>
      </c>
      <c r="H107" s="10">
        <v>7.9500000000000005E-3</v>
      </c>
      <c r="I107" s="10">
        <v>7.9500000000000005E-3</v>
      </c>
      <c r="J107" s="10">
        <v>7.9500000000000005E-3</v>
      </c>
      <c r="K107" s="10">
        <v>7.9500000000000005E-3</v>
      </c>
      <c r="L107" s="10">
        <v>7.9500000000000005E-3</v>
      </c>
      <c r="M107" s="10">
        <v>7.9500000000000005E-3</v>
      </c>
      <c r="N107" s="10">
        <v>7.9500000000000005E-3</v>
      </c>
      <c r="O107" s="10">
        <v>7.9500000000000005E-3</v>
      </c>
      <c r="P107" s="10">
        <v>7.9500000000000005E-3</v>
      </c>
      <c r="Q107" s="10">
        <v>7.9500000000000005E-3</v>
      </c>
      <c r="R107" s="10">
        <v>7.9500000000000005E-3</v>
      </c>
      <c r="S107" s="10">
        <v>7.9500000000000005E-3</v>
      </c>
      <c r="T107" s="10">
        <v>7.9500000000000005E-3</v>
      </c>
      <c r="U107" s="10">
        <v>7.9500000000000005E-3</v>
      </c>
      <c r="V107" s="10">
        <v>7.9500000000000005E-3</v>
      </c>
      <c r="W107" s="10"/>
      <c r="X107" s="10"/>
      <c r="Y107" s="8"/>
    </row>
    <row r="108" spans="1:31" s="1" customFormat="1" ht="15">
      <c r="A108" s="11" t="s">
        <v>4</v>
      </c>
      <c r="B108" s="3"/>
      <c r="C108" s="3">
        <v>130399.99999999999</v>
      </c>
      <c r="D108" s="3">
        <v>56010</v>
      </c>
      <c r="E108" s="3">
        <v>34960</v>
      </c>
      <c r="F108" s="3">
        <v>33074</v>
      </c>
      <c r="G108" s="3">
        <v>31684.915800000002</v>
      </c>
      <c r="H108" s="3">
        <v>30013.562655000002</v>
      </c>
      <c r="I108" s="3">
        <v>28298.226532500001</v>
      </c>
      <c r="J108" s="3">
        <v>26538.907432500004</v>
      </c>
      <c r="K108" s="3">
        <v>24735.605355</v>
      </c>
      <c r="L108" s="3">
        <v>22844.3373225</v>
      </c>
      <c r="M108" s="3">
        <v>20821.1203575</v>
      </c>
      <c r="N108" s="3">
        <v>18793.505094749999</v>
      </c>
      <c r="O108" s="3">
        <v>17078.168972250001</v>
      </c>
      <c r="P108" s="3">
        <v>15362.832849750001</v>
      </c>
      <c r="Q108" s="3">
        <v>13207.66695225</v>
      </c>
      <c r="R108" s="3">
        <v>11008.518077249999</v>
      </c>
      <c r="S108" s="3">
        <v>8721.4032472500003</v>
      </c>
      <c r="T108" s="3">
        <v>6346.3224622500002</v>
      </c>
      <c r="U108" s="3">
        <v>3883.2757222499995</v>
      </c>
      <c r="V108" s="3">
        <v>1376.2460047499997</v>
      </c>
      <c r="W108" s="3"/>
      <c r="X108" s="3"/>
      <c r="Y108" s="8">
        <f>SUM(B108:X108)</f>
        <v>535158.61483774998</v>
      </c>
    </row>
    <row r="109" spans="1:31" s="1" customFormat="1" thickBot="1">
      <c r="A109" s="13" t="s">
        <v>5</v>
      </c>
      <c r="B109" s="5"/>
      <c r="C109" s="5">
        <v>151161</v>
      </c>
      <c r="D109" s="5">
        <v>184724</v>
      </c>
      <c r="E109" s="5">
        <v>186000</v>
      </c>
      <c r="F109" s="5">
        <v>218629</v>
      </c>
      <c r="G109" s="5">
        <v>210233.1</v>
      </c>
      <c r="H109" s="5">
        <v>215765.55</v>
      </c>
      <c r="I109" s="5">
        <v>221298</v>
      </c>
      <c r="J109" s="5">
        <v>226830.44999999998</v>
      </c>
      <c r="K109" s="5">
        <v>237895.34999999995</v>
      </c>
      <c r="L109" s="5">
        <v>254492.69999999998</v>
      </c>
      <c r="M109" s="5">
        <v>255045.94500000001</v>
      </c>
      <c r="N109" s="5">
        <v>215765.55</v>
      </c>
      <c r="O109" s="5">
        <v>215765.55</v>
      </c>
      <c r="P109" s="5">
        <v>271090.05</v>
      </c>
      <c r="Q109" s="5">
        <v>276622.5</v>
      </c>
      <c r="R109" s="5">
        <v>287687.39999999997</v>
      </c>
      <c r="S109" s="5">
        <v>298752.3</v>
      </c>
      <c r="T109" s="5">
        <v>309817.2</v>
      </c>
      <c r="U109" s="5">
        <v>315349.64999999997</v>
      </c>
      <c r="V109" s="5">
        <v>173113</v>
      </c>
      <c r="W109" s="5"/>
      <c r="X109" s="5"/>
      <c r="Y109" s="19">
        <f>SUM(B109:X109)</f>
        <v>4726038.294999999</v>
      </c>
    </row>
    <row r="110" spans="1:31" s="1" customFormat="1" ht="15"/>
    <row r="111" spans="1:31" s="1" customFormat="1" ht="15">
      <c r="A111" s="30" t="s">
        <v>24</v>
      </c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</row>
    <row r="112" spans="1:31" s="1" customFormat="1" thickBot="1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</row>
    <row r="113" spans="1:31" s="1" customFormat="1" ht="15">
      <c r="A113" s="18" t="s">
        <v>0</v>
      </c>
      <c r="B113" s="7">
        <v>2007</v>
      </c>
      <c r="C113" s="7">
        <v>2008</v>
      </c>
      <c r="D113" s="7">
        <v>2009</v>
      </c>
      <c r="E113" s="7">
        <v>2010</v>
      </c>
      <c r="F113" s="7">
        <v>2011</v>
      </c>
      <c r="G113" s="7">
        <v>2012</v>
      </c>
      <c r="H113" s="7">
        <v>2013</v>
      </c>
      <c r="I113" s="7">
        <v>2014</v>
      </c>
      <c r="J113" s="7">
        <v>2015</v>
      </c>
      <c r="K113" s="7">
        <v>2016</v>
      </c>
      <c r="L113" s="7">
        <v>2017</v>
      </c>
      <c r="M113" s="7">
        <v>2018</v>
      </c>
      <c r="N113" s="7">
        <v>2019</v>
      </c>
      <c r="O113" s="7">
        <v>2020</v>
      </c>
      <c r="P113" s="7">
        <v>2021</v>
      </c>
      <c r="Q113" s="7">
        <v>2022</v>
      </c>
      <c r="R113" s="7">
        <v>2023</v>
      </c>
      <c r="S113" s="7">
        <v>2024</v>
      </c>
      <c r="T113" s="7">
        <v>2025</v>
      </c>
      <c r="U113" s="7">
        <v>2026</v>
      </c>
      <c r="V113" s="7">
        <v>2027</v>
      </c>
      <c r="W113" s="7">
        <v>2028</v>
      </c>
      <c r="X113" s="7">
        <v>2029</v>
      </c>
      <c r="Y113" s="28" t="s">
        <v>1</v>
      </c>
    </row>
    <row r="114" spans="1:31" s="1" customFormat="1" ht="29.25">
      <c r="A114" s="26" t="s">
        <v>12</v>
      </c>
      <c r="B114" s="12">
        <f>B98+B99+B108+B109</f>
        <v>20683.205999999998</v>
      </c>
      <c r="C114" s="12">
        <f>C98+C99+C108+C109</f>
        <v>541432.79916039994</v>
      </c>
      <c r="D114" s="12">
        <f>D98+D99+D108+D109</f>
        <v>537624.04339999997</v>
      </c>
      <c r="E114" s="12">
        <f>E98+E99+E108+E109</f>
        <v>540638.527</v>
      </c>
      <c r="F114" s="12">
        <f t="shared" ref="F114:Y114" si="3">F98+F99+F108+F109</f>
        <v>592396.527</v>
      </c>
      <c r="G114" s="12">
        <f t="shared" si="3"/>
        <v>814205.69347349997</v>
      </c>
      <c r="H114" s="12">
        <f t="shared" si="3"/>
        <v>885093.8844010001</v>
      </c>
      <c r="I114" s="12">
        <f t="shared" si="3"/>
        <v>869890.18906350003</v>
      </c>
      <c r="J114" s="12">
        <f t="shared" si="3"/>
        <v>906930.98961049994</v>
      </c>
      <c r="K114" s="12">
        <f t="shared" si="3"/>
        <v>897424.304703</v>
      </c>
      <c r="L114" s="12">
        <f t="shared" si="3"/>
        <v>760573.69085749995</v>
      </c>
      <c r="M114" s="12">
        <f t="shared" si="3"/>
        <v>748989.84577999997</v>
      </c>
      <c r="N114" s="12">
        <f t="shared" si="3"/>
        <v>697826.16338175</v>
      </c>
      <c r="O114" s="12">
        <f t="shared" si="3"/>
        <v>709920.53958924999</v>
      </c>
      <c r="P114" s="12">
        <f t="shared" si="3"/>
        <v>590895.19484975003</v>
      </c>
      <c r="Q114" s="12">
        <f t="shared" si="3"/>
        <v>548542.35695225</v>
      </c>
      <c r="R114" s="12">
        <f t="shared" si="3"/>
        <v>552284.94807725004</v>
      </c>
      <c r="S114" s="12">
        <f t="shared" si="3"/>
        <v>555939.57324724994</v>
      </c>
      <c r="T114" s="12">
        <f t="shared" si="3"/>
        <v>559506.23246225005</v>
      </c>
      <c r="U114" s="12">
        <f t="shared" si="3"/>
        <v>557452.47572224995</v>
      </c>
      <c r="V114" s="12">
        <f t="shared" si="3"/>
        <v>407585.63600475003</v>
      </c>
      <c r="W114" s="12">
        <f t="shared" si="3"/>
        <v>227973.23</v>
      </c>
      <c r="X114" s="12">
        <f t="shared" si="3"/>
        <v>112738.07</v>
      </c>
      <c r="Y114" s="8">
        <f t="shared" si="3"/>
        <v>13636548.120736148</v>
      </c>
    </row>
    <row r="115" spans="1:31" s="1" customFormat="1" ht="15.75" customHeight="1" thickBot="1">
      <c r="A115" s="27" t="s">
        <v>13</v>
      </c>
      <c r="B115" s="5">
        <v>3096579.9670000002</v>
      </c>
      <c r="C115" s="5">
        <v>6440969.4399999995</v>
      </c>
      <c r="D115" s="5">
        <v>7181709.9129999997</v>
      </c>
      <c r="E115" s="5">
        <v>7379861.3859999999</v>
      </c>
      <c r="F115" s="5">
        <f>F8+F24+F32+F40+F48+F56+F64+F73+F81+F106</f>
        <v>7581479.977</v>
      </c>
      <c r="G115" s="5">
        <v>9031308.3320000004</v>
      </c>
      <c r="H115" s="5">
        <v>9198143.7050000001</v>
      </c>
      <c r="I115" s="5">
        <v>8534009.6280000005</v>
      </c>
      <c r="J115" s="5">
        <v>7864343.1009999998</v>
      </c>
      <c r="K115" s="5">
        <v>7139144.1239999998</v>
      </c>
      <c r="L115" s="5">
        <v>6402880.2469999995</v>
      </c>
      <c r="M115" s="5">
        <v>5750019.0199999996</v>
      </c>
      <c r="N115" s="5">
        <v>5096604.5480000004</v>
      </c>
      <c r="O115" s="5">
        <v>4482470.4709999999</v>
      </c>
      <c r="P115" s="5">
        <v>3844605.8049999997</v>
      </c>
      <c r="Q115" s="5">
        <v>3313533.7549999999</v>
      </c>
      <c r="R115" s="5">
        <v>2816623.2549999999</v>
      </c>
      <c r="S115" s="5">
        <v>2308647.855</v>
      </c>
      <c r="T115" s="5">
        <v>1789607.5549999999</v>
      </c>
      <c r="U115" s="5">
        <v>1259502.355</v>
      </c>
      <c r="V115" s="5">
        <v>723864.70499999996</v>
      </c>
      <c r="W115" s="5">
        <v>330464</v>
      </c>
      <c r="X115" s="5">
        <v>110176</v>
      </c>
      <c r="Y115" s="19"/>
    </row>
    <row r="116" spans="1:31" s="1" customFormat="1" ht="15">
      <c r="A116" s="2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12"/>
    </row>
    <row r="117" spans="1:31" s="1" customFormat="1" ht="15"/>
    <row r="118" spans="1:31" s="1" customFormat="1" ht="15"/>
    <row r="119" spans="1:31" s="1" customFormat="1" ht="15"/>
    <row r="120" spans="1:31" s="1" customFormat="1" ht="1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3"/>
      <c r="AA120" s="3"/>
      <c r="AB120" s="3"/>
      <c r="AC120" s="3"/>
      <c r="AD120" s="3"/>
      <c r="AE120" s="3"/>
    </row>
    <row r="121" spans="1:31" s="1" customFormat="1" ht="1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3"/>
      <c r="AA121" s="3"/>
      <c r="AB121" s="3"/>
      <c r="AC121" s="3"/>
      <c r="AD121" s="3"/>
      <c r="AE121" s="3"/>
    </row>
    <row r="122" spans="1:31" s="1" customFormat="1" ht="1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3"/>
      <c r="AA122" s="3"/>
      <c r="AB122" s="3"/>
      <c r="AC122" s="3"/>
      <c r="AD122" s="3"/>
      <c r="AE122" s="3"/>
    </row>
    <row r="123" spans="1:31" s="1" customFormat="1" ht="1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3"/>
      <c r="AA123" s="3"/>
      <c r="AB123" s="3"/>
      <c r="AC123" s="3"/>
      <c r="AD123" s="3"/>
      <c r="AE123" s="3"/>
    </row>
    <row r="124" spans="1:31" s="1" customFormat="1" ht="1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3"/>
      <c r="AA124" s="3"/>
      <c r="AB124" s="3"/>
      <c r="AC124" s="3"/>
      <c r="AD124" s="3"/>
      <c r="AE124" s="3"/>
    </row>
    <row r="125" spans="1:31" s="1" customFormat="1" ht="1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3"/>
      <c r="AA125" s="3"/>
      <c r="AB125" s="3"/>
      <c r="AC125" s="3"/>
      <c r="AD125" s="3"/>
      <c r="AE125" s="3"/>
    </row>
  </sheetData>
  <mergeCells count="16">
    <mergeCell ref="A111:Y111"/>
    <mergeCell ref="A61:Y61"/>
    <mergeCell ref="A94:Y94"/>
    <mergeCell ref="A3:Y3"/>
    <mergeCell ref="A103:Y103"/>
    <mergeCell ref="A5:Y5"/>
    <mergeCell ref="A13:Y13"/>
    <mergeCell ref="A21:Y21"/>
    <mergeCell ref="A29:Y29"/>
    <mergeCell ref="A69:Y69"/>
    <mergeCell ref="A45:Y45"/>
    <mergeCell ref="A37:Y37"/>
    <mergeCell ref="A70:Y70"/>
    <mergeCell ref="A78:Y78"/>
    <mergeCell ref="A86:Y86"/>
    <mergeCell ref="A53:Y53"/>
  </mergeCells>
  <pageMargins left="0.98425196850393704" right="0.70866141732283472" top="0.74803149606299213" bottom="0.74803149606299213" header="0.31496062992125984" footer="0.31496062992125984"/>
  <pageSetup paperSize="9" scale="52" fitToHeight="2" orientation="landscape" r:id="rId1"/>
  <headerFooter>
    <oddHeader>&amp;R17/a számú táblázat &amp;P. oldal a .../2011. (...) rendelethez</oddHeader>
  </headerFooter>
  <rowBreaks count="1" manualBreakCount="1">
    <brk id="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borbasa</dc:creator>
  <cp:lastModifiedBy>Dobrovitzkya</cp:lastModifiedBy>
  <cp:lastPrinted>2011-02-15T13:58:58Z</cp:lastPrinted>
  <dcterms:created xsi:type="dcterms:W3CDTF">2011-02-14T16:45:12Z</dcterms:created>
  <dcterms:modified xsi:type="dcterms:W3CDTF">2011-02-15T14:13:01Z</dcterms:modified>
</cp:coreProperties>
</file>