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85" windowWidth="14955" windowHeight="895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G22" i="1"/>
  <c r="I63"/>
  <c r="I64"/>
  <c r="I11"/>
  <c r="C4"/>
  <c r="E4"/>
  <c r="F4"/>
  <c r="G4"/>
  <c r="H4"/>
  <c r="D5"/>
  <c r="D4" s="1"/>
  <c r="D51" s="1"/>
  <c r="D70" s="1"/>
  <c r="I6"/>
  <c r="I7"/>
  <c r="I8"/>
  <c r="I9"/>
  <c r="I10"/>
  <c r="I12"/>
  <c r="C13"/>
  <c r="D13"/>
  <c r="E13"/>
  <c r="F13"/>
  <c r="G13"/>
  <c r="H13"/>
  <c r="I13"/>
  <c r="I14"/>
  <c r="I15"/>
  <c r="I16"/>
  <c r="I17"/>
  <c r="I18"/>
  <c r="I19"/>
  <c r="I20"/>
  <c r="I21"/>
  <c r="C22"/>
  <c r="D22"/>
  <c r="I22" s="1"/>
  <c r="E22"/>
  <c r="F22"/>
  <c r="H22"/>
  <c r="I24"/>
  <c r="I25"/>
  <c r="I26"/>
  <c r="I27"/>
  <c r="I28"/>
  <c r="I29"/>
  <c r="I30"/>
  <c r="I31"/>
  <c r="I33"/>
  <c r="I34"/>
  <c r="I35"/>
  <c r="I36"/>
  <c r="I37"/>
  <c r="I38"/>
  <c r="I39"/>
  <c r="I41"/>
  <c r="I42"/>
  <c r="I43"/>
  <c r="I44"/>
  <c r="I45"/>
  <c r="I46"/>
  <c r="C47"/>
  <c r="D47"/>
  <c r="I47" s="1"/>
  <c r="E47"/>
  <c r="F47"/>
  <c r="G47"/>
  <c r="H47"/>
  <c r="I48"/>
  <c r="I49"/>
  <c r="I50"/>
  <c r="C51"/>
  <c r="E51"/>
  <c r="F51"/>
  <c r="G51"/>
  <c r="H51"/>
  <c r="C54"/>
  <c r="D54"/>
  <c r="E54"/>
  <c r="F54"/>
  <c r="G54"/>
  <c r="H54"/>
  <c r="I54"/>
  <c r="I55"/>
  <c r="I56"/>
  <c r="I57"/>
  <c r="I58"/>
  <c r="C59"/>
  <c r="D59"/>
  <c r="E59"/>
  <c r="F59"/>
  <c r="G59"/>
  <c r="H59"/>
  <c r="I59" s="1"/>
  <c r="C62"/>
  <c r="D62"/>
  <c r="E62"/>
  <c r="F62"/>
  <c r="I62" s="1"/>
  <c r="I66" s="1"/>
  <c r="G62"/>
  <c r="H62"/>
  <c r="I65"/>
  <c r="C66"/>
  <c r="D66"/>
  <c r="E66"/>
  <c r="F66"/>
  <c r="G66"/>
  <c r="H66"/>
  <c r="I68"/>
  <c r="C70"/>
  <c r="E70"/>
  <c r="F70"/>
  <c r="G70"/>
  <c r="H70"/>
  <c r="I5" l="1"/>
  <c r="I4" s="1"/>
  <c r="I51" s="1"/>
  <c r="I70" s="1"/>
</calcChain>
</file>

<file path=xl/sharedStrings.xml><?xml version="1.0" encoding="utf-8"?>
<sst xmlns="http://schemas.openxmlformats.org/spreadsheetml/2006/main" count="66" uniqueCount="64">
  <si>
    <t>Erzsébet terv fejlesztési program melléklete</t>
  </si>
  <si>
    <t>Összesen</t>
  </si>
  <si>
    <t>ÖKIF2. Általános Beurházási célok</t>
  </si>
  <si>
    <t>Közintézmények rekonstrukciója, felújítása</t>
  </si>
  <si>
    <t>Szociális intézmények Peterdy utca 16. szám alatti  nyugdíjas klub felújítása</t>
  </si>
  <si>
    <t>Szociális intézmények Dózsa György út 46. szám alatti épület felújítása</t>
  </si>
  <si>
    <t>Szociális intézmények Dohány utca 22-24. szám alatti nyugdíjas klub felújítása</t>
  </si>
  <si>
    <t>Hevesi Sándor tér 1. szám alatti háziorvosi (5 db.) rendelők kialakítása</t>
  </si>
  <si>
    <t>Rottenbiller utca 27. Védőnői Szolgálat helyiségeinek felújítása</t>
  </si>
  <si>
    <t>Okmányiroda és egyéb önkormányzati helyiség felújítása</t>
  </si>
  <si>
    <t>Európa Belvárosa projekt megvalósítása</t>
  </si>
  <si>
    <t>Síp utca felújítása</t>
  </si>
  <si>
    <t>Kazinczy utca felújítása</t>
  </si>
  <si>
    <t>Dob utca felújítása</t>
  </si>
  <si>
    <t>Kisdiófa utca felújítása</t>
  </si>
  <si>
    <t>Nyár utca felújítása</t>
  </si>
  <si>
    <t>Rumbach Sebestyén utca felújítása (Dob u. és Wesselényi u. közötti szakasz)</t>
  </si>
  <si>
    <t>Rumbach Sebestyén utca felújítása (Dob u. és Király utca közötti szakasz)</t>
  </si>
  <si>
    <t>Klauzál utca felújítása</t>
  </si>
  <si>
    <t>Közterületek felújítása</t>
  </si>
  <si>
    <t>Külső Erzsébetváros:</t>
  </si>
  <si>
    <t>Szinva utca felújítása</t>
  </si>
  <si>
    <t>Murányi utca felújítása (Verseny-Garay utcák között)</t>
  </si>
  <si>
    <t>Nefelejcs utca növényesítése</t>
  </si>
  <si>
    <t>Bethlen Gábor utca növényesítése, a Baross térhez kapcsolódó utolsó szakasz felújítása</t>
  </si>
  <si>
    <t>Marek József utca növényesítése</t>
  </si>
  <si>
    <t>Peterdy utca növényesítése</t>
  </si>
  <si>
    <t>Hernád utca felújítása</t>
  </si>
  <si>
    <t>Bethlen Gábor szobor talapzata és helyének kialakítása</t>
  </si>
  <si>
    <t>Középső Erzsébetváros:</t>
  </si>
  <si>
    <t>Rózsák tere és környéke közterületei felújításának befejezése</t>
  </si>
  <si>
    <t>Rózsa utca felújításának befejezése</t>
  </si>
  <si>
    <t>Barcsay utca felújítása</t>
  </si>
  <si>
    <t>Hársfa utca felújítása</t>
  </si>
  <si>
    <t>Szövetség utcai, Hársfa utcai járdák térburkolata</t>
  </si>
  <si>
    <t>Jósika utca felújítása</t>
  </si>
  <si>
    <t>Almássy tér és a teret övező utcák felújítása</t>
  </si>
  <si>
    <t>Belső Erzsébetváros:</t>
  </si>
  <si>
    <t>Carl Lutz park felújítása</t>
  </si>
  <si>
    <t>Madách tér, és Madách Imre út (Madách tér és Rumbach S. utca közötti szakasza) parkosítása, rendezése rendezvény céljára alkalmassá tétel</t>
  </si>
  <si>
    <t>Kéthly Anna park felújítása</t>
  </si>
  <si>
    <t>Kertész utca felújítása és növényesítése, részben sétáló utcává alakítása</t>
  </si>
  <si>
    <t>Klauzál tér és a teret övező utcák felújítása</t>
  </si>
  <si>
    <t>Akácfa utca felújítása és növényesítése</t>
  </si>
  <si>
    <t>Erzsébetváros rehabilitációs programja</t>
  </si>
  <si>
    <t>Középső-Erzsébetváros lakóépületek rehabilitációja</t>
  </si>
  <si>
    <t>Damjanich utca 4. alatti ingatlan felújítása</t>
  </si>
  <si>
    <t>Külső-Erzsébetváros lakóépületek rehabilitációja</t>
  </si>
  <si>
    <t>ÖKIF2. Általános Beurházási célok Összesen</t>
  </si>
  <si>
    <t>ÖKIF3. Közoktatási célú beruházások</t>
  </si>
  <si>
    <t>Erzsébetvárosi Kéttannyelvű Általános Iskola, Szakiskola és Szakközépiskola Kertész utcai épületének és sportudvarának teljes felújítása 2009-2010</t>
  </si>
  <si>
    <t>Baross Gábor Általános Iskola épületének teljes felújítása</t>
  </si>
  <si>
    <t>Baross Gábor Általános Iskola épületének felújítása 2. ütem</t>
  </si>
  <si>
    <t>ÖKIF3. Közoktatási célú beruházások Összesen</t>
  </si>
  <si>
    <t>ÖKIF4. Kulturális és Sportcélú infrastruktúra kialakítása*</t>
  </si>
  <si>
    <t>Közösségi célok megvalósításának támogatása</t>
  </si>
  <si>
    <t>Kazinczi utca 21. hátsó épület (trafó) közösségi kulturális célra történő felhasználhatóságának biztosítása, átalakítása.</t>
  </si>
  <si>
    <t>Wesselényi utca 17. sz. közösségi ház, akadálymentesítése, átalakítása alkalmassá tétele, rendszeres kulturális célú felhasználásra</t>
  </si>
  <si>
    <t>Erzsébetvárosi Rekreációs Központ beruházás</t>
  </si>
  <si>
    <t>ÖKIF4. Kulturális és Sportcélú infrastruktúra kialakítása Összesen</t>
  </si>
  <si>
    <t>6. Kerületi egyházak támogatása*</t>
  </si>
  <si>
    <t>Erzsébetvárosi Kéttannyelvű Általános Iskola, Szakiskola és Szakközépiskola Dob utcai épületfelújítása, az első ütemben terveztetése</t>
  </si>
  <si>
    <t>További háziorvosi rendelők felújítása</t>
  </si>
  <si>
    <t>Klauzál utca 23 Háziorvosi rendelő kialakítása</t>
  </si>
</sst>
</file>

<file path=xl/styles.xml><?xml version="1.0" encoding="utf-8"?>
<styleSheet xmlns="http://schemas.openxmlformats.org/spreadsheetml/2006/main">
  <fonts count="8">
    <font>
      <sz val="10"/>
      <name val="Arial CE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2"/>
      <name val="Arial CE"/>
      <charset val="238"/>
    </font>
    <font>
      <sz val="12"/>
      <name val="Arial"/>
      <charset val="238"/>
    </font>
    <font>
      <b/>
      <sz val="12"/>
      <name val="Times New Roman"/>
      <family val="1"/>
      <charset val="238"/>
    </font>
    <font>
      <b/>
      <sz val="12"/>
      <name val="Times New Roman"/>
      <family val="1"/>
    </font>
    <font>
      <b/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justify"/>
    </xf>
    <xf numFmtId="0" fontId="3" fillId="0" borderId="0" xfId="0" applyFon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justify" vertical="center"/>
    </xf>
    <xf numFmtId="3" fontId="2" fillId="0" borderId="8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9" xfId="0" applyNumberFormat="1" applyFont="1" applyFill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justify" vertical="center"/>
    </xf>
    <xf numFmtId="3" fontId="2" fillId="0" borderId="11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7" fillId="0" borderId="7" xfId="0" applyFont="1" applyBorder="1" applyAlignment="1">
      <alignment horizontal="justify" vertical="center"/>
    </xf>
    <xf numFmtId="0" fontId="2" fillId="0" borderId="7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3" fontId="2" fillId="0" borderId="14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vertical="center"/>
    </xf>
    <xf numFmtId="0" fontId="6" fillId="0" borderId="2" xfId="0" applyFont="1" applyBorder="1" applyAlignment="1">
      <alignment horizontal="justify" vertical="center"/>
    </xf>
    <xf numFmtId="3" fontId="6" fillId="0" borderId="16" xfId="0" applyNumberFormat="1" applyFont="1" applyBorder="1" applyAlignment="1">
      <alignment vertical="center"/>
    </xf>
    <xf numFmtId="3" fontId="6" fillId="0" borderId="16" xfId="0" applyNumberFormat="1" applyFont="1" applyBorder="1" applyAlignment="1">
      <alignment vertical="center"/>
    </xf>
    <xf numFmtId="3" fontId="6" fillId="0" borderId="17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horizontal="justify" vertical="center"/>
    </xf>
    <xf numFmtId="3" fontId="5" fillId="0" borderId="19" xfId="0" applyNumberFormat="1" applyFont="1" applyBorder="1" applyAlignment="1">
      <alignment vertical="center"/>
    </xf>
    <xf numFmtId="3" fontId="5" fillId="0" borderId="18" xfId="0" applyNumberFormat="1" applyFont="1" applyBorder="1" applyAlignment="1">
      <alignment vertical="center"/>
    </xf>
    <xf numFmtId="3" fontId="2" fillId="0" borderId="19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3" fontId="2" fillId="0" borderId="21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23" xfId="0" applyFont="1" applyBorder="1" applyAlignment="1">
      <alignment horizontal="justify" vertical="center"/>
    </xf>
    <xf numFmtId="3" fontId="2" fillId="0" borderId="24" xfId="0" applyNumberFormat="1" applyFont="1" applyBorder="1" applyAlignment="1">
      <alignment vertical="center"/>
    </xf>
    <xf numFmtId="3" fontId="2" fillId="0" borderId="25" xfId="0" applyNumberFormat="1" applyFont="1" applyBorder="1" applyAlignment="1">
      <alignment vertical="center"/>
    </xf>
    <xf numFmtId="0" fontId="2" fillId="0" borderId="26" xfId="0" applyFont="1" applyBorder="1" applyAlignment="1">
      <alignment horizontal="justify" vertical="center"/>
    </xf>
    <xf numFmtId="3" fontId="6" fillId="0" borderId="9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wrapText="1"/>
    </xf>
    <xf numFmtId="0" fontId="2" fillId="0" borderId="26" xfId="0" applyFont="1" applyBorder="1"/>
    <xf numFmtId="0" fontId="2" fillId="0" borderId="27" xfId="0" applyFont="1" applyBorder="1" applyAlignment="1">
      <alignment horizontal="justify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2" xfId="0" applyNumberFormat="1" applyFont="1" applyFill="1" applyBorder="1" applyAlignment="1">
      <alignment vertical="center"/>
    </xf>
    <xf numFmtId="0" fontId="2" fillId="0" borderId="23" xfId="0" applyFont="1" applyBorder="1" applyAlignment="1">
      <alignment wrapText="1"/>
    </xf>
    <xf numFmtId="3" fontId="2" fillId="0" borderId="21" xfId="0" applyNumberFormat="1" applyFont="1" applyBorder="1" applyAlignment="1">
      <alignment vertical="center"/>
    </xf>
    <xf numFmtId="3" fontId="2" fillId="0" borderId="22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3" fontId="6" fillId="0" borderId="16" xfId="0" applyNumberFormat="1" applyFont="1" applyBorder="1" applyAlignment="1">
      <alignment horizontal="right" vertical="center"/>
    </xf>
    <xf numFmtId="3" fontId="6" fillId="0" borderId="16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justify" vertical="center"/>
    </xf>
    <xf numFmtId="3" fontId="2" fillId="0" borderId="6" xfId="0" applyNumberFormat="1" applyFont="1" applyBorder="1" applyAlignment="1">
      <alignment vertical="center"/>
    </xf>
    <xf numFmtId="0" fontId="2" fillId="0" borderId="23" xfId="0" applyFont="1" applyBorder="1"/>
    <xf numFmtId="0" fontId="2" fillId="0" borderId="28" xfId="0" applyFont="1" applyBorder="1" applyAlignment="1">
      <alignment horizontal="justify" vertical="center"/>
    </xf>
    <xf numFmtId="3" fontId="2" fillId="0" borderId="21" xfId="0" applyNumberFormat="1" applyFont="1" applyBorder="1" applyAlignment="1">
      <alignment vertical="center"/>
    </xf>
    <xf numFmtId="3" fontId="6" fillId="0" borderId="22" xfId="0" applyNumberFormat="1" applyFont="1" applyBorder="1" applyAlignment="1">
      <alignment horizontal="right" vertical="center"/>
    </xf>
    <xf numFmtId="0" fontId="6" fillId="0" borderId="29" xfId="0" applyFont="1" applyBorder="1" applyAlignment="1">
      <alignment horizontal="left" vertical="center" wrapText="1"/>
    </xf>
    <xf numFmtId="3" fontId="6" fillId="0" borderId="17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justify" vertical="center"/>
    </xf>
    <xf numFmtId="3" fontId="2" fillId="0" borderId="22" xfId="0" applyNumberFormat="1" applyFont="1" applyBorder="1" applyAlignment="1">
      <alignment vertical="center"/>
    </xf>
    <xf numFmtId="3" fontId="6" fillId="0" borderId="20" xfId="0" applyNumberFormat="1" applyFont="1" applyBorder="1" applyAlignment="1">
      <alignment horizontal="right" vertical="center"/>
    </xf>
    <xf numFmtId="3" fontId="2" fillId="0" borderId="17" xfId="0" applyNumberFormat="1" applyFont="1" applyBorder="1" applyAlignment="1">
      <alignment vertical="center"/>
    </xf>
    <xf numFmtId="0" fontId="3" fillId="0" borderId="0" xfId="0" applyFont="1" applyBorder="1"/>
    <xf numFmtId="0" fontId="6" fillId="0" borderId="0" xfId="0" applyFont="1" applyBorder="1" applyAlignment="1">
      <alignment horizontal="justify" vertical="center"/>
    </xf>
    <xf numFmtId="3" fontId="6" fillId="0" borderId="0" xfId="0" applyNumberFormat="1" applyFont="1" applyBorder="1" applyAlignment="1">
      <alignment vertical="center"/>
    </xf>
    <xf numFmtId="3" fontId="6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29" xfId="0" applyFont="1" applyBorder="1" applyAlignment="1">
      <alignment horizontal="justify" vertical="center"/>
    </xf>
    <xf numFmtId="0" fontId="6" fillId="0" borderId="29" xfId="0" applyFont="1" applyBorder="1" applyAlignment="1">
      <alignment horizontal="left" vertical="center"/>
    </xf>
    <xf numFmtId="3" fontId="6" fillId="0" borderId="16" xfId="0" applyNumberFormat="1" applyFont="1" applyFill="1" applyBorder="1" applyAlignment="1">
      <alignment vertical="center"/>
    </xf>
    <xf numFmtId="0" fontId="5" fillId="0" borderId="29" xfId="0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0" fontId="2" fillId="0" borderId="31" xfId="0" applyFont="1" applyBorder="1"/>
    <xf numFmtId="3" fontId="2" fillId="0" borderId="14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3"/>
  <sheetViews>
    <sheetView tabSelected="1" view="pageBreakPreview" zoomScale="90" zoomScaleNormal="100" zoomScaleSheetLayoutView="90" workbookViewId="0">
      <selection activeCell="B10" sqref="B10"/>
    </sheetView>
  </sheetViews>
  <sheetFormatPr defaultRowHeight="15"/>
  <cols>
    <col min="1" max="1" width="3" style="4" customWidth="1"/>
    <col min="2" max="2" width="53.85546875" style="4" bestFit="1" customWidth="1"/>
    <col min="3" max="3" width="9.42578125" style="4" bestFit="1" customWidth="1"/>
    <col min="4" max="4" width="10.7109375" style="4" bestFit="1" customWidth="1"/>
    <col min="5" max="8" width="12.85546875" style="4" bestFit="1" customWidth="1"/>
    <col min="9" max="9" width="14.42578125" style="4" bestFit="1" customWidth="1"/>
    <col min="10" max="16384" width="9.140625" style="4"/>
  </cols>
  <sheetData>
    <row r="1" spans="2:9" ht="16.5" thickBot="1">
      <c r="B1" s="85" t="s">
        <v>0</v>
      </c>
      <c r="C1" s="86"/>
      <c r="D1" s="86"/>
      <c r="E1" s="86"/>
      <c r="F1" s="86"/>
      <c r="G1" s="86"/>
      <c r="H1" s="86"/>
      <c r="I1" s="87"/>
    </row>
    <row r="2" spans="2:9" ht="15.75">
      <c r="B2" s="1"/>
      <c r="C2" s="5">
        <v>2009</v>
      </c>
      <c r="D2" s="6">
        <v>2010</v>
      </c>
      <c r="E2" s="6">
        <v>2011</v>
      </c>
      <c r="F2" s="6">
        <v>2012</v>
      </c>
      <c r="G2" s="6">
        <v>2013</v>
      </c>
      <c r="H2" s="6">
        <v>2014</v>
      </c>
      <c r="I2" s="6" t="s">
        <v>1</v>
      </c>
    </row>
    <row r="3" spans="2:9" ht="16.5" thickBot="1">
      <c r="B3" s="42" t="s">
        <v>2</v>
      </c>
      <c r="C3" s="43"/>
      <c r="D3" s="39"/>
      <c r="E3" s="39"/>
      <c r="F3" s="39"/>
      <c r="G3" s="39"/>
      <c r="H3" s="39"/>
      <c r="I3" s="44"/>
    </row>
    <row r="4" spans="2:9" ht="16.5" thickBot="1">
      <c r="B4" s="64" t="s">
        <v>3</v>
      </c>
      <c r="C4" s="56">
        <f t="shared" ref="C4:H4" si="0">SUM(C5:C12)</f>
        <v>0</v>
      </c>
      <c r="D4" s="56">
        <f t="shared" si="0"/>
        <v>48614</v>
      </c>
      <c r="E4" s="57">
        <f t="shared" si="0"/>
        <v>275269</v>
      </c>
      <c r="F4" s="57">
        <f t="shared" si="0"/>
        <v>270000</v>
      </c>
      <c r="G4" s="56">
        <f t="shared" si="0"/>
        <v>50000</v>
      </c>
      <c r="H4" s="56">
        <f t="shared" si="0"/>
        <v>50000</v>
      </c>
      <c r="I4" s="65">
        <f>SUM(I5:I12)</f>
        <v>693883</v>
      </c>
    </row>
    <row r="5" spans="2:9" ht="31.5">
      <c r="B5" s="61" t="s">
        <v>4</v>
      </c>
      <c r="C5" s="53"/>
      <c r="D5" s="53">
        <f>46289-1850</f>
        <v>44439</v>
      </c>
      <c r="E5" s="62">
        <v>11242</v>
      </c>
      <c r="F5" s="53"/>
      <c r="G5" s="53"/>
      <c r="H5" s="53"/>
      <c r="I5" s="63">
        <f>SUM(C5:H5)</f>
        <v>55681</v>
      </c>
    </row>
    <row r="6" spans="2:9" ht="31.5">
      <c r="B6" s="45" t="s">
        <v>5</v>
      </c>
      <c r="C6" s="11"/>
      <c r="D6" s="11"/>
      <c r="E6" s="12">
        <v>9027</v>
      </c>
      <c r="F6" s="11"/>
      <c r="G6" s="11"/>
      <c r="H6" s="11"/>
      <c r="I6" s="46">
        <f>SUM(C6:H6)</f>
        <v>9027</v>
      </c>
    </row>
    <row r="7" spans="2:9" ht="31.5">
      <c r="B7" s="45" t="s">
        <v>6</v>
      </c>
      <c r="C7" s="11"/>
      <c r="D7" s="11">
        <v>1850</v>
      </c>
      <c r="E7" s="11"/>
      <c r="F7" s="12">
        <v>20000</v>
      </c>
      <c r="G7" s="11"/>
      <c r="H7" s="11"/>
      <c r="I7" s="13">
        <f>SUM(C7:H7)</f>
        <v>21850</v>
      </c>
    </row>
    <row r="8" spans="2:9" ht="31.5">
      <c r="B8" s="45" t="s">
        <v>7</v>
      </c>
      <c r="C8" s="11"/>
      <c r="D8" s="11">
        <v>2325</v>
      </c>
      <c r="E8" s="12">
        <v>80000</v>
      </c>
      <c r="F8" s="11"/>
      <c r="G8" s="14"/>
      <c r="H8" s="14"/>
      <c r="I8" s="15">
        <f>SUM(D8:H8)</f>
        <v>82325</v>
      </c>
    </row>
    <row r="9" spans="2:9" ht="31.5">
      <c r="B9" s="47" t="s">
        <v>8</v>
      </c>
      <c r="C9" s="11"/>
      <c r="D9" s="11"/>
      <c r="E9" s="12">
        <v>37500</v>
      </c>
      <c r="F9" s="11"/>
      <c r="G9" s="14"/>
      <c r="H9" s="14"/>
      <c r="I9" s="15">
        <f>SUM(D9:H9)</f>
        <v>37500</v>
      </c>
    </row>
    <row r="10" spans="2:9" ht="15.75">
      <c r="B10" s="48" t="s">
        <v>63</v>
      </c>
      <c r="C10" s="11"/>
      <c r="D10" s="11"/>
      <c r="E10" s="12">
        <v>37500</v>
      </c>
      <c r="F10" s="11"/>
      <c r="G10" s="14"/>
      <c r="H10" s="14"/>
      <c r="I10" s="15">
        <f>SUM(D10:H10)</f>
        <v>37500</v>
      </c>
    </row>
    <row r="11" spans="2:9" ht="15.75">
      <c r="B11" s="82" t="s">
        <v>62</v>
      </c>
      <c r="C11" s="23"/>
      <c r="D11" s="23"/>
      <c r="E11" s="23"/>
      <c r="F11" s="23">
        <v>50000</v>
      </c>
      <c r="G11" s="83">
        <v>50000</v>
      </c>
      <c r="H11" s="83">
        <v>50000</v>
      </c>
      <c r="I11" s="15">
        <f>SUM(D11:H11)</f>
        <v>150000</v>
      </c>
    </row>
    <row r="12" spans="2:9" ht="16.5" thickBot="1">
      <c r="B12" s="49" t="s">
        <v>9</v>
      </c>
      <c r="C12" s="18"/>
      <c r="D12" s="18"/>
      <c r="E12" s="18">
        <v>100000</v>
      </c>
      <c r="F12" s="18">
        <v>200000</v>
      </c>
      <c r="G12" s="50"/>
      <c r="H12" s="50"/>
      <c r="I12" s="51">
        <f>SUM(D12:H12)</f>
        <v>300000</v>
      </c>
    </row>
    <row r="13" spans="2:9" ht="16.5" thickBot="1">
      <c r="B13" s="55" t="s">
        <v>10</v>
      </c>
      <c r="C13" s="56">
        <f t="shared" ref="C13:H13" si="1">SUM(C14:C21)</f>
        <v>0</v>
      </c>
      <c r="D13" s="56">
        <f t="shared" si="1"/>
        <v>3537</v>
      </c>
      <c r="E13" s="56">
        <f t="shared" si="1"/>
        <v>156935</v>
      </c>
      <c r="F13" s="57">
        <f t="shared" si="1"/>
        <v>663775</v>
      </c>
      <c r="G13" s="57">
        <f t="shared" si="1"/>
        <v>119375</v>
      </c>
      <c r="H13" s="56">
        <f t="shared" si="1"/>
        <v>0</v>
      </c>
      <c r="I13" s="68">
        <f t="shared" ref="I13:I22" si="2">SUM(C13:H13)</f>
        <v>943622</v>
      </c>
    </row>
    <row r="14" spans="2:9" ht="15.75">
      <c r="B14" s="66" t="s">
        <v>11</v>
      </c>
      <c r="C14" s="53"/>
      <c r="D14" s="53">
        <v>687</v>
      </c>
      <c r="E14" s="62">
        <v>90750</v>
      </c>
      <c r="F14" s="53"/>
      <c r="G14" s="53"/>
      <c r="H14" s="53"/>
      <c r="I14" s="67">
        <f t="shared" si="2"/>
        <v>91437</v>
      </c>
    </row>
    <row r="15" spans="2:9" ht="15.75">
      <c r="B15" s="10" t="s">
        <v>12</v>
      </c>
      <c r="C15" s="11"/>
      <c r="D15" s="11"/>
      <c r="E15" s="12">
        <v>56810</v>
      </c>
      <c r="F15" s="11"/>
      <c r="G15" s="11"/>
      <c r="H15" s="11"/>
      <c r="I15" s="13">
        <f t="shared" si="2"/>
        <v>56810</v>
      </c>
    </row>
    <row r="16" spans="2:9" ht="15.75">
      <c r="B16" s="10" t="s">
        <v>13</v>
      </c>
      <c r="C16" s="11"/>
      <c r="D16" s="11">
        <v>2125</v>
      </c>
      <c r="E16" s="12">
        <v>4375</v>
      </c>
      <c r="F16" s="11">
        <v>149500</v>
      </c>
      <c r="G16" s="11">
        <v>69375</v>
      </c>
      <c r="H16" s="11"/>
      <c r="I16" s="16">
        <f t="shared" si="2"/>
        <v>225375</v>
      </c>
    </row>
    <row r="17" spans="2:9" ht="15.75">
      <c r="B17" s="10" t="s">
        <v>14</v>
      </c>
      <c r="C17" s="11"/>
      <c r="D17" s="11"/>
      <c r="E17" s="11"/>
      <c r="F17" s="11">
        <v>43000</v>
      </c>
      <c r="G17" s="11"/>
      <c r="H17" s="11"/>
      <c r="I17" s="13">
        <f t="shared" si="2"/>
        <v>43000</v>
      </c>
    </row>
    <row r="18" spans="2:9" ht="15.75">
      <c r="B18" s="10" t="s">
        <v>15</v>
      </c>
      <c r="C18" s="11"/>
      <c r="D18" s="11"/>
      <c r="E18" s="11"/>
      <c r="F18" s="11">
        <v>54000</v>
      </c>
      <c r="G18" s="11">
        <v>50000</v>
      </c>
      <c r="H18" s="11"/>
      <c r="I18" s="13">
        <f t="shared" si="2"/>
        <v>104000</v>
      </c>
    </row>
    <row r="19" spans="2:9" ht="31.5">
      <c r="B19" s="10" t="s">
        <v>16</v>
      </c>
      <c r="C19" s="11"/>
      <c r="D19" s="11">
        <v>725</v>
      </c>
      <c r="E19" s="11"/>
      <c r="F19" s="11">
        <v>76275</v>
      </c>
      <c r="G19" s="11"/>
      <c r="H19" s="11"/>
      <c r="I19" s="13">
        <f t="shared" si="2"/>
        <v>77000</v>
      </c>
    </row>
    <row r="20" spans="2:9" ht="31.5">
      <c r="B20" s="52" t="s">
        <v>17</v>
      </c>
      <c r="C20" s="12"/>
      <c r="D20" s="12"/>
      <c r="E20" s="12">
        <v>5000</v>
      </c>
      <c r="F20" s="12">
        <v>228000</v>
      </c>
      <c r="G20" s="12"/>
      <c r="H20" s="12"/>
      <c r="I20" s="16">
        <f t="shared" si="2"/>
        <v>233000</v>
      </c>
    </row>
    <row r="21" spans="2:9" ht="16.5" thickBot="1">
      <c r="B21" s="17" t="s">
        <v>18</v>
      </c>
      <c r="C21" s="18"/>
      <c r="D21" s="18"/>
      <c r="E21" s="18"/>
      <c r="F21" s="18">
        <v>113000</v>
      </c>
      <c r="G21" s="18"/>
      <c r="H21" s="18"/>
      <c r="I21" s="19">
        <f t="shared" si="2"/>
        <v>113000</v>
      </c>
    </row>
    <row r="22" spans="2:9" ht="16.5" thickBot="1">
      <c r="B22" s="55" t="s">
        <v>19</v>
      </c>
      <c r="C22" s="56">
        <f t="shared" ref="C22:H22" si="3">SUM(C24:C46)</f>
        <v>0</v>
      </c>
      <c r="D22" s="56">
        <f t="shared" si="3"/>
        <v>450485</v>
      </c>
      <c r="E22" s="57">
        <f t="shared" si="3"/>
        <v>54206</v>
      </c>
      <c r="F22" s="57">
        <f t="shared" si="3"/>
        <v>662299</v>
      </c>
      <c r="G22" s="57">
        <f t="shared" si="3"/>
        <v>1034000</v>
      </c>
      <c r="H22" s="57">
        <f t="shared" si="3"/>
        <v>0</v>
      </c>
      <c r="I22" s="30">
        <f t="shared" si="2"/>
        <v>2200990</v>
      </c>
    </row>
    <row r="23" spans="2:9" ht="15.75">
      <c r="B23" s="58" t="s">
        <v>20</v>
      </c>
      <c r="C23" s="59"/>
      <c r="D23" s="59"/>
      <c r="E23" s="59"/>
      <c r="F23" s="59"/>
      <c r="G23" s="59"/>
      <c r="H23" s="59"/>
      <c r="I23" s="25"/>
    </row>
    <row r="24" spans="2:9" ht="15.75">
      <c r="B24" s="10" t="s">
        <v>21</v>
      </c>
      <c r="C24" s="11"/>
      <c r="D24" s="11">
        <v>40214</v>
      </c>
      <c r="E24" s="11"/>
      <c r="F24" s="11"/>
      <c r="G24" s="11"/>
      <c r="H24" s="11"/>
      <c r="I24" s="13">
        <f t="shared" ref="I24:I31" si="4">SUM(C24:H24)</f>
        <v>40214</v>
      </c>
    </row>
    <row r="25" spans="2:9" ht="15.75">
      <c r="B25" s="10" t="s">
        <v>22</v>
      </c>
      <c r="C25" s="11"/>
      <c r="D25" s="11"/>
      <c r="E25" s="11"/>
      <c r="F25" s="11">
        <v>31000</v>
      </c>
      <c r="G25" s="11"/>
      <c r="H25" s="11"/>
      <c r="I25" s="13">
        <f t="shared" si="4"/>
        <v>31000</v>
      </c>
    </row>
    <row r="26" spans="2:9" ht="15.75">
      <c r="B26" s="10" t="s">
        <v>23</v>
      </c>
      <c r="C26" s="11"/>
      <c r="D26" s="11"/>
      <c r="E26" s="11"/>
      <c r="F26" s="11">
        <v>45000</v>
      </c>
      <c r="G26" s="11"/>
      <c r="H26" s="11"/>
      <c r="I26" s="13">
        <f t="shared" si="4"/>
        <v>45000</v>
      </c>
    </row>
    <row r="27" spans="2:9" ht="31.5">
      <c r="B27" s="10" t="s">
        <v>24</v>
      </c>
      <c r="C27" s="11"/>
      <c r="D27" s="11"/>
      <c r="E27" s="11"/>
      <c r="F27" s="11"/>
      <c r="G27" s="12">
        <v>84000</v>
      </c>
      <c r="H27" s="11"/>
      <c r="I27" s="13">
        <f t="shared" si="4"/>
        <v>84000</v>
      </c>
    </row>
    <row r="28" spans="2:9" ht="15.75">
      <c r="B28" s="10" t="s">
        <v>25</v>
      </c>
      <c r="C28" s="11"/>
      <c r="D28" s="11"/>
      <c r="E28" s="12">
        <v>45000</v>
      </c>
      <c r="F28" s="11"/>
      <c r="G28" s="11"/>
      <c r="H28" s="11"/>
      <c r="I28" s="16">
        <f t="shared" si="4"/>
        <v>45000</v>
      </c>
    </row>
    <row r="29" spans="2:9" ht="15.75">
      <c r="B29" s="10" t="s">
        <v>26</v>
      </c>
      <c r="C29" s="11"/>
      <c r="D29" s="11"/>
      <c r="E29" s="11"/>
      <c r="F29" s="11">
        <v>35000</v>
      </c>
      <c r="G29" s="11"/>
      <c r="H29" s="11"/>
      <c r="I29" s="13">
        <f t="shared" si="4"/>
        <v>35000</v>
      </c>
    </row>
    <row r="30" spans="2:9" ht="15.75">
      <c r="B30" s="10" t="s">
        <v>27</v>
      </c>
      <c r="C30" s="11"/>
      <c r="D30" s="11">
        <v>243121</v>
      </c>
      <c r="E30" s="11">
        <v>110</v>
      </c>
      <c r="F30" s="11"/>
      <c r="G30" s="11"/>
      <c r="H30" s="11"/>
      <c r="I30" s="13">
        <f t="shared" si="4"/>
        <v>243231</v>
      </c>
    </row>
    <row r="31" spans="2:9" ht="15.75">
      <c r="B31" s="10" t="s">
        <v>28</v>
      </c>
      <c r="C31" s="11"/>
      <c r="D31" s="11"/>
      <c r="E31" s="12">
        <v>662</v>
      </c>
      <c r="F31" s="11"/>
      <c r="G31" s="11"/>
      <c r="H31" s="11"/>
      <c r="I31" s="16">
        <f t="shared" si="4"/>
        <v>662</v>
      </c>
    </row>
    <row r="32" spans="2:9" ht="15.75">
      <c r="B32" s="20" t="s">
        <v>29</v>
      </c>
      <c r="C32" s="11"/>
      <c r="D32" s="11"/>
      <c r="E32" s="11"/>
      <c r="F32" s="11"/>
      <c r="G32" s="11"/>
      <c r="H32" s="11"/>
      <c r="I32" s="13"/>
    </row>
    <row r="33" spans="2:9" ht="15.75" customHeight="1">
      <c r="B33" s="10" t="s">
        <v>30</v>
      </c>
      <c r="C33" s="11"/>
      <c r="D33" s="11"/>
      <c r="E33" s="11"/>
      <c r="F33" s="11">
        <v>45299</v>
      </c>
      <c r="G33" s="11"/>
      <c r="H33" s="11"/>
      <c r="I33" s="13">
        <f t="shared" ref="I33:I38" si="5">SUM(C33:H33)</f>
        <v>45299</v>
      </c>
    </row>
    <row r="34" spans="2:9" ht="15.75">
      <c r="B34" s="10" t="s">
        <v>31</v>
      </c>
      <c r="C34" s="11"/>
      <c r="D34" s="11">
        <v>45387</v>
      </c>
      <c r="E34" s="11"/>
      <c r="F34" s="11"/>
      <c r="G34" s="11"/>
      <c r="H34" s="11"/>
      <c r="I34" s="13">
        <f t="shared" si="5"/>
        <v>45387</v>
      </c>
    </row>
    <row r="35" spans="2:9" ht="15.75">
      <c r="B35" s="10" t="s">
        <v>32</v>
      </c>
      <c r="C35" s="11"/>
      <c r="D35" s="11">
        <v>98949</v>
      </c>
      <c r="E35" s="11"/>
      <c r="F35" s="11"/>
      <c r="G35" s="11"/>
      <c r="H35" s="11"/>
      <c r="I35" s="13">
        <f t="shared" si="5"/>
        <v>98949</v>
      </c>
    </row>
    <row r="36" spans="2:9" ht="15.75">
      <c r="B36" s="10" t="s">
        <v>33</v>
      </c>
      <c r="C36" s="11"/>
      <c r="D36" s="11"/>
      <c r="E36" s="11"/>
      <c r="F36" s="11">
        <v>130000</v>
      </c>
      <c r="G36" s="11"/>
      <c r="H36" s="11"/>
      <c r="I36" s="13">
        <f t="shared" si="5"/>
        <v>130000</v>
      </c>
    </row>
    <row r="37" spans="2:9" ht="15.75">
      <c r="B37" s="60" t="s">
        <v>34</v>
      </c>
      <c r="C37" s="11"/>
      <c r="D37" s="11"/>
      <c r="E37" s="12">
        <v>2200</v>
      </c>
      <c r="F37" s="11"/>
      <c r="G37" s="11"/>
      <c r="H37" s="11"/>
      <c r="I37" s="16">
        <f t="shared" si="5"/>
        <v>2200</v>
      </c>
    </row>
    <row r="38" spans="2:9" ht="15.75">
      <c r="B38" s="10" t="s">
        <v>35</v>
      </c>
      <c r="C38" s="11"/>
      <c r="D38" s="11"/>
      <c r="E38" s="11"/>
      <c r="F38" s="11">
        <v>105000</v>
      </c>
      <c r="G38" s="11"/>
      <c r="H38" s="11"/>
      <c r="I38" s="13">
        <f t="shared" si="5"/>
        <v>105000</v>
      </c>
    </row>
    <row r="39" spans="2:9" ht="15.75">
      <c r="B39" s="21" t="s">
        <v>36</v>
      </c>
      <c r="C39" s="12"/>
      <c r="D39" s="12"/>
      <c r="E39" s="12">
        <v>2000</v>
      </c>
      <c r="F39" s="12">
        <v>4500</v>
      </c>
      <c r="G39" s="12">
        <v>230000</v>
      </c>
      <c r="H39" s="12"/>
      <c r="I39" s="16">
        <f>SUM(E39:H39)</f>
        <v>236500</v>
      </c>
    </row>
    <row r="40" spans="2:9" ht="15.75">
      <c r="B40" s="20" t="s">
        <v>37</v>
      </c>
      <c r="C40" s="11"/>
      <c r="D40" s="11"/>
      <c r="E40" s="11"/>
      <c r="F40" s="11"/>
      <c r="G40" s="11"/>
      <c r="H40" s="11"/>
      <c r="I40" s="13"/>
    </row>
    <row r="41" spans="2:9" ht="15.75">
      <c r="B41" s="10" t="s">
        <v>38</v>
      </c>
      <c r="C41" s="11"/>
      <c r="D41" s="11">
        <v>13293</v>
      </c>
      <c r="E41" s="11"/>
      <c r="F41" s="11"/>
      <c r="G41" s="11"/>
      <c r="H41" s="11"/>
      <c r="I41" s="13">
        <f t="shared" ref="I41:I50" si="6">SUM(C41:H41)</f>
        <v>13293</v>
      </c>
    </row>
    <row r="42" spans="2:9" ht="47.25">
      <c r="B42" s="52" t="s">
        <v>39</v>
      </c>
      <c r="C42" s="11"/>
      <c r="D42" s="11"/>
      <c r="E42" s="12">
        <v>2000</v>
      </c>
      <c r="F42" s="12">
        <v>7000</v>
      </c>
      <c r="G42" s="12">
        <v>300000</v>
      </c>
      <c r="H42" s="12"/>
      <c r="I42" s="16">
        <f t="shared" si="6"/>
        <v>309000</v>
      </c>
    </row>
    <row r="43" spans="2:9" ht="15.75">
      <c r="B43" s="10" t="s">
        <v>40</v>
      </c>
      <c r="C43" s="11"/>
      <c r="D43" s="11">
        <v>9521</v>
      </c>
      <c r="E43" s="11">
        <v>234</v>
      </c>
      <c r="F43" s="11"/>
      <c r="G43" s="11"/>
      <c r="H43" s="11"/>
      <c r="I43" s="13">
        <f t="shared" si="6"/>
        <v>9755</v>
      </c>
    </row>
    <row r="44" spans="2:9" ht="31.5">
      <c r="B44" s="10" t="s">
        <v>41</v>
      </c>
      <c r="C44" s="11"/>
      <c r="D44" s="11"/>
      <c r="E44" s="11"/>
      <c r="F44" s="11">
        <v>205000</v>
      </c>
      <c r="G44" s="11"/>
      <c r="H44" s="11"/>
      <c r="I44" s="13">
        <f t="shared" si="6"/>
        <v>205000</v>
      </c>
    </row>
    <row r="45" spans="2:9" ht="15.75">
      <c r="B45" s="21" t="s">
        <v>42</v>
      </c>
      <c r="C45" s="12"/>
      <c r="D45" s="12"/>
      <c r="E45" s="12">
        <v>2000</v>
      </c>
      <c r="F45" s="12">
        <v>4500</v>
      </c>
      <c r="G45" s="12">
        <v>230000</v>
      </c>
      <c r="H45" s="12"/>
      <c r="I45" s="16">
        <f t="shared" si="6"/>
        <v>236500</v>
      </c>
    </row>
    <row r="46" spans="2:9" ht="16.5" thickBot="1">
      <c r="B46" s="17" t="s">
        <v>43</v>
      </c>
      <c r="C46" s="18"/>
      <c r="D46" s="18"/>
      <c r="E46" s="18"/>
      <c r="F46" s="18">
        <v>50000</v>
      </c>
      <c r="G46" s="18">
        <v>190000</v>
      </c>
      <c r="H46" s="18"/>
      <c r="I46" s="19">
        <f t="shared" si="6"/>
        <v>240000</v>
      </c>
    </row>
    <row r="47" spans="2:9" ht="16.5" thickBot="1">
      <c r="B47" s="55" t="s">
        <v>44</v>
      </c>
      <c r="C47" s="56">
        <f t="shared" ref="C47:H47" si="7">SUM(C48:C50)</f>
        <v>0</v>
      </c>
      <c r="D47" s="56">
        <f t="shared" si="7"/>
        <v>0</v>
      </c>
      <c r="E47" s="56">
        <f t="shared" si="7"/>
        <v>130000</v>
      </c>
      <c r="F47" s="56">
        <f t="shared" si="7"/>
        <v>90000</v>
      </c>
      <c r="G47" s="56">
        <f t="shared" si="7"/>
        <v>90000</v>
      </c>
      <c r="H47" s="56">
        <f t="shared" si="7"/>
        <v>0</v>
      </c>
      <c r="I47" s="69">
        <f t="shared" si="6"/>
        <v>310000</v>
      </c>
    </row>
    <row r="48" spans="2:9" ht="15.75">
      <c r="B48" s="66" t="s">
        <v>45</v>
      </c>
      <c r="C48" s="53"/>
      <c r="D48" s="53"/>
      <c r="E48" s="53"/>
      <c r="F48" s="53">
        <v>40000</v>
      </c>
      <c r="G48" s="53">
        <v>90000</v>
      </c>
      <c r="H48" s="53"/>
      <c r="I48" s="54">
        <f t="shared" si="6"/>
        <v>130000</v>
      </c>
    </row>
    <row r="49" spans="2:9" ht="15.75">
      <c r="B49" s="10" t="s">
        <v>46</v>
      </c>
      <c r="C49" s="11"/>
      <c r="D49" s="11"/>
      <c r="E49" s="12">
        <v>130000</v>
      </c>
      <c r="F49" s="11"/>
      <c r="G49" s="11"/>
      <c r="H49" s="11"/>
      <c r="I49" s="16">
        <f t="shared" si="6"/>
        <v>130000</v>
      </c>
    </row>
    <row r="50" spans="2:9" ht="16.5" thickBot="1">
      <c r="B50" s="17" t="s">
        <v>47</v>
      </c>
      <c r="C50" s="18"/>
      <c r="D50" s="18"/>
      <c r="E50" s="18"/>
      <c r="F50" s="18">
        <v>50000</v>
      </c>
      <c r="G50" s="26"/>
      <c r="H50" s="18"/>
      <c r="I50" s="19">
        <f t="shared" si="6"/>
        <v>50000</v>
      </c>
    </row>
    <row r="51" spans="2:9" ht="16.5" thickBot="1">
      <c r="B51" s="27" t="s">
        <v>48</v>
      </c>
      <c r="C51" s="28">
        <f t="shared" ref="C51:I51" si="8">C4+C13+C22+C47</f>
        <v>0</v>
      </c>
      <c r="D51" s="28">
        <f t="shared" si="8"/>
        <v>502636</v>
      </c>
      <c r="E51" s="29">
        <f t="shared" si="8"/>
        <v>616410</v>
      </c>
      <c r="F51" s="29">
        <f t="shared" si="8"/>
        <v>1686074</v>
      </c>
      <c r="G51" s="29">
        <f t="shared" si="8"/>
        <v>1293375</v>
      </c>
      <c r="H51" s="29">
        <f t="shared" si="8"/>
        <v>50000</v>
      </c>
      <c r="I51" s="30">
        <f t="shared" si="8"/>
        <v>4148495</v>
      </c>
    </row>
    <row r="52" spans="2:9" s="70" customFormat="1" ht="16.5" thickBot="1">
      <c r="B52" s="71"/>
      <c r="C52" s="72"/>
      <c r="D52" s="72"/>
      <c r="E52" s="73"/>
      <c r="F52" s="73"/>
      <c r="G52" s="73"/>
      <c r="H52" s="73"/>
      <c r="I52" s="73"/>
    </row>
    <row r="53" spans="2:9" ht="16.5" thickBot="1">
      <c r="B53" s="27" t="s">
        <v>49</v>
      </c>
      <c r="C53" s="35"/>
      <c r="D53" s="36"/>
      <c r="E53" s="36"/>
      <c r="F53" s="36"/>
      <c r="G53" s="36"/>
      <c r="H53" s="36"/>
      <c r="I53" s="37"/>
    </row>
    <row r="54" spans="2:9" ht="16.5" thickBot="1">
      <c r="B54" s="64" t="s">
        <v>3</v>
      </c>
      <c r="C54" s="56">
        <f t="shared" ref="C54:H54" si="9">SUM(C55:C58)</f>
        <v>327521</v>
      </c>
      <c r="D54" s="56">
        <f t="shared" si="9"/>
        <v>340213</v>
      </c>
      <c r="E54" s="57">
        <f t="shared" si="9"/>
        <v>941310</v>
      </c>
      <c r="F54" s="57">
        <f t="shared" si="9"/>
        <v>93000</v>
      </c>
      <c r="G54" s="57">
        <f t="shared" si="9"/>
        <v>0</v>
      </c>
      <c r="H54" s="57">
        <f t="shared" si="9"/>
        <v>0</v>
      </c>
      <c r="I54" s="65">
        <f t="shared" ref="I54:I59" si="10">SUM(C54:H54)</f>
        <v>1702044</v>
      </c>
    </row>
    <row r="55" spans="2:9" ht="47.25">
      <c r="B55" s="66" t="s">
        <v>50</v>
      </c>
      <c r="C55" s="53">
        <v>327521</v>
      </c>
      <c r="D55" s="53">
        <v>333874</v>
      </c>
      <c r="E55" s="53"/>
      <c r="F55" s="53"/>
      <c r="G55" s="53"/>
      <c r="H55" s="53"/>
      <c r="I55" s="54">
        <f t="shared" si="10"/>
        <v>661395</v>
      </c>
    </row>
    <row r="56" spans="2:9" ht="15.75">
      <c r="B56" s="21" t="s">
        <v>51</v>
      </c>
      <c r="C56" s="12"/>
      <c r="D56" s="12">
        <v>6339</v>
      </c>
      <c r="E56" s="12">
        <v>717310</v>
      </c>
      <c r="F56" s="12"/>
      <c r="G56" s="12"/>
      <c r="H56" s="12"/>
      <c r="I56" s="16">
        <f t="shared" si="10"/>
        <v>723649</v>
      </c>
    </row>
    <row r="57" spans="2:9" ht="15.75">
      <c r="B57" s="21" t="s">
        <v>52</v>
      </c>
      <c r="C57" s="12"/>
      <c r="D57" s="12"/>
      <c r="E57" s="12">
        <v>217000</v>
      </c>
      <c r="F57" s="12"/>
      <c r="G57" s="12"/>
      <c r="H57" s="12"/>
      <c r="I57" s="16">
        <f t="shared" si="10"/>
        <v>217000</v>
      </c>
    </row>
    <row r="58" spans="2:9" ht="48" thickBot="1">
      <c r="B58" s="10" t="s">
        <v>61</v>
      </c>
      <c r="C58" s="11"/>
      <c r="D58" s="11"/>
      <c r="E58" s="12">
        <v>7000</v>
      </c>
      <c r="F58" s="12">
        <v>93000</v>
      </c>
      <c r="G58" s="14"/>
      <c r="H58" s="14"/>
      <c r="I58" s="15">
        <f t="shared" si="10"/>
        <v>100000</v>
      </c>
    </row>
    <row r="59" spans="2:9" ht="16.5" thickBot="1">
      <c r="B59" s="27" t="s">
        <v>53</v>
      </c>
      <c r="C59" s="28">
        <f>SUM(C55:C58)</f>
        <v>327521</v>
      </c>
      <c r="D59" s="28">
        <f>SUM(D55:D58)</f>
        <v>340213</v>
      </c>
      <c r="E59" s="29">
        <f>SUM(E55:E58)</f>
        <v>941310</v>
      </c>
      <c r="F59" s="29">
        <f>SUM(F55:F58)</f>
        <v>93000</v>
      </c>
      <c r="G59" s="28">
        <f>G54</f>
        <v>0</v>
      </c>
      <c r="H59" s="28">
        <f>H54</f>
        <v>0</v>
      </c>
      <c r="I59" s="30">
        <f t="shared" si="10"/>
        <v>1702044</v>
      </c>
    </row>
    <row r="60" spans="2:9" ht="16.5" thickBot="1">
      <c r="B60" s="32"/>
      <c r="C60" s="33"/>
      <c r="D60" s="34"/>
      <c r="E60" s="34"/>
      <c r="F60" s="34"/>
      <c r="G60" s="34"/>
      <c r="H60" s="34"/>
      <c r="I60" s="34"/>
    </row>
    <row r="61" spans="2:9" ht="32.25" thickBot="1">
      <c r="B61" s="27" t="s">
        <v>54</v>
      </c>
      <c r="C61" s="35"/>
      <c r="D61" s="36"/>
      <c r="E61" s="36"/>
      <c r="F61" s="36"/>
      <c r="G61" s="36"/>
      <c r="H61" s="36"/>
      <c r="I61" s="37"/>
    </row>
    <row r="62" spans="2:9" ht="16.5" thickBot="1">
      <c r="B62" s="7" t="s">
        <v>55</v>
      </c>
      <c r="C62" s="8">
        <f>SUM(C63:C65)</f>
        <v>91261</v>
      </c>
      <c r="D62" s="8">
        <f>SUM(D63:D65)</f>
        <v>111245</v>
      </c>
      <c r="E62" s="9">
        <f>SUM(E63:E65)</f>
        <v>100000</v>
      </c>
      <c r="F62" s="9">
        <f>SUM(F63:F65)</f>
        <v>260000</v>
      </c>
      <c r="G62" s="9">
        <f>SUM(G65:G65)</f>
        <v>1000000</v>
      </c>
      <c r="H62" s="9">
        <f>SUM(H65:H65)</f>
        <v>2797494</v>
      </c>
      <c r="I62" s="31">
        <f>SUM(C62:H62)</f>
        <v>4360000</v>
      </c>
    </row>
    <row r="63" spans="2:9" ht="32.25" thickBot="1">
      <c r="B63" s="3" t="s">
        <v>56</v>
      </c>
      <c r="C63" s="38"/>
      <c r="D63" s="38"/>
      <c r="E63" s="38">
        <v>100000</v>
      </c>
      <c r="F63" s="38">
        <v>200000</v>
      </c>
      <c r="G63" s="38"/>
      <c r="H63" s="38"/>
      <c r="I63" s="84">
        <f t="shared" ref="I63:I64" si="11">SUM(C63:H63)</f>
        <v>300000</v>
      </c>
    </row>
    <row r="64" spans="2:9" ht="47.25">
      <c r="B64" s="52" t="s">
        <v>57</v>
      </c>
      <c r="C64" s="38"/>
      <c r="D64" s="38"/>
      <c r="E64" s="38"/>
      <c r="F64" s="38">
        <v>60000</v>
      </c>
      <c r="G64" s="38"/>
      <c r="H64" s="38"/>
      <c r="I64" s="84">
        <f t="shared" si="11"/>
        <v>60000</v>
      </c>
    </row>
    <row r="65" spans="2:9" ht="16.5" thickBot="1">
      <c r="B65" s="22" t="s">
        <v>58</v>
      </c>
      <c r="C65" s="23">
        <v>91261</v>
      </c>
      <c r="D65" s="23">
        <v>111245</v>
      </c>
      <c r="E65" s="23"/>
      <c r="F65" s="23"/>
      <c r="G65" s="23">
        <v>1000000</v>
      </c>
      <c r="H65" s="23">
        <v>2797494</v>
      </c>
      <c r="I65" s="24">
        <f>SUM(C65:H65)</f>
        <v>4000000</v>
      </c>
    </row>
    <row r="66" spans="2:9" ht="32.25" thickBot="1">
      <c r="B66" s="75" t="s">
        <v>59</v>
      </c>
      <c r="C66" s="28">
        <f>C62</f>
        <v>91261</v>
      </c>
      <c r="D66" s="28">
        <f t="shared" ref="D66:I66" si="12">D62</f>
        <v>111245</v>
      </c>
      <c r="E66" s="29">
        <f t="shared" si="12"/>
        <v>100000</v>
      </c>
      <c r="F66" s="29">
        <f t="shared" si="12"/>
        <v>260000</v>
      </c>
      <c r="G66" s="28">
        <f t="shared" si="12"/>
        <v>1000000</v>
      </c>
      <c r="H66" s="28">
        <f t="shared" si="12"/>
        <v>2797494</v>
      </c>
      <c r="I66" s="30">
        <f t="shared" si="12"/>
        <v>4360000</v>
      </c>
    </row>
    <row r="67" spans="2:9" ht="16.5" thickBot="1">
      <c r="B67" s="74"/>
      <c r="C67" s="39"/>
      <c r="D67" s="39"/>
      <c r="E67" s="39"/>
      <c r="F67" s="39"/>
      <c r="G67" s="39"/>
      <c r="H67" s="39"/>
      <c r="I67" s="39"/>
    </row>
    <row r="68" spans="2:9" ht="16.5" thickBot="1">
      <c r="B68" s="76" t="s">
        <v>60</v>
      </c>
      <c r="C68" s="28">
        <v>50000</v>
      </c>
      <c r="D68" s="77">
        <v>10000</v>
      </c>
      <c r="E68" s="28">
        <v>40000</v>
      </c>
      <c r="F68" s="28">
        <v>20000</v>
      </c>
      <c r="G68" s="28">
        <v>20000</v>
      </c>
      <c r="H68" s="28">
        <v>20000</v>
      </c>
      <c r="I68" s="30">
        <f>SUM(C68:H68)</f>
        <v>160000</v>
      </c>
    </row>
    <row r="69" spans="2:9" ht="16.5" thickBot="1">
      <c r="B69" s="2"/>
      <c r="C69" s="40"/>
      <c r="D69" s="40"/>
      <c r="E69" s="40"/>
      <c r="F69" s="40"/>
      <c r="G69" s="40"/>
      <c r="H69" s="40"/>
      <c r="I69" s="40"/>
    </row>
    <row r="70" spans="2:9" ht="16.5" thickBot="1">
      <c r="B70" s="78" t="s">
        <v>1</v>
      </c>
      <c r="C70" s="79">
        <f>C51+C59+C66+C68</f>
        <v>468782</v>
      </c>
      <c r="D70" s="79">
        <f t="shared" ref="D70:I70" si="13">D51+D59+D66+D68</f>
        <v>964094</v>
      </c>
      <c r="E70" s="80">
        <f t="shared" si="13"/>
        <v>1697720</v>
      </c>
      <c r="F70" s="80">
        <f t="shared" si="13"/>
        <v>2059074</v>
      </c>
      <c r="G70" s="80">
        <f t="shared" si="13"/>
        <v>2313375</v>
      </c>
      <c r="H70" s="80">
        <f t="shared" si="13"/>
        <v>2867494</v>
      </c>
      <c r="I70" s="81">
        <f t="shared" si="13"/>
        <v>10370539</v>
      </c>
    </row>
    <row r="71" spans="2:9" ht="15.75">
      <c r="B71" s="41"/>
      <c r="C71" s="41"/>
      <c r="D71" s="41"/>
      <c r="E71" s="41"/>
      <c r="F71" s="41"/>
      <c r="G71" s="41"/>
      <c r="H71" s="41"/>
      <c r="I71" s="2"/>
    </row>
    <row r="72" spans="2:9" ht="15.75">
      <c r="B72" s="2"/>
      <c r="C72" s="41"/>
      <c r="D72" s="41"/>
      <c r="E72" s="41"/>
      <c r="F72" s="41"/>
      <c r="G72" s="41"/>
      <c r="H72" s="41"/>
      <c r="I72" s="2"/>
    </row>
    <row r="73" spans="2:9">
      <c r="B73" s="70"/>
      <c r="C73" s="70"/>
      <c r="D73" s="70"/>
      <c r="E73" s="70"/>
      <c r="F73" s="70"/>
      <c r="G73" s="70"/>
      <c r="H73" s="70"/>
      <c r="I73" s="70"/>
    </row>
  </sheetData>
  <mergeCells count="1">
    <mergeCell ref="B1:I1"/>
  </mergeCells>
  <phoneticPr fontId="0" type="noConversion"/>
  <pageMargins left="0.19685039370078741" right="0.19685039370078741" top="0.98425196850393704" bottom="0.59055118110236227" header="0.51181102362204722" footer="0.51181102362204722"/>
  <pageSetup paperSize="9" orientation="landscape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magánszemély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Lantos Péter</dc:creator>
  <cp:lastModifiedBy>bakizs</cp:lastModifiedBy>
  <cp:lastPrinted>2011-11-13T23:14:28Z</cp:lastPrinted>
  <dcterms:created xsi:type="dcterms:W3CDTF">2011-11-13T20:26:27Z</dcterms:created>
  <dcterms:modified xsi:type="dcterms:W3CDTF">2011-11-14T14:40:54Z</dcterms:modified>
</cp:coreProperties>
</file>