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45" windowWidth="14955" windowHeight="8895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Munka1!$A$1:$M$97</definedName>
  </definedNames>
  <calcPr calcId="145621"/>
</workbook>
</file>

<file path=xl/calcChain.xml><?xml version="1.0" encoding="utf-8"?>
<calcChain xmlns="http://schemas.openxmlformats.org/spreadsheetml/2006/main">
  <c r="M97" i="1" l="1"/>
  <c r="L97" i="1"/>
  <c r="K97" i="1"/>
  <c r="J97" i="1"/>
  <c r="I97" i="1"/>
  <c r="H97" i="1"/>
  <c r="G97" i="1"/>
  <c r="F97" i="1"/>
  <c r="E97" i="1"/>
  <c r="D97" i="1"/>
  <c r="C97" i="1"/>
  <c r="M95" i="1"/>
  <c r="L95" i="1"/>
  <c r="K95" i="1"/>
  <c r="J95" i="1"/>
  <c r="I95" i="1"/>
  <c r="H95" i="1"/>
  <c r="G95" i="1"/>
  <c r="F95" i="1"/>
  <c r="E95" i="1"/>
  <c r="D95" i="1"/>
  <c r="C95" i="1"/>
  <c r="M89" i="1"/>
  <c r="L89" i="1"/>
  <c r="K89" i="1"/>
  <c r="J89" i="1"/>
  <c r="I89" i="1"/>
  <c r="H89" i="1"/>
  <c r="G89" i="1"/>
  <c r="F89" i="1"/>
  <c r="E89" i="1"/>
  <c r="D89" i="1"/>
  <c r="C89" i="1"/>
  <c r="M88" i="1"/>
  <c r="M87" i="1"/>
  <c r="M86" i="1"/>
  <c r="M85" i="1"/>
  <c r="M84" i="1"/>
  <c r="L88" i="1"/>
  <c r="K88" i="1"/>
  <c r="J88" i="1"/>
  <c r="I88" i="1"/>
  <c r="H88" i="1"/>
  <c r="G88" i="1"/>
  <c r="F88" i="1"/>
  <c r="E88" i="1"/>
  <c r="D88" i="1"/>
  <c r="C88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8" i="1"/>
  <c r="M37" i="1"/>
  <c r="M36" i="1"/>
  <c r="M35" i="1"/>
  <c r="M34" i="1"/>
  <c r="L82" i="1"/>
  <c r="K82" i="1"/>
  <c r="J82" i="1"/>
  <c r="I82" i="1"/>
  <c r="H82" i="1"/>
  <c r="G82" i="1"/>
  <c r="E82" i="1"/>
  <c r="D82" i="1"/>
  <c r="C82" i="1"/>
  <c r="M29" i="1"/>
  <c r="M28" i="1"/>
  <c r="M27" i="1"/>
  <c r="M26" i="1"/>
  <c r="M25" i="1"/>
  <c r="M23" i="1"/>
  <c r="M22" i="1"/>
  <c r="M21" i="1"/>
  <c r="M20" i="1"/>
  <c r="M19" i="1"/>
  <c r="M18" i="1"/>
  <c r="M17" i="1"/>
  <c r="M16" i="1"/>
  <c r="M15" i="1"/>
  <c r="M14" i="1"/>
  <c r="M12" i="1"/>
  <c r="M11" i="1"/>
  <c r="M10" i="1"/>
  <c r="M9" i="1"/>
  <c r="M8" i="1"/>
  <c r="M7" i="1"/>
  <c r="M6" i="1"/>
  <c r="M5" i="1"/>
  <c r="L30" i="1"/>
  <c r="K30" i="1"/>
  <c r="J30" i="1"/>
  <c r="I30" i="1"/>
  <c r="H30" i="1"/>
  <c r="G30" i="1"/>
  <c r="E30" i="1"/>
  <c r="C30" i="1"/>
  <c r="M32" i="1" l="1"/>
  <c r="D13" i="1"/>
  <c r="M92" i="1"/>
  <c r="M93" i="1"/>
  <c r="M94" i="1"/>
  <c r="F24" i="1"/>
  <c r="F39" i="1"/>
  <c r="F63" i="1"/>
  <c r="M63" i="1" s="1"/>
  <c r="M91" i="1"/>
  <c r="M24" i="1" l="1"/>
  <c r="F30" i="1"/>
  <c r="M39" i="1"/>
  <c r="M82" i="1" s="1"/>
  <c r="F82" i="1"/>
  <c r="M13" i="1"/>
  <c r="D30" i="1"/>
  <c r="M30" i="1" l="1"/>
</calcChain>
</file>

<file path=xl/sharedStrings.xml><?xml version="1.0" encoding="utf-8"?>
<sst xmlns="http://schemas.openxmlformats.org/spreadsheetml/2006/main" count="105" uniqueCount="94">
  <si>
    <t>Összesen</t>
  </si>
  <si>
    <t>Közintézmények rekonstrukciója, felújítása</t>
  </si>
  <si>
    <t>Szociális intézmények Peterdy utca 16. szám alatti  nyugdíjas klub felújítása</t>
  </si>
  <si>
    <t>Szociális intézmények Dózsa György út 46. szám alatti épület felújítása</t>
  </si>
  <si>
    <t>Síp utca felújítása</t>
  </si>
  <si>
    <t>Kazinczy utca felújítása</t>
  </si>
  <si>
    <t>Kisdiófa utca felújítása</t>
  </si>
  <si>
    <t>Nyár utca felújítása</t>
  </si>
  <si>
    <t>Közterületek felújítása</t>
  </si>
  <si>
    <t>Külső Erzsébetváros:</t>
  </si>
  <si>
    <t>Szinva utca felújítása</t>
  </si>
  <si>
    <t>Bethlen Gábor utca növényesítése, a Baross térhez kapcsolódó utolsó szakasz felújítása</t>
  </si>
  <si>
    <t>Hernád utca felújítása</t>
  </si>
  <si>
    <t>Bethlen Gábor szobor talapzata és helyének kialakítása</t>
  </si>
  <si>
    <t>Középső Erzsébetváros:</t>
  </si>
  <si>
    <t>Rózsa utca felújításának befejezése</t>
  </si>
  <si>
    <t>Barcsay utca felújítása</t>
  </si>
  <si>
    <t>Hársfa utca felújítása</t>
  </si>
  <si>
    <t>Szövetség utcai, Hársfa utcai járdák térburkolata</t>
  </si>
  <si>
    <t>Belső Erzsébetváros:</t>
  </si>
  <si>
    <t>Carl Lutz park felújítása</t>
  </si>
  <si>
    <t>Madách tér, és Madách Imre út (Madách tér és Rumbach S. utca közötti szakasza) parkosítása, rendezése rendezvény céljára alkalmassá tétel</t>
  </si>
  <si>
    <t>Kéthly Anna park felújítása</t>
  </si>
  <si>
    <t>Kertész utca felújítása és növényesítése, részben sétáló utcává alakítása</t>
  </si>
  <si>
    <t>Akácfa utca felújítása és növényesítése</t>
  </si>
  <si>
    <t>Damjanich utca 4. alatti ingatlan felújítása</t>
  </si>
  <si>
    <t>Erzsébetvárosi Kéttannyelvű Általános Iskola, Szakiskola és Szakközépiskola Kertész utcai épületének és sportudvarának teljes felújítása 2009-2010</t>
  </si>
  <si>
    <t>Erzsébetvárosi Rekreációs Központ beruházás</t>
  </si>
  <si>
    <t>További háziorvosi rendelők felújítása</t>
  </si>
  <si>
    <t>Klauzál utca 23 Háziorvosi rendelő kialakítása</t>
  </si>
  <si>
    <t>Közintézmények akadálymentesítése</t>
  </si>
  <si>
    <t>Közintézmények rekonstrukciója, felújítása összesen:</t>
  </si>
  <si>
    <t>Dohány utca 22-24. szám alatti galéria felújítása</t>
  </si>
  <si>
    <t>Közterületek felújítása összesen:</t>
  </si>
  <si>
    <t>Hevesi Sándor tér park felújítás, átépítés</t>
  </si>
  <si>
    <t>Rejtő Jenő u. vegyes forgalomra való átépítése</t>
  </si>
  <si>
    <t>Csengery utca felújítása, átépítése</t>
  </si>
  <si>
    <t>Péterfy Sándor utca felújítása</t>
  </si>
  <si>
    <t>Dob utca felújítása (Károly krt. - Kazinczy utca közötti szakasza)</t>
  </si>
  <si>
    <t>Dob utca felújítása (Kazinczy utca - Klauzál tér közötti szakasza)</t>
  </si>
  <si>
    <t>Dob utca felújítása (Klauzál tér - Erzsébet krt. közötti szakasza)</t>
  </si>
  <si>
    <t>Csányi utca felújítása</t>
  </si>
  <si>
    <t>Klauzál utca felújítása (Dob utca - Wesselényi utca közötti szakasza)</t>
  </si>
  <si>
    <t>Dob utca 4. szám alatti épület Károly körút felé néző tűzfal emlékműként való kialakítása, esetleg növényesítése (pályázat)</t>
  </si>
  <si>
    <t>Rottenbiller utca 27. felújítása</t>
  </si>
  <si>
    <t>Baross Gábor Általános Iskola épületének felújítása I. ütem</t>
  </si>
  <si>
    <t>Baross Gábor Általános Iskola épületének felújítása II. ütem</t>
  </si>
  <si>
    <t>Alsóerdősori Bárdos Lajos Általános Iskola és Gimnázium (fűtési rendszer korszerűsítése)</t>
  </si>
  <si>
    <t>Kópévár Óvoda 2012. évre tervezett felújítások</t>
  </si>
  <si>
    <t>Nefelejcs Óvoda tető javítás</t>
  </si>
  <si>
    <t>Magonc Óvoda első és hátsó udvar műfüves felújítása</t>
  </si>
  <si>
    <t>Marek József utca felújítása, növényesítése</t>
  </si>
  <si>
    <t>Murányi utca felújítása (Verseny utca -Garay utca közötti szakasza)</t>
  </si>
  <si>
    <t>Nefelejcs utca felújítása, növényesítése</t>
  </si>
  <si>
    <t xml:space="preserve">Jobbágy utcai járda helyreállítása </t>
  </si>
  <si>
    <t>Peterdy utca felújítása, növényesítése</t>
  </si>
  <si>
    <t>Klauzál utca felújítása (Rákóczi út - Wesselényi utca  közötti szakasza)</t>
  </si>
  <si>
    <t>Klauzál teret övező utcák felújítása</t>
  </si>
  <si>
    <t>Rumbach Sebestyén utca felújítása (Dob utca - Király utca közötti szakasza) I. ütem</t>
  </si>
  <si>
    <t>Rumbach Sebestyén utca felújítása (Dob utca - Wesselényi utca közötti szakasza) II. ütem</t>
  </si>
  <si>
    <t>Általános Beurházási célok összesen:</t>
  </si>
  <si>
    <t>Csányi utca 8. szám alatti ingatlan felújítása</t>
  </si>
  <si>
    <t>Nefelejcs utca 63. szám alatti ingatlan felújítása</t>
  </si>
  <si>
    <t>Nagydiófa utca felújítása (Rákóczi út - Wesselényi utca  közötti szakasza)</t>
  </si>
  <si>
    <t>Nagydiófa utca felújítása (Dob utca - Wesselényi utca közötti szakasza)</t>
  </si>
  <si>
    <t>Kultúra utcája KMOP-5.2.2. projekttel kapcsolatos felújítások</t>
  </si>
  <si>
    <t>Hevesi Sándor tér 1. Háziorvosi rendelő építési munkái.</t>
  </si>
  <si>
    <t>Róth Miksa Emlékház és Gyűjtemény felújítási munkái</t>
  </si>
  <si>
    <t>Erzsébet körút 6. szám alatti Okmányiroda és a hivatal homlokzatának felújítása, nyílászárók cseréje</t>
  </si>
  <si>
    <t>Jobbágy utcai burkolat csere, átépítés</t>
  </si>
  <si>
    <t>Százház utcai burkolat csere, átépítés</t>
  </si>
  <si>
    <t>Almássy tér és a teret övező utcák felújítása (hallgatói pályázat, terveztetés, kivitelezés)</t>
  </si>
  <si>
    <t>Dob utca felújítása, átépítése, forgalom csillapítása. (Erzsébet krt. - Rottenbiller utca közötti szakasza)</t>
  </si>
  <si>
    <t>Jósika utca felújítása, forgalom csillapítás</t>
  </si>
  <si>
    <t>Rózsák tere és környező utcák közterületei felújítása</t>
  </si>
  <si>
    <t>Klauzál tér felújítása (hallgatói pályázat, terveztetés, kivitelezés)</t>
  </si>
  <si>
    <t>Egyházak támogatása</t>
  </si>
  <si>
    <t>Társasházak felújításának támogatása</t>
  </si>
  <si>
    <t>Helyi értékvédelem támogatása</t>
  </si>
  <si>
    <t>Erzsébetvárosi Önkormányzati épületek, lakások rehabilitációja, felújítása</t>
  </si>
  <si>
    <t>Erzsébetvárosi Önkormányzati épületek, lakások rehabilitációja, felújítása összesen:</t>
  </si>
  <si>
    <t>Önkormányzati tulajdonú lakások felújítása</t>
  </si>
  <si>
    <t>E Ft</t>
  </si>
  <si>
    <t>Vörösmarty utca felújítása</t>
  </si>
  <si>
    <t>Erzsébetvárosi Kéttannyelvű Általános Iskola, Szakiskola és Szakközépiskola nyílászáró felújítása, épületgépészeti rendszer korszerűsítése</t>
  </si>
  <si>
    <t xml:space="preserve">Kerületi egyházak, társasházak támogatása </t>
  </si>
  <si>
    <t>Kerületi egyházak, társasházak támogatása összesen:</t>
  </si>
  <si>
    <t>Budapest Főváros VII. kerület Erzsébetváros Képviselő-testületének 199/2012. (IV.26.) számú határozatával elfogadott
ERZSÉBET TERV FEJLESZTÉSI PROGRAM
                                  ERZSÉBET TERV FEJLESZTÉSI PROGRAM</t>
  </si>
  <si>
    <t>Dob utcai bölcsőde</t>
  </si>
  <si>
    <t>Térfigyelőrendszer korszerűsítése, bővítése</t>
  </si>
  <si>
    <t>Lövölde téri Bölcsőde</t>
  </si>
  <si>
    <r>
      <t xml:space="preserve">Városligeti fasor 29. bölcsőde bővítése </t>
    </r>
    <r>
      <rPr>
        <b/>
        <sz val="12"/>
        <color theme="4" tint="-0.249977111117893"/>
        <rFont val="Times New Roman"/>
        <family val="1"/>
        <charset val="238"/>
      </rPr>
      <t>(KMOP-4.5.2. nyertes pályázat)</t>
    </r>
  </si>
  <si>
    <t>Nyár utca 7. felújítás</t>
  </si>
  <si>
    <t>Wesselényi utca 17. sz. közösségi ház akadálymentesítése, felújítása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</si>
</sst>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2"/>
      <color theme="4" tint="-0.249977111117893"/>
      <name val="Times New Roman"/>
      <family val="1"/>
      <charset val="238"/>
    </font>
    <font>
      <sz val="12"/>
      <color theme="4" tint="-0.249977111117893"/>
      <name val="Times New Roman"/>
      <family val="1"/>
      <charset val="238"/>
    </font>
    <font>
      <b/>
      <sz val="12"/>
      <color theme="3"/>
      <name val="Times New Roman"/>
      <family val="1"/>
      <charset val="238"/>
    </font>
    <font>
      <sz val="12"/>
      <color theme="3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3" fillId="0" borderId="7" xfId="0" applyFont="1" applyBorder="1"/>
    <xf numFmtId="0" fontId="1" fillId="0" borderId="0" xfId="0" applyFont="1"/>
    <xf numFmtId="0" fontId="1" fillId="0" borderId="11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0" fontId="1" fillId="0" borderId="13" xfId="0" applyFont="1" applyBorder="1" applyAlignment="1">
      <alignment horizontal="justify" vertical="center"/>
    </xf>
    <xf numFmtId="3" fontId="1" fillId="0" borderId="7" xfId="0" applyNumberFormat="1" applyFont="1" applyBorder="1" applyAlignment="1">
      <alignment vertical="center"/>
    </xf>
    <xf numFmtId="3" fontId="2" fillId="0" borderId="14" xfId="0" applyNumberFormat="1" applyFont="1" applyBorder="1" applyAlignment="1">
      <alignment horizontal="right" vertical="center"/>
    </xf>
    <xf numFmtId="3" fontId="2" fillId="0" borderId="15" xfId="0" applyNumberFormat="1" applyFont="1" applyBorder="1" applyAlignment="1">
      <alignment horizontal="right" vertical="center"/>
    </xf>
    <xf numFmtId="3" fontId="1" fillId="0" borderId="7" xfId="0" applyNumberFormat="1" applyFont="1" applyBorder="1" applyAlignment="1">
      <alignment horizontal="center" vertical="center"/>
    </xf>
    <xf numFmtId="0" fontId="1" fillId="0" borderId="13" xfId="0" applyFont="1" applyFill="1" applyBorder="1" applyAlignment="1">
      <alignment horizontal="justify"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3" xfId="0" applyFont="1" applyBorder="1" applyAlignment="1">
      <alignment wrapText="1"/>
    </xf>
    <xf numFmtId="0" fontId="1" fillId="0" borderId="13" xfId="0" applyFont="1" applyBorder="1"/>
    <xf numFmtId="3" fontId="1" fillId="0" borderId="7" xfId="0" applyNumberFormat="1" applyFont="1" applyBorder="1" applyAlignment="1">
      <alignment horizontal="right" vertical="center"/>
    </xf>
    <xf numFmtId="0" fontId="1" fillId="0" borderId="7" xfId="0" applyFont="1" applyBorder="1" applyAlignment="1">
      <alignment horizontal="justify" vertical="center"/>
    </xf>
    <xf numFmtId="0" fontId="1" fillId="0" borderId="13" xfId="0" applyFont="1" applyBorder="1" applyAlignment="1">
      <alignment horizontal="justify"/>
    </xf>
    <xf numFmtId="0" fontId="1" fillId="0" borderId="7" xfId="0" applyFont="1" applyFill="1" applyBorder="1"/>
    <xf numFmtId="0" fontId="1" fillId="0" borderId="7" xfId="0" applyFont="1" applyBorder="1"/>
    <xf numFmtId="0" fontId="1" fillId="0" borderId="16" xfId="0" applyFont="1" applyFill="1" applyBorder="1" applyAlignment="1">
      <alignment horizontal="justify" vertical="center"/>
    </xf>
    <xf numFmtId="3" fontId="1" fillId="0" borderId="17" xfId="0" applyNumberFormat="1" applyFont="1" applyFill="1" applyBorder="1" applyAlignment="1">
      <alignment vertical="center"/>
    </xf>
    <xf numFmtId="3" fontId="2" fillId="0" borderId="18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 wrapText="1"/>
    </xf>
    <xf numFmtId="3" fontId="2" fillId="0" borderId="19" xfId="0" applyNumberFormat="1" applyFont="1" applyBorder="1" applyAlignment="1">
      <alignment horizontal="right" vertical="center"/>
    </xf>
    <xf numFmtId="3" fontId="2" fillId="0" borderId="20" xfId="0" applyNumberFormat="1" applyFont="1" applyBorder="1" applyAlignment="1">
      <alignment horizontal="right" vertical="center"/>
    </xf>
    <xf numFmtId="0" fontId="5" fillId="0" borderId="21" xfId="0" applyFont="1" applyBorder="1" applyAlignment="1">
      <alignment horizontal="justify" vertical="center"/>
    </xf>
    <xf numFmtId="3" fontId="1" fillId="0" borderId="22" xfId="0" applyNumberFormat="1" applyFont="1" applyBorder="1" applyAlignment="1">
      <alignment vertical="center"/>
    </xf>
    <xf numFmtId="3" fontId="2" fillId="0" borderId="23" xfId="0" applyNumberFormat="1" applyFont="1" applyBorder="1" applyAlignment="1">
      <alignment horizontal="right" vertical="center"/>
    </xf>
    <xf numFmtId="0" fontId="5" fillId="0" borderId="13" xfId="0" applyFont="1" applyBorder="1" applyAlignment="1">
      <alignment horizontal="justify" vertical="center"/>
    </xf>
    <xf numFmtId="0" fontId="2" fillId="0" borderId="4" xfId="0" applyFont="1" applyBorder="1" applyAlignment="1">
      <alignment horizontal="left" vertical="center" wrapText="1"/>
    </xf>
    <xf numFmtId="3" fontId="2" fillId="0" borderId="24" xfId="0" applyNumberFormat="1" applyFont="1" applyBorder="1" applyAlignment="1">
      <alignment horizontal="right" vertical="center"/>
    </xf>
    <xf numFmtId="0" fontId="1" fillId="0" borderId="13" xfId="0" applyFont="1" applyFill="1" applyBorder="1" applyAlignment="1">
      <alignment horizontal="left" vertical="center" wrapText="1"/>
    </xf>
    <xf numFmtId="3" fontId="1" fillId="0" borderId="7" xfId="0" applyNumberFormat="1" applyFont="1" applyFill="1" applyBorder="1" applyAlignment="1">
      <alignment horizontal="right" vertical="center"/>
    </xf>
    <xf numFmtId="3" fontId="2" fillId="0" borderId="15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1" fillId="0" borderId="25" xfId="0" applyFont="1" applyBorder="1" applyAlignment="1">
      <alignment horizontal="justify" vertical="center"/>
    </xf>
    <xf numFmtId="3" fontId="1" fillId="0" borderId="26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/>
    </xf>
    <xf numFmtId="3" fontId="2" fillId="0" borderId="27" xfId="0" applyNumberFormat="1" applyFont="1" applyBorder="1" applyAlignment="1">
      <alignment vertical="center"/>
    </xf>
    <xf numFmtId="3" fontId="2" fillId="0" borderId="28" xfId="0" applyNumberFormat="1" applyFont="1" applyBorder="1" applyAlignment="1">
      <alignment vertical="center"/>
    </xf>
    <xf numFmtId="3" fontId="1" fillId="0" borderId="29" xfId="0" applyNumberFormat="1" applyFont="1" applyBorder="1" applyAlignment="1">
      <alignment vertical="center"/>
    </xf>
    <xf numFmtId="3" fontId="2" fillId="0" borderId="30" xfId="0" applyNumberFormat="1" applyFont="1" applyBorder="1" applyAlignment="1">
      <alignment horizontal="right" vertical="center"/>
    </xf>
    <xf numFmtId="0" fontId="2" fillId="0" borderId="31" xfId="0" applyFont="1" applyBorder="1" applyAlignment="1">
      <alignment horizontal="left" vertical="center" wrapText="1"/>
    </xf>
    <xf numFmtId="3" fontId="2" fillId="0" borderId="19" xfId="0" applyNumberFormat="1" applyFont="1" applyBorder="1" applyAlignment="1">
      <alignment vertical="center"/>
    </xf>
    <xf numFmtId="3" fontId="2" fillId="0" borderId="19" xfId="0" applyNumberFormat="1" applyFont="1" applyFill="1" applyBorder="1" applyAlignment="1">
      <alignment vertical="center"/>
    </xf>
    <xf numFmtId="3" fontId="2" fillId="0" borderId="20" xfId="0" applyNumberFormat="1" applyFont="1" applyBorder="1" applyAlignment="1">
      <alignment vertical="center"/>
    </xf>
    <xf numFmtId="0" fontId="2" fillId="0" borderId="21" xfId="0" applyFont="1" applyBorder="1" applyAlignment="1">
      <alignment horizontal="left" vertical="center"/>
    </xf>
    <xf numFmtId="3" fontId="2" fillId="0" borderId="22" xfId="0" applyNumberFormat="1" applyFont="1" applyBorder="1" applyAlignment="1">
      <alignment vertical="center"/>
    </xf>
    <xf numFmtId="3" fontId="2" fillId="0" borderId="22" xfId="0" applyNumberFormat="1" applyFont="1" applyFill="1" applyBorder="1" applyAlignment="1">
      <alignment vertical="center"/>
    </xf>
    <xf numFmtId="0" fontId="2" fillId="0" borderId="13" xfId="0" applyFont="1" applyBorder="1" applyAlignment="1">
      <alignment horizontal="left" vertical="center"/>
    </xf>
    <xf numFmtId="3" fontId="2" fillId="0" borderId="7" xfId="0" applyNumberFormat="1" applyFont="1" applyBorder="1" applyAlignment="1">
      <alignment vertical="center"/>
    </xf>
    <xf numFmtId="3" fontId="2" fillId="0" borderId="7" xfId="0" applyNumberFormat="1" applyFont="1" applyFill="1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3" fontId="2" fillId="0" borderId="17" xfId="0" applyNumberFormat="1" applyFont="1" applyBorder="1" applyAlignment="1">
      <alignment vertical="center"/>
    </xf>
    <xf numFmtId="3" fontId="2" fillId="0" borderId="17" xfId="0" applyNumberFormat="1" applyFont="1" applyFill="1" applyBorder="1" applyAlignment="1">
      <alignment vertical="center"/>
    </xf>
    <xf numFmtId="0" fontId="2" fillId="0" borderId="3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3" fontId="2" fillId="0" borderId="2" xfId="0" applyNumberFormat="1" applyFont="1" applyFill="1" applyBorder="1" applyAlignment="1">
      <alignment vertical="center"/>
    </xf>
    <xf numFmtId="3" fontId="2" fillId="0" borderId="33" xfId="0" applyNumberFormat="1" applyFont="1" applyBorder="1" applyAlignment="1">
      <alignment vertical="center"/>
    </xf>
    <xf numFmtId="0" fontId="6" fillId="0" borderId="7" xfId="0" applyFont="1" applyBorder="1"/>
    <xf numFmtId="3" fontId="7" fillId="0" borderId="7" xfId="0" applyNumberFormat="1" applyFont="1" applyBorder="1" applyAlignment="1">
      <alignment vertical="center"/>
    </xf>
    <xf numFmtId="3" fontId="6" fillId="0" borderId="7" xfId="0" applyNumberFormat="1" applyFont="1" applyBorder="1"/>
    <xf numFmtId="3" fontId="6" fillId="0" borderId="7" xfId="0" applyNumberFormat="1" applyFont="1" applyBorder="1" applyAlignment="1">
      <alignment vertical="center"/>
    </xf>
    <xf numFmtId="0" fontId="7" fillId="0" borderId="7" xfId="0" applyFont="1" applyBorder="1" applyAlignment="1">
      <alignment wrapText="1"/>
    </xf>
    <xf numFmtId="3" fontId="6" fillId="0" borderId="7" xfId="0" applyNumberFormat="1" applyFont="1" applyBorder="1" applyAlignment="1">
      <alignment horizontal="right" vertical="center"/>
    </xf>
    <xf numFmtId="3" fontId="7" fillId="0" borderId="7" xfId="0" applyNumberFormat="1" applyFont="1" applyBorder="1" applyAlignment="1">
      <alignment horizontal="right" vertical="center"/>
    </xf>
    <xf numFmtId="0" fontId="7" fillId="0" borderId="13" xfId="0" applyFont="1" applyBorder="1" applyAlignment="1">
      <alignment wrapText="1"/>
    </xf>
    <xf numFmtId="0" fontId="6" fillId="0" borderId="13" xfId="0" applyFont="1" applyBorder="1" applyAlignment="1">
      <alignment horizontal="justify" vertical="center"/>
    </xf>
    <xf numFmtId="3" fontId="6" fillId="0" borderId="7" xfId="0" applyNumberFormat="1" applyFont="1" applyBorder="1" applyAlignment="1"/>
    <xf numFmtId="3" fontId="6" fillId="0" borderId="7" xfId="0" applyNumberFormat="1" applyFont="1" applyBorder="1" applyAlignment="1">
      <alignment horizontal="right"/>
    </xf>
    <xf numFmtId="0" fontId="8" fillId="0" borderId="7" xfId="0" applyFont="1" applyBorder="1"/>
    <xf numFmtId="3" fontId="8" fillId="0" borderId="7" xfId="0" applyNumberFormat="1" applyFont="1" applyBorder="1"/>
    <xf numFmtId="0" fontId="9" fillId="0" borderId="0" xfId="0" applyFont="1"/>
    <xf numFmtId="0" fontId="8" fillId="0" borderId="4" xfId="0" applyFont="1" applyBorder="1" applyAlignment="1">
      <alignment horizontal="left" vertical="center" wrapText="1"/>
    </xf>
    <xf numFmtId="3" fontId="8" fillId="0" borderId="19" xfId="0" applyNumberFormat="1" applyFont="1" applyBorder="1" applyAlignment="1">
      <alignment horizontal="right" vertical="center"/>
    </xf>
    <xf numFmtId="3" fontId="8" fillId="0" borderId="20" xfId="0" applyNumberFormat="1" applyFont="1" applyBorder="1" applyAlignment="1">
      <alignment horizontal="right" vertical="center"/>
    </xf>
    <xf numFmtId="3" fontId="8" fillId="0" borderId="8" xfId="0" applyNumberFormat="1" applyFont="1" applyBorder="1" applyAlignment="1">
      <alignment horizontal="right" vertical="center"/>
    </xf>
    <xf numFmtId="3" fontId="8" fillId="0" borderId="22" xfId="0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tabSelected="1" view="pageBreakPreview" zoomScaleNormal="100" zoomScaleSheetLayoutView="100" workbookViewId="0">
      <pane xSplit="2" ySplit="3" topLeftCell="C88" activePane="bottomRight" state="frozen"/>
      <selection pane="topRight" activeCell="C1" sqref="C1"/>
      <selection pane="bottomLeft" activeCell="A3" sqref="A3"/>
      <selection pane="bottomRight" activeCell="G97" sqref="G97"/>
    </sheetView>
  </sheetViews>
  <sheetFormatPr defaultRowHeight="15.75" x14ac:dyDescent="0.25"/>
  <cols>
    <col min="1" max="1" width="3" style="5" customWidth="1"/>
    <col min="2" max="2" width="53.85546875" style="5" bestFit="1" customWidth="1"/>
    <col min="3" max="3" width="9.42578125" style="5" bestFit="1" customWidth="1"/>
    <col min="4" max="4" width="10.7109375" style="5" bestFit="1" customWidth="1"/>
    <col min="5" max="8" width="12.85546875" style="5" bestFit="1" customWidth="1"/>
    <col min="9" max="12" width="12.85546875" style="5" customWidth="1"/>
    <col min="13" max="13" width="14.42578125" style="5" bestFit="1" customWidth="1"/>
    <col min="14" max="16384" width="9.140625" style="5"/>
  </cols>
  <sheetData>
    <row r="1" spans="2:13" x14ac:dyDescent="0.25">
      <c r="B1" s="87" t="s">
        <v>87</v>
      </c>
      <c r="C1" s="88"/>
      <c r="D1" s="88"/>
      <c r="E1" s="88"/>
      <c r="F1" s="88"/>
      <c r="G1" s="88"/>
      <c r="H1" s="88"/>
      <c r="I1" s="88"/>
      <c r="J1" s="88"/>
      <c r="K1" s="88"/>
      <c r="L1" s="88"/>
      <c r="M1" s="89"/>
    </row>
    <row r="2" spans="2:13" ht="16.5" thickBot="1" x14ac:dyDescent="0.3">
      <c r="B2" s="90"/>
      <c r="C2" s="91"/>
      <c r="D2" s="91"/>
      <c r="E2" s="91"/>
      <c r="F2" s="91"/>
      <c r="G2" s="91"/>
      <c r="H2" s="91"/>
      <c r="I2" s="91"/>
      <c r="J2" s="91"/>
      <c r="K2" s="91"/>
      <c r="L2" s="91"/>
      <c r="M2" s="92"/>
    </row>
    <row r="3" spans="2:13" ht="16.5" thickBot="1" x14ac:dyDescent="0.3">
      <c r="B3" s="6"/>
      <c r="C3" s="7">
        <v>2009</v>
      </c>
      <c r="D3" s="8">
        <v>2010</v>
      </c>
      <c r="E3" s="8">
        <v>2011</v>
      </c>
      <c r="F3" s="8">
        <v>2012</v>
      </c>
      <c r="G3" s="8">
        <v>2013</v>
      </c>
      <c r="H3" s="8">
        <v>2014</v>
      </c>
      <c r="I3" s="8">
        <v>2015</v>
      </c>
      <c r="J3" s="8">
        <v>2016</v>
      </c>
      <c r="K3" s="8">
        <v>2017</v>
      </c>
      <c r="L3" s="8">
        <v>2018</v>
      </c>
      <c r="M3" s="8" t="s">
        <v>0</v>
      </c>
    </row>
    <row r="4" spans="2:13" ht="16.5" thickBot="1" x14ac:dyDescent="0.3">
      <c r="B4" s="9" t="s">
        <v>1</v>
      </c>
      <c r="C4" s="10" t="s">
        <v>82</v>
      </c>
      <c r="D4" s="10" t="s">
        <v>82</v>
      </c>
      <c r="E4" s="10" t="s">
        <v>82</v>
      </c>
      <c r="F4" s="10" t="s">
        <v>82</v>
      </c>
      <c r="G4" s="10" t="s">
        <v>82</v>
      </c>
      <c r="H4" s="10" t="s">
        <v>82</v>
      </c>
      <c r="I4" s="10" t="s">
        <v>82</v>
      </c>
      <c r="J4" s="10" t="s">
        <v>82</v>
      </c>
      <c r="K4" s="10" t="s">
        <v>82</v>
      </c>
      <c r="L4" s="10" t="s">
        <v>82</v>
      </c>
      <c r="M4" s="11" t="s">
        <v>82</v>
      </c>
    </row>
    <row r="5" spans="2:13" ht="47.25" x14ac:dyDescent="0.25">
      <c r="B5" s="12" t="s">
        <v>26</v>
      </c>
      <c r="C5" s="13">
        <v>327521</v>
      </c>
      <c r="D5" s="13">
        <v>333874</v>
      </c>
      <c r="E5" s="13"/>
      <c r="F5" s="13"/>
      <c r="G5" s="13"/>
      <c r="H5" s="13"/>
      <c r="I5" s="13"/>
      <c r="J5" s="13"/>
      <c r="K5" s="13"/>
      <c r="L5" s="13"/>
      <c r="M5" s="14">
        <f>SUM(C5:L5)</f>
        <v>661395</v>
      </c>
    </row>
    <row r="6" spans="2:13" x14ac:dyDescent="0.25">
      <c r="B6" s="12" t="s">
        <v>45</v>
      </c>
      <c r="C6" s="13"/>
      <c r="D6" s="13">
        <v>6339</v>
      </c>
      <c r="E6" s="13">
        <v>717310</v>
      </c>
      <c r="F6" s="13">
        <v>328</v>
      </c>
      <c r="G6" s="13"/>
      <c r="H6" s="13"/>
      <c r="I6" s="13"/>
      <c r="J6" s="13"/>
      <c r="K6" s="13"/>
      <c r="L6" s="13"/>
      <c r="M6" s="14">
        <f t="shared" ref="M6:M29" si="0">SUM(C6:L6)</f>
        <v>723977</v>
      </c>
    </row>
    <row r="7" spans="2:13" ht="31.5" x14ac:dyDescent="0.25">
      <c r="B7" s="12" t="s">
        <v>46</v>
      </c>
      <c r="C7" s="13"/>
      <c r="D7" s="13"/>
      <c r="E7" s="13"/>
      <c r="F7" s="13">
        <v>219849</v>
      </c>
      <c r="G7" s="13"/>
      <c r="H7" s="13"/>
      <c r="I7" s="13"/>
      <c r="J7" s="13"/>
      <c r="K7" s="13"/>
      <c r="L7" s="13"/>
      <c r="M7" s="14">
        <f t="shared" si="0"/>
        <v>219849</v>
      </c>
    </row>
    <row r="8" spans="2:13" ht="47.25" x14ac:dyDescent="0.25">
      <c r="B8" s="12" t="s">
        <v>84</v>
      </c>
      <c r="C8" s="13"/>
      <c r="D8" s="13"/>
      <c r="E8" s="13">
        <v>7000</v>
      </c>
      <c r="F8" s="13">
        <v>135000</v>
      </c>
      <c r="G8" s="16"/>
      <c r="H8" s="16"/>
      <c r="I8" s="16"/>
      <c r="J8" s="16"/>
      <c r="K8" s="16"/>
      <c r="L8" s="16"/>
      <c r="M8" s="14">
        <f t="shared" si="0"/>
        <v>142000</v>
      </c>
    </row>
    <row r="9" spans="2:13" ht="31.5" x14ac:dyDescent="0.25">
      <c r="B9" s="12" t="s">
        <v>47</v>
      </c>
      <c r="C9" s="13"/>
      <c r="D9" s="13"/>
      <c r="E9" s="13"/>
      <c r="F9" s="13">
        <v>16000</v>
      </c>
      <c r="G9" s="16"/>
      <c r="H9" s="16"/>
      <c r="I9" s="16"/>
      <c r="J9" s="16"/>
      <c r="K9" s="16"/>
      <c r="L9" s="16"/>
      <c r="M9" s="14">
        <f t="shared" si="0"/>
        <v>16000</v>
      </c>
    </row>
    <row r="10" spans="2:13" x14ac:dyDescent="0.25">
      <c r="B10" s="12" t="s">
        <v>48</v>
      </c>
      <c r="C10" s="13"/>
      <c r="D10" s="13"/>
      <c r="E10" s="13"/>
      <c r="F10" s="13">
        <v>20000</v>
      </c>
      <c r="G10" s="16"/>
      <c r="H10" s="16"/>
      <c r="I10" s="16"/>
      <c r="J10" s="16"/>
      <c r="K10" s="16"/>
      <c r="L10" s="16"/>
      <c r="M10" s="14">
        <f t="shared" si="0"/>
        <v>20000</v>
      </c>
    </row>
    <row r="11" spans="2:13" x14ac:dyDescent="0.25">
      <c r="B11" s="12" t="s">
        <v>49</v>
      </c>
      <c r="C11" s="13"/>
      <c r="D11" s="13"/>
      <c r="E11" s="13"/>
      <c r="F11" s="13">
        <v>5000</v>
      </c>
      <c r="G11" s="16"/>
      <c r="H11" s="16"/>
      <c r="I11" s="16"/>
      <c r="J11" s="16"/>
      <c r="K11" s="16"/>
      <c r="L11" s="16"/>
      <c r="M11" s="14">
        <f t="shared" si="0"/>
        <v>5000</v>
      </c>
    </row>
    <row r="12" spans="2:13" x14ac:dyDescent="0.25">
      <c r="B12" s="12" t="s">
        <v>50</v>
      </c>
      <c r="C12" s="13"/>
      <c r="D12" s="13"/>
      <c r="E12" s="13"/>
      <c r="F12" s="13">
        <v>14801</v>
      </c>
      <c r="G12" s="16"/>
      <c r="H12" s="16"/>
      <c r="I12" s="16"/>
      <c r="J12" s="16"/>
      <c r="K12" s="16"/>
      <c r="L12" s="16"/>
      <c r="M12" s="14">
        <f t="shared" si="0"/>
        <v>14801</v>
      </c>
    </row>
    <row r="13" spans="2:13" ht="31.5" x14ac:dyDescent="0.25">
      <c r="B13" s="12" t="s">
        <v>2</v>
      </c>
      <c r="C13" s="13"/>
      <c r="D13" s="13">
        <f>46289-1850</f>
        <v>44439</v>
      </c>
      <c r="E13" s="13">
        <v>11242</v>
      </c>
      <c r="F13" s="13"/>
      <c r="G13" s="13"/>
      <c r="H13" s="13"/>
      <c r="I13" s="13"/>
      <c r="J13" s="13"/>
      <c r="K13" s="13"/>
      <c r="L13" s="13"/>
      <c r="M13" s="14">
        <f t="shared" si="0"/>
        <v>55681</v>
      </c>
    </row>
    <row r="14" spans="2:13" ht="31.5" x14ac:dyDescent="0.25">
      <c r="B14" s="12" t="s">
        <v>3</v>
      </c>
      <c r="C14" s="13"/>
      <c r="D14" s="13"/>
      <c r="E14" s="13">
        <v>9027</v>
      </c>
      <c r="F14" s="13">
        <v>5000</v>
      </c>
      <c r="G14" s="13"/>
      <c r="H14" s="13"/>
      <c r="I14" s="13"/>
      <c r="J14" s="13"/>
      <c r="K14" s="13"/>
      <c r="L14" s="13"/>
      <c r="M14" s="14">
        <f t="shared" si="0"/>
        <v>14027</v>
      </c>
    </row>
    <row r="15" spans="2:13" s="20" customFormat="1" x14ac:dyDescent="0.25">
      <c r="B15" s="17" t="s">
        <v>66</v>
      </c>
      <c r="C15" s="18"/>
      <c r="D15" s="18">
        <v>2325</v>
      </c>
      <c r="E15" s="18"/>
      <c r="F15" s="18">
        <v>104432</v>
      </c>
      <c r="G15" s="19"/>
      <c r="H15" s="19"/>
      <c r="I15" s="19"/>
      <c r="J15" s="19"/>
      <c r="K15" s="19"/>
      <c r="L15" s="19"/>
      <c r="M15" s="14">
        <f t="shared" si="0"/>
        <v>106757</v>
      </c>
    </row>
    <row r="16" spans="2:13" x14ac:dyDescent="0.25">
      <c r="B16" s="21" t="s">
        <v>44</v>
      </c>
      <c r="C16" s="13"/>
      <c r="D16" s="13"/>
      <c r="E16" s="13">
        <v>37500</v>
      </c>
      <c r="F16" s="13">
        <v>46481</v>
      </c>
      <c r="G16" s="16"/>
      <c r="H16" s="16"/>
      <c r="I16" s="16"/>
      <c r="J16" s="16"/>
      <c r="K16" s="16"/>
      <c r="L16" s="16"/>
      <c r="M16" s="14">
        <f t="shared" si="0"/>
        <v>83981</v>
      </c>
    </row>
    <row r="17" spans="1:13" x14ac:dyDescent="0.25">
      <c r="B17" s="22" t="s">
        <v>29</v>
      </c>
      <c r="C17" s="13"/>
      <c r="D17" s="13"/>
      <c r="E17" s="13"/>
      <c r="F17" s="13">
        <v>39381</v>
      </c>
      <c r="G17" s="16"/>
      <c r="H17" s="16"/>
      <c r="I17" s="16"/>
      <c r="J17" s="16"/>
      <c r="K17" s="16"/>
      <c r="L17" s="16"/>
      <c r="M17" s="14">
        <f t="shared" si="0"/>
        <v>39381</v>
      </c>
    </row>
    <row r="18" spans="1:13" x14ac:dyDescent="0.25">
      <c r="B18" s="22" t="s">
        <v>28</v>
      </c>
      <c r="C18" s="13"/>
      <c r="D18" s="13"/>
      <c r="E18" s="13"/>
      <c r="F18" s="13">
        <v>50800</v>
      </c>
      <c r="G18" s="23">
        <v>50000</v>
      </c>
      <c r="H18" s="23">
        <v>50000</v>
      </c>
      <c r="I18" s="23"/>
      <c r="J18" s="23"/>
      <c r="K18" s="23"/>
      <c r="L18" s="23"/>
      <c r="M18" s="14">
        <f t="shared" si="0"/>
        <v>150800</v>
      </c>
    </row>
    <row r="19" spans="1:13" ht="31.5" x14ac:dyDescent="0.25">
      <c r="B19" s="72" t="s">
        <v>91</v>
      </c>
      <c r="C19" s="69"/>
      <c r="D19" s="69"/>
      <c r="E19" s="69"/>
      <c r="F19" s="70">
        <v>16023</v>
      </c>
      <c r="G19" s="77">
        <v>59097</v>
      </c>
      <c r="H19" s="78">
        <v>72190</v>
      </c>
      <c r="I19" s="74"/>
      <c r="J19" s="74"/>
      <c r="K19" s="74"/>
      <c r="L19" s="74"/>
      <c r="M19" s="14">
        <f t="shared" si="0"/>
        <v>147310</v>
      </c>
    </row>
    <row r="20" spans="1:13" x14ac:dyDescent="0.25">
      <c r="B20" s="68" t="s">
        <v>90</v>
      </c>
      <c r="C20" s="69"/>
      <c r="D20" s="69"/>
      <c r="E20" s="69"/>
      <c r="F20" s="70">
        <v>8000</v>
      </c>
      <c r="G20" s="71">
        <v>26000</v>
      </c>
      <c r="H20" s="23"/>
      <c r="I20" s="23"/>
      <c r="J20" s="23"/>
      <c r="K20" s="23"/>
      <c r="L20" s="23"/>
      <c r="M20" s="14">
        <f t="shared" si="0"/>
        <v>34000</v>
      </c>
    </row>
    <row r="21" spans="1:13" x14ac:dyDescent="0.25">
      <c r="B21" s="79" t="s">
        <v>88</v>
      </c>
      <c r="C21" s="4"/>
      <c r="D21" s="4"/>
      <c r="E21" s="79"/>
      <c r="F21" s="79">
        <v>8000</v>
      </c>
      <c r="G21" s="80"/>
      <c r="H21" s="80">
        <v>42000</v>
      </c>
      <c r="I21" s="4"/>
      <c r="J21" s="4"/>
      <c r="K21" s="4"/>
      <c r="L21" s="4"/>
      <c r="M21" s="14">
        <f t="shared" si="0"/>
        <v>50000</v>
      </c>
    </row>
    <row r="22" spans="1:13" x14ac:dyDescent="0.25">
      <c r="B22" s="68" t="s">
        <v>92</v>
      </c>
      <c r="C22" s="68"/>
      <c r="D22" s="68"/>
      <c r="E22" s="68"/>
      <c r="F22" s="68">
        <v>15000</v>
      </c>
      <c r="G22" s="70"/>
      <c r="H22" s="70"/>
      <c r="I22" s="68"/>
      <c r="J22" s="68"/>
      <c r="K22" s="68"/>
      <c r="L22" s="68"/>
      <c r="M22" s="14">
        <f t="shared" si="0"/>
        <v>15000</v>
      </c>
    </row>
    <row r="23" spans="1:13" x14ac:dyDescent="0.25">
      <c r="B23" s="24" t="s">
        <v>32</v>
      </c>
      <c r="C23" s="13"/>
      <c r="D23" s="13">
        <v>1850</v>
      </c>
      <c r="E23" s="13"/>
      <c r="F23" s="13">
        <v>22200</v>
      </c>
      <c r="G23" s="13"/>
      <c r="H23" s="13"/>
      <c r="I23" s="13"/>
      <c r="J23" s="13"/>
      <c r="K23" s="13"/>
      <c r="L23" s="13"/>
      <c r="M23" s="14">
        <f t="shared" si="0"/>
        <v>24050</v>
      </c>
    </row>
    <row r="24" spans="1:13" ht="31.5" x14ac:dyDescent="0.25">
      <c r="B24" s="25" t="s">
        <v>65</v>
      </c>
      <c r="C24" s="23"/>
      <c r="D24" s="23"/>
      <c r="E24" s="23"/>
      <c r="F24" s="23">
        <f>245922+23956</f>
        <v>269878</v>
      </c>
      <c r="G24" s="23"/>
      <c r="H24" s="23"/>
      <c r="I24" s="23"/>
      <c r="J24" s="23"/>
      <c r="K24" s="23"/>
      <c r="L24" s="23"/>
      <c r="M24" s="14">
        <f t="shared" si="0"/>
        <v>269878</v>
      </c>
    </row>
    <row r="25" spans="1:13" ht="31.5" x14ac:dyDescent="0.25">
      <c r="B25" s="75" t="s">
        <v>93</v>
      </c>
      <c r="C25" s="73"/>
      <c r="D25" s="73"/>
      <c r="E25" s="73"/>
      <c r="F25" s="73">
        <v>24475</v>
      </c>
      <c r="G25" s="23">
        <v>38400</v>
      </c>
      <c r="H25" s="23"/>
      <c r="I25" s="23"/>
      <c r="J25" s="23"/>
      <c r="K25" s="23"/>
      <c r="L25" s="23"/>
      <c r="M25" s="14">
        <f t="shared" si="0"/>
        <v>62875</v>
      </c>
    </row>
    <row r="26" spans="1:13" s="20" customFormat="1" x14ac:dyDescent="0.25">
      <c r="B26" s="17" t="s">
        <v>67</v>
      </c>
      <c r="C26" s="18"/>
      <c r="D26" s="26"/>
      <c r="E26" s="26"/>
      <c r="F26" s="18">
        <v>8000</v>
      </c>
      <c r="G26" s="18"/>
      <c r="H26" s="18"/>
      <c r="I26" s="18"/>
      <c r="J26" s="18">
        <v>70000</v>
      </c>
      <c r="K26" s="18">
        <v>74000</v>
      </c>
      <c r="L26" s="18"/>
      <c r="M26" s="14">
        <f t="shared" si="0"/>
        <v>152000</v>
      </c>
    </row>
    <row r="27" spans="1:13" x14ac:dyDescent="0.25">
      <c r="B27" s="12" t="s">
        <v>27</v>
      </c>
      <c r="C27" s="13">
        <v>91261</v>
      </c>
      <c r="D27" s="13">
        <v>111245</v>
      </c>
      <c r="E27" s="13"/>
      <c r="F27" s="13"/>
      <c r="G27" s="27"/>
      <c r="H27" s="27"/>
      <c r="I27" s="13"/>
      <c r="J27" s="13"/>
      <c r="K27" s="13">
        <v>1000000</v>
      </c>
      <c r="L27" s="13">
        <v>2797494</v>
      </c>
      <c r="M27" s="14">
        <f t="shared" si="0"/>
        <v>4000000</v>
      </c>
    </row>
    <row r="28" spans="1:13" ht="31.5" x14ac:dyDescent="0.25">
      <c r="B28" s="12" t="s">
        <v>68</v>
      </c>
      <c r="C28" s="13"/>
      <c r="D28" s="13"/>
      <c r="E28" s="13">
        <v>100000</v>
      </c>
      <c r="F28" s="13">
        <v>274800</v>
      </c>
      <c r="G28" s="16"/>
      <c r="H28" s="16"/>
      <c r="I28" s="16"/>
      <c r="J28" s="16"/>
      <c r="K28" s="16"/>
      <c r="L28" s="16"/>
      <c r="M28" s="14">
        <f t="shared" si="0"/>
        <v>374800</v>
      </c>
    </row>
    <row r="29" spans="1:13" s="20" customFormat="1" ht="16.5" thickBot="1" x14ac:dyDescent="0.3">
      <c r="B29" s="28" t="s">
        <v>30</v>
      </c>
      <c r="C29" s="29"/>
      <c r="D29" s="29"/>
      <c r="E29" s="29">
        <v>20000</v>
      </c>
      <c r="F29" s="29"/>
      <c r="G29" s="29">
        <v>20000</v>
      </c>
      <c r="H29" s="29">
        <v>30000</v>
      </c>
      <c r="I29" s="29">
        <v>10000</v>
      </c>
      <c r="J29" s="29"/>
      <c r="K29" s="29"/>
      <c r="L29" s="29"/>
      <c r="M29" s="14">
        <f t="shared" si="0"/>
        <v>80000</v>
      </c>
    </row>
    <row r="30" spans="1:13" ht="30" customHeight="1" thickBot="1" x14ac:dyDescent="0.3">
      <c r="B30" s="9" t="s">
        <v>31</v>
      </c>
      <c r="C30" s="10">
        <f>SUM(C5:C29)</f>
        <v>418782</v>
      </c>
      <c r="D30" s="10">
        <f t="shared" ref="D30:M30" si="1">SUM(D5:D29)</f>
        <v>500072</v>
      </c>
      <c r="E30" s="10">
        <f t="shared" si="1"/>
        <v>902079</v>
      </c>
      <c r="F30" s="10">
        <f t="shared" si="1"/>
        <v>1303448</v>
      </c>
      <c r="G30" s="10">
        <f t="shared" si="1"/>
        <v>193497</v>
      </c>
      <c r="H30" s="10">
        <f t="shared" si="1"/>
        <v>194190</v>
      </c>
      <c r="I30" s="10">
        <f t="shared" si="1"/>
        <v>10000</v>
      </c>
      <c r="J30" s="10">
        <f t="shared" si="1"/>
        <v>70000</v>
      </c>
      <c r="K30" s="10">
        <f t="shared" si="1"/>
        <v>1074000</v>
      </c>
      <c r="L30" s="10">
        <f t="shared" si="1"/>
        <v>2797494</v>
      </c>
      <c r="M30" s="10">
        <f t="shared" si="1"/>
        <v>7463562</v>
      </c>
    </row>
    <row r="31" spans="1:13" ht="16.5" thickBot="1" x14ac:dyDescent="0.3">
      <c r="B31" s="31" t="s">
        <v>8</v>
      </c>
      <c r="C31" s="32"/>
      <c r="D31" s="32"/>
      <c r="E31" s="32"/>
      <c r="F31" s="32"/>
      <c r="G31" s="32"/>
      <c r="H31" s="32"/>
      <c r="I31" s="33"/>
      <c r="J31" s="33"/>
      <c r="K31" s="33"/>
      <c r="L31" s="33"/>
      <c r="M31" s="11"/>
    </row>
    <row r="32" spans="1:13" ht="34.5" customHeight="1" thickBot="1" x14ac:dyDescent="0.3">
      <c r="A32" s="81"/>
      <c r="B32" s="82" t="s">
        <v>89</v>
      </c>
      <c r="C32" s="83"/>
      <c r="D32" s="83"/>
      <c r="E32" s="83"/>
      <c r="F32" s="83"/>
      <c r="G32" s="83">
        <v>190500</v>
      </c>
      <c r="H32" s="83"/>
      <c r="I32" s="84"/>
      <c r="J32" s="84"/>
      <c r="K32" s="84"/>
      <c r="L32" s="84"/>
      <c r="M32" s="85">
        <f>SUM(F32:L32)</f>
        <v>190500</v>
      </c>
    </row>
    <row r="33" spans="2:13" x14ac:dyDescent="0.25">
      <c r="B33" s="34" t="s">
        <v>9</v>
      </c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6"/>
    </row>
    <row r="34" spans="2:13" ht="31.5" x14ac:dyDescent="0.25">
      <c r="B34" s="12" t="s">
        <v>11</v>
      </c>
      <c r="C34" s="13"/>
      <c r="D34" s="13"/>
      <c r="E34" s="13"/>
      <c r="F34" s="13"/>
      <c r="G34" s="13">
        <v>84000</v>
      </c>
      <c r="H34" s="13"/>
      <c r="I34" s="13"/>
      <c r="J34" s="13"/>
      <c r="K34" s="13"/>
      <c r="L34" s="13"/>
      <c r="M34" s="15">
        <f>SUM(C34:L34)</f>
        <v>84000</v>
      </c>
    </row>
    <row r="35" spans="2:13" x14ac:dyDescent="0.25">
      <c r="B35" s="12" t="s">
        <v>13</v>
      </c>
      <c r="C35" s="13"/>
      <c r="D35" s="13"/>
      <c r="E35" s="13">
        <v>662</v>
      </c>
      <c r="F35" s="13"/>
      <c r="G35" s="13"/>
      <c r="H35" s="13"/>
      <c r="I35" s="13"/>
      <c r="J35" s="13"/>
      <c r="K35" s="13"/>
      <c r="L35" s="13"/>
      <c r="M35" s="15">
        <f t="shared" ref="M35:M81" si="2">SUM(C35:L35)</f>
        <v>662</v>
      </c>
    </row>
    <row r="36" spans="2:13" x14ac:dyDescent="0.25">
      <c r="B36" s="12" t="s">
        <v>12</v>
      </c>
      <c r="C36" s="13"/>
      <c r="D36" s="13">
        <v>243121</v>
      </c>
      <c r="E36" s="13">
        <v>110</v>
      </c>
      <c r="F36" s="13"/>
      <c r="G36" s="13"/>
      <c r="H36" s="13"/>
      <c r="I36" s="13"/>
      <c r="J36" s="13"/>
      <c r="K36" s="13"/>
      <c r="L36" s="13"/>
      <c r="M36" s="15">
        <f t="shared" si="2"/>
        <v>243231</v>
      </c>
    </row>
    <row r="37" spans="2:13" x14ac:dyDescent="0.25">
      <c r="B37" s="12" t="s">
        <v>54</v>
      </c>
      <c r="C37" s="13"/>
      <c r="D37" s="13"/>
      <c r="E37" s="13"/>
      <c r="F37" s="13">
        <v>4000</v>
      </c>
      <c r="G37" s="13"/>
      <c r="H37" s="13"/>
      <c r="I37" s="13"/>
      <c r="J37" s="13"/>
      <c r="K37" s="13"/>
      <c r="L37" s="13"/>
      <c r="M37" s="15">
        <f t="shared" si="2"/>
        <v>4000</v>
      </c>
    </row>
    <row r="38" spans="2:13" x14ac:dyDescent="0.25">
      <c r="B38" s="12" t="s">
        <v>69</v>
      </c>
      <c r="C38" s="13"/>
      <c r="D38" s="13"/>
      <c r="E38" s="13"/>
      <c r="F38" s="13"/>
      <c r="G38" s="13"/>
      <c r="H38" s="13"/>
      <c r="I38" s="13"/>
      <c r="J38" s="13"/>
      <c r="K38" s="13">
        <v>167000</v>
      </c>
      <c r="L38" s="13"/>
      <c r="M38" s="15">
        <f t="shared" si="2"/>
        <v>167000</v>
      </c>
    </row>
    <row r="39" spans="2:13" x14ac:dyDescent="0.25">
      <c r="B39" s="12" t="s">
        <v>51</v>
      </c>
      <c r="C39" s="13"/>
      <c r="D39" s="13"/>
      <c r="E39" s="13"/>
      <c r="F39" s="13">
        <f>46125+953</f>
        <v>47078</v>
      </c>
      <c r="G39" s="13"/>
      <c r="H39" s="13"/>
      <c r="I39" s="13"/>
      <c r="J39" s="13"/>
      <c r="K39" s="13"/>
      <c r="L39" s="13"/>
      <c r="M39" s="15">
        <f t="shared" si="2"/>
        <v>47078</v>
      </c>
    </row>
    <row r="40" spans="2:13" ht="31.5" x14ac:dyDescent="0.25">
      <c r="B40" s="12" t="s">
        <v>52</v>
      </c>
      <c r="C40" s="13"/>
      <c r="D40" s="13"/>
      <c r="E40" s="13"/>
      <c r="F40" s="13">
        <v>31496</v>
      </c>
      <c r="G40" s="13"/>
      <c r="H40" s="13"/>
      <c r="I40" s="13"/>
      <c r="J40" s="13"/>
      <c r="K40" s="13"/>
      <c r="L40" s="13"/>
      <c r="M40" s="15">
        <f t="shared" si="2"/>
        <v>31496</v>
      </c>
    </row>
    <row r="41" spans="2:13" x14ac:dyDescent="0.25">
      <c r="B41" s="12" t="s">
        <v>53</v>
      </c>
      <c r="C41" s="13"/>
      <c r="D41" s="13"/>
      <c r="E41" s="13"/>
      <c r="F41" s="13">
        <v>2032</v>
      </c>
      <c r="G41" s="13">
        <v>45000</v>
      </c>
      <c r="H41" s="13"/>
      <c r="I41" s="13"/>
      <c r="J41" s="13"/>
      <c r="K41" s="13"/>
      <c r="L41" s="13"/>
      <c r="M41" s="15">
        <f t="shared" si="2"/>
        <v>47032</v>
      </c>
    </row>
    <row r="42" spans="2:13" x14ac:dyDescent="0.25">
      <c r="B42" s="12" t="s">
        <v>55</v>
      </c>
      <c r="C42" s="13"/>
      <c r="D42" s="13"/>
      <c r="E42" s="13"/>
      <c r="F42" s="13">
        <v>52197</v>
      </c>
      <c r="G42" s="13"/>
      <c r="H42" s="13"/>
      <c r="I42" s="13"/>
      <c r="J42" s="13"/>
      <c r="K42" s="13"/>
      <c r="L42" s="13"/>
      <c r="M42" s="15">
        <f t="shared" si="2"/>
        <v>52197</v>
      </c>
    </row>
    <row r="43" spans="2:13" x14ac:dyDescent="0.25">
      <c r="B43" s="12" t="s">
        <v>37</v>
      </c>
      <c r="C43" s="13"/>
      <c r="D43" s="13"/>
      <c r="E43" s="13"/>
      <c r="F43" s="13"/>
      <c r="G43" s="13"/>
      <c r="H43" s="13"/>
      <c r="I43" s="13">
        <v>8000</v>
      </c>
      <c r="J43" s="13">
        <v>95000</v>
      </c>
      <c r="K43" s="13">
        <v>52000</v>
      </c>
      <c r="L43" s="13">
        <v>98000</v>
      </c>
      <c r="M43" s="15">
        <f t="shared" si="2"/>
        <v>253000</v>
      </c>
    </row>
    <row r="44" spans="2:13" x14ac:dyDescent="0.25">
      <c r="B44" s="12" t="s">
        <v>70</v>
      </c>
      <c r="C44" s="13"/>
      <c r="D44" s="13"/>
      <c r="E44" s="13"/>
      <c r="F44" s="13"/>
      <c r="G44" s="13"/>
      <c r="H44" s="13"/>
      <c r="I44" s="13"/>
      <c r="J44" s="13"/>
      <c r="K44" s="13"/>
      <c r="L44" s="13">
        <v>170000</v>
      </c>
      <c r="M44" s="15">
        <f t="shared" si="2"/>
        <v>170000</v>
      </c>
    </row>
    <row r="45" spans="2:13" x14ac:dyDescent="0.25">
      <c r="B45" s="12" t="s">
        <v>10</v>
      </c>
      <c r="C45" s="13"/>
      <c r="D45" s="13">
        <v>40214</v>
      </c>
      <c r="E45" s="13"/>
      <c r="F45" s="13"/>
      <c r="G45" s="13"/>
      <c r="H45" s="13"/>
      <c r="I45" s="13"/>
      <c r="J45" s="13"/>
      <c r="K45" s="13"/>
      <c r="L45" s="13"/>
      <c r="M45" s="15">
        <f t="shared" si="2"/>
        <v>40214</v>
      </c>
    </row>
    <row r="46" spans="2:13" x14ac:dyDescent="0.25">
      <c r="B46" s="37" t="s">
        <v>14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5">
        <f t="shared" si="2"/>
        <v>0</v>
      </c>
    </row>
    <row r="47" spans="2:13" ht="31.5" x14ac:dyDescent="0.25">
      <c r="B47" s="12" t="s">
        <v>71</v>
      </c>
      <c r="C47" s="13"/>
      <c r="D47" s="13"/>
      <c r="E47" s="13"/>
      <c r="F47" s="13">
        <v>6350</v>
      </c>
      <c r="G47" s="13">
        <v>104000</v>
      </c>
      <c r="H47" s="13">
        <v>136500</v>
      </c>
      <c r="I47" s="13"/>
      <c r="J47" s="13"/>
      <c r="K47" s="13"/>
      <c r="L47" s="13"/>
      <c r="M47" s="15">
        <f t="shared" si="2"/>
        <v>246850</v>
      </c>
    </row>
    <row r="48" spans="2:13" x14ac:dyDescent="0.25">
      <c r="B48" s="12" t="s">
        <v>16</v>
      </c>
      <c r="C48" s="13"/>
      <c r="D48" s="13">
        <v>98949</v>
      </c>
      <c r="E48" s="13"/>
      <c r="F48" s="13"/>
      <c r="G48" s="13"/>
      <c r="H48" s="13"/>
      <c r="I48" s="13"/>
      <c r="J48" s="13"/>
      <c r="K48" s="13"/>
      <c r="L48" s="13"/>
      <c r="M48" s="15">
        <f t="shared" si="2"/>
        <v>98949</v>
      </c>
    </row>
    <row r="49" spans="2:13" x14ac:dyDescent="0.25">
      <c r="B49" s="12" t="s">
        <v>36</v>
      </c>
      <c r="C49" s="13"/>
      <c r="D49" s="13"/>
      <c r="E49" s="13"/>
      <c r="F49" s="13"/>
      <c r="G49" s="13"/>
      <c r="H49" s="13"/>
      <c r="I49" s="13"/>
      <c r="J49" s="13"/>
      <c r="K49" s="13">
        <v>350000</v>
      </c>
      <c r="L49" s="13"/>
      <c r="M49" s="15">
        <f t="shared" si="2"/>
        <v>350000</v>
      </c>
    </row>
    <row r="50" spans="2:13" ht="31.5" x14ac:dyDescent="0.25">
      <c r="B50" s="12" t="s">
        <v>72</v>
      </c>
      <c r="C50" s="13"/>
      <c r="D50" s="13"/>
      <c r="E50" s="13"/>
      <c r="F50" s="13"/>
      <c r="G50" s="13"/>
      <c r="H50" s="13"/>
      <c r="I50" s="13">
        <v>15000</v>
      </c>
      <c r="J50" s="13">
        <v>150000</v>
      </c>
      <c r="K50" s="13">
        <v>170000</v>
      </c>
      <c r="L50" s="13">
        <v>180000</v>
      </c>
      <c r="M50" s="15">
        <f t="shared" si="2"/>
        <v>515000</v>
      </c>
    </row>
    <row r="51" spans="2:13" x14ac:dyDescent="0.25">
      <c r="B51" s="12" t="s">
        <v>17</v>
      </c>
      <c r="C51" s="13"/>
      <c r="D51" s="13"/>
      <c r="E51" s="13"/>
      <c r="F51" s="13">
        <v>53962</v>
      </c>
      <c r="G51" s="13">
        <v>80000</v>
      </c>
      <c r="H51" s="13"/>
      <c r="I51" s="13"/>
      <c r="J51" s="13"/>
      <c r="K51" s="13"/>
      <c r="L51" s="13"/>
      <c r="M51" s="15">
        <f t="shared" si="2"/>
        <v>133962</v>
      </c>
    </row>
    <row r="52" spans="2:13" x14ac:dyDescent="0.25">
      <c r="B52" s="12" t="s">
        <v>34</v>
      </c>
      <c r="C52" s="13"/>
      <c r="D52" s="13"/>
      <c r="E52" s="13"/>
      <c r="F52" s="13"/>
      <c r="G52" s="13"/>
      <c r="H52" s="13"/>
      <c r="I52" s="13"/>
      <c r="J52" s="13">
        <v>35000</v>
      </c>
      <c r="K52" s="13"/>
      <c r="L52" s="13"/>
      <c r="M52" s="15">
        <f t="shared" si="2"/>
        <v>35000</v>
      </c>
    </row>
    <row r="53" spans="2:13" x14ac:dyDescent="0.25">
      <c r="B53" s="12" t="s">
        <v>73</v>
      </c>
      <c r="C53" s="13"/>
      <c r="D53" s="13"/>
      <c r="E53" s="13"/>
      <c r="F53" s="13">
        <v>3048</v>
      </c>
      <c r="G53" s="13"/>
      <c r="H53" s="13"/>
      <c r="I53" s="13"/>
      <c r="J53" s="13"/>
      <c r="K53" s="13"/>
      <c r="L53" s="13">
        <v>105000</v>
      </c>
      <c r="M53" s="15">
        <f t="shared" si="2"/>
        <v>108048</v>
      </c>
    </row>
    <row r="54" spans="2:13" x14ac:dyDescent="0.25">
      <c r="B54" s="12" t="s">
        <v>35</v>
      </c>
      <c r="C54" s="13"/>
      <c r="D54" s="13"/>
      <c r="E54" s="13"/>
      <c r="F54" s="13"/>
      <c r="G54" s="13"/>
      <c r="H54" s="13"/>
      <c r="I54" s="13"/>
      <c r="J54" s="13"/>
      <c r="K54" s="13"/>
      <c r="L54" s="13">
        <v>70000</v>
      </c>
      <c r="M54" s="15">
        <f t="shared" si="2"/>
        <v>70000</v>
      </c>
    </row>
    <row r="55" spans="2:13" ht="15.75" customHeight="1" x14ac:dyDescent="0.25">
      <c r="B55" s="12" t="s">
        <v>74</v>
      </c>
      <c r="C55" s="13"/>
      <c r="D55" s="13"/>
      <c r="E55" s="13"/>
      <c r="F55" s="13"/>
      <c r="G55" s="13"/>
      <c r="H55" s="13"/>
      <c r="I55" s="13"/>
      <c r="J55" s="13"/>
      <c r="K55" s="13">
        <v>45299</v>
      </c>
      <c r="L55" s="13"/>
      <c r="M55" s="15">
        <f t="shared" si="2"/>
        <v>45299</v>
      </c>
    </row>
    <row r="56" spans="2:13" x14ac:dyDescent="0.25">
      <c r="B56" s="12" t="s">
        <v>15</v>
      </c>
      <c r="C56" s="13"/>
      <c r="D56" s="13">
        <v>45387</v>
      </c>
      <c r="E56" s="13"/>
      <c r="F56" s="13"/>
      <c r="G56" s="13"/>
      <c r="H56" s="13"/>
      <c r="I56" s="13"/>
      <c r="J56" s="13"/>
      <c r="K56" s="13"/>
      <c r="L56" s="13"/>
      <c r="M56" s="15">
        <f t="shared" si="2"/>
        <v>45387</v>
      </c>
    </row>
    <row r="57" spans="2:13" x14ac:dyDescent="0.25">
      <c r="B57" s="22" t="s">
        <v>18</v>
      </c>
      <c r="C57" s="13"/>
      <c r="D57" s="13"/>
      <c r="E57" s="13">
        <v>2200</v>
      </c>
      <c r="F57" s="13"/>
      <c r="G57" s="13"/>
      <c r="H57" s="13"/>
      <c r="I57" s="13"/>
      <c r="J57" s="13"/>
      <c r="K57" s="13"/>
      <c r="L57" s="13"/>
      <c r="M57" s="15">
        <f t="shared" si="2"/>
        <v>2200</v>
      </c>
    </row>
    <row r="58" spans="2:13" x14ac:dyDescent="0.25">
      <c r="B58" s="22" t="s">
        <v>83</v>
      </c>
      <c r="C58" s="13"/>
      <c r="D58" s="13"/>
      <c r="E58" s="13"/>
      <c r="F58" s="13">
        <v>67000</v>
      </c>
      <c r="G58" s="13"/>
      <c r="H58" s="13"/>
      <c r="I58" s="13"/>
      <c r="J58" s="13"/>
      <c r="K58" s="13"/>
      <c r="L58" s="13"/>
      <c r="M58" s="15">
        <f t="shared" si="2"/>
        <v>67000</v>
      </c>
    </row>
    <row r="59" spans="2:13" x14ac:dyDescent="0.25">
      <c r="B59" s="37" t="s">
        <v>19</v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5">
        <f t="shared" si="2"/>
        <v>0</v>
      </c>
    </row>
    <row r="60" spans="2:13" x14ac:dyDescent="0.25">
      <c r="B60" s="12" t="s">
        <v>24</v>
      </c>
      <c r="C60" s="13"/>
      <c r="D60" s="13"/>
      <c r="E60" s="13"/>
      <c r="F60" s="13">
        <v>5080</v>
      </c>
      <c r="G60" s="13">
        <v>50000</v>
      </c>
      <c r="H60" s="13">
        <v>190000</v>
      </c>
      <c r="I60" s="13"/>
      <c r="J60" s="13"/>
      <c r="K60" s="13"/>
      <c r="L60" s="13"/>
      <c r="M60" s="15">
        <f t="shared" si="2"/>
        <v>245080</v>
      </c>
    </row>
    <row r="61" spans="2:13" x14ac:dyDescent="0.25">
      <c r="B61" s="12" t="s">
        <v>20</v>
      </c>
      <c r="C61" s="13"/>
      <c r="D61" s="13">
        <v>13293</v>
      </c>
      <c r="E61" s="13"/>
      <c r="F61" s="13"/>
      <c r="G61" s="13"/>
      <c r="H61" s="13"/>
      <c r="I61" s="13"/>
      <c r="J61" s="13"/>
      <c r="K61" s="13"/>
      <c r="L61" s="13"/>
      <c r="M61" s="15">
        <f t="shared" si="2"/>
        <v>13293</v>
      </c>
    </row>
    <row r="62" spans="2:13" ht="47.25" x14ac:dyDescent="0.25">
      <c r="B62" s="12" t="s">
        <v>43</v>
      </c>
      <c r="C62" s="13"/>
      <c r="D62" s="13"/>
      <c r="E62" s="13"/>
      <c r="F62" s="13">
        <v>3000</v>
      </c>
      <c r="G62" s="13">
        <v>25000</v>
      </c>
      <c r="H62" s="13"/>
      <c r="I62" s="13"/>
      <c r="J62" s="13"/>
      <c r="K62" s="13"/>
      <c r="L62" s="13"/>
      <c r="M62" s="15">
        <f t="shared" si="2"/>
        <v>28000</v>
      </c>
    </row>
    <row r="63" spans="2:13" ht="31.5" x14ac:dyDescent="0.25">
      <c r="B63" s="12" t="s">
        <v>38</v>
      </c>
      <c r="C63" s="13"/>
      <c r="D63" s="13">
        <v>2125</v>
      </c>
      <c r="E63" s="13">
        <v>4375</v>
      </c>
      <c r="F63" s="13">
        <f>1432+172720</f>
        <v>174152</v>
      </c>
      <c r="G63" s="13"/>
      <c r="H63" s="13"/>
      <c r="I63" s="13"/>
      <c r="J63" s="13"/>
      <c r="K63" s="13"/>
      <c r="L63" s="13"/>
      <c r="M63" s="15">
        <f t="shared" si="2"/>
        <v>180652</v>
      </c>
    </row>
    <row r="64" spans="2:13" ht="31.5" x14ac:dyDescent="0.25">
      <c r="B64" s="12" t="s">
        <v>39</v>
      </c>
      <c r="C64" s="13"/>
      <c r="D64" s="13"/>
      <c r="E64" s="13"/>
      <c r="F64" s="13">
        <v>1016</v>
      </c>
      <c r="G64" s="13">
        <v>70000</v>
      </c>
      <c r="H64" s="13"/>
      <c r="I64" s="13"/>
      <c r="J64" s="13"/>
      <c r="K64" s="13"/>
      <c r="L64" s="13"/>
      <c r="M64" s="15">
        <f t="shared" si="2"/>
        <v>71016</v>
      </c>
    </row>
    <row r="65" spans="2:13" ht="31.5" x14ac:dyDescent="0.25">
      <c r="B65" s="12" t="s">
        <v>40</v>
      </c>
      <c r="C65" s="13"/>
      <c r="D65" s="13"/>
      <c r="E65" s="13"/>
      <c r="F65" s="13"/>
      <c r="G65" s="13"/>
      <c r="H65" s="13">
        <v>178000</v>
      </c>
      <c r="I65" s="13"/>
      <c r="J65" s="13"/>
      <c r="K65" s="13"/>
      <c r="L65" s="13"/>
      <c r="M65" s="15">
        <f t="shared" si="2"/>
        <v>178000</v>
      </c>
    </row>
    <row r="66" spans="2:13" x14ac:dyDescent="0.25">
      <c r="B66" s="12" t="s">
        <v>5</v>
      </c>
      <c r="C66" s="13"/>
      <c r="D66" s="13"/>
      <c r="E66" s="13">
        <v>56810</v>
      </c>
      <c r="F66" s="13"/>
      <c r="G66" s="13"/>
      <c r="H66" s="13"/>
      <c r="I66" s="13"/>
      <c r="J66" s="13"/>
      <c r="K66" s="13"/>
      <c r="L66" s="13"/>
      <c r="M66" s="15">
        <f t="shared" si="2"/>
        <v>56810</v>
      </c>
    </row>
    <row r="67" spans="2:13" x14ac:dyDescent="0.25">
      <c r="B67" s="12" t="s">
        <v>22</v>
      </c>
      <c r="C67" s="13"/>
      <c r="D67" s="13">
        <v>9521</v>
      </c>
      <c r="E67" s="13">
        <v>234</v>
      </c>
      <c r="F67" s="13"/>
      <c r="G67" s="13"/>
      <c r="H67" s="13"/>
      <c r="I67" s="13"/>
      <c r="J67" s="13"/>
      <c r="K67" s="13"/>
      <c r="L67" s="13"/>
      <c r="M67" s="15">
        <f t="shared" si="2"/>
        <v>9755</v>
      </c>
    </row>
    <row r="68" spans="2:13" ht="31.5" x14ac:dyDescent="0.25">
      <c r="B68" s="12" t="s">
        <v>23</v>
      </c>
      <c r="C68" s="13"/>
      <c r="D68" s="13"/>
      <c r="E68" s="13"/>
      <c r="F68" s="13">
        <v>6299</v>
      </c>
      <c r="G68" s="13">
        <v>105000</v>
      </c>
      <c r="H68" s="13">
        <v>100000</v>
      </c>
      <c r="I68" s="13"/>
      <c r="J68" s="13"/>
      <c r="K68" s="13"/>
      <c r="L68" s="13"/>
      <c r="M68" s="15">
        <f t="shared" si="2"/>
        <v>211299</v>
      </c>
    </row>
    <row r="69" spans="2:13" ht="31.5" x14ac:dyDescent="0.25">
      <c r="B69" s="12" t="s">
        <v>75</v>
      </c>
      <c r="C69" s="13"/>
      <c r="D69" s="13"/>
      <c r="E69" s="13"/>
      <c r="F69" s="71">
        <v>0</v>
      </c>
      <c r="G69" s="13">
        <v>234500</v>
      </c>
      <c r="H69" s="13"/>
      <c r="I69" s="13"/>
      <c r="J69" s="13"/>
      <c r="K69" s="13"/>
      <c r="L69" s="13"/>
      <c r="M69" s="15">
        <f t="shared" si="2"/>
        <v>234500</v>
      </c>
    </row>
    <row r="70" spans="2:13" x14ac:dyDescent="0.25">
      <c r="B70" s="12" t="s">
        <v>57</v>
      </c>
      <c r="C70" s="13"/>
      <c r="D70" s="13"/>
      <c r="E70" s="13"/>
      <c r="F70" s="13">
        <v>5080</v>
      </c>
      <c r="G70" s="13"/>
      <c r="H70" s="13"/>
      <c r="I70" s="13"/>
      <c r="J70" s="13"/>
      <c r="K70" s="13"/>
      <c r="L70" s="13"/>
      <c r="M70" s="15">
        <f t="shared" si="2"/>
        <v>5080</v>
      </c>
    </row>
    <row r="71" spans="2:13" x14ac:dyDescent="0.25">
      <c r="B71" s="12" t="s">
        <v>41</v>
      </c>
      <c r="C71" s="13"/>
      <c r="D71" s="13"/>
      <c r="E71" s="13"/>
      <c r="F71" s="13"/>
      <c r="G71" s="13">
        <v>39000</v>
      </c>
      <c r="H71" s="13"/>
      <c r="I71" s="13"/>
      <c r="J71" s="13"/>
      <c r="K71" s="13"/>
      <c r="L71" s="13"/>
      <c r="M71" s="15">
        <f t="shared" si="2"/>
        <v>39000</v>
      </c>
    </row>
    <row r="72" spans="2:13" x14ac:dyDescent="0.25">
      <c r="B72" s="12" t="s">
        <v>6</v>
      </c>
      <c r="C72" s="13"/>
      <c r="D72" s="13"/>
      <c r="E72" s="13"/>
      <c r="F72" s="13">
        <v>30480</v>
      </c>
      <c r="G72" s="13"/>
      <c r="H72" s="13"/>
      <c r="I72" s="13"/>
      <c r="J72" s="13"/>
      <c r="K72" s="13"/>
      <c r="L72" s="13"/>
      <c r="M72" s="15">
        <f t="shared" si="2"/>
        <v>30480</v>
      </c>
    </row>
    <row r="73" spans="2:13" ht="31.5" x14ac:dyDescent="0.25">
      <c r="B73" s="12" t="s">
        <v>42</v>
      </c>
      <c r="C73" s="13"/>
      <c r="D73" s="13"/>
      <c r="E73" s="13"/>
      <c r="F73" s="13"/>
      <c r="G73" s="13">
        <v>113000</v>
      </c>
      <c r="H73" s="13"/>
      <c r="I73" s="13"/>
      <c r="J73" s="13"/>
      <c r="K73" s="13"/>
      <c r="L73" s="13"/>
      <c r="M73" s="15">
        <f t="shared" si="2"/>
        <v>113000</v>
      </c>
    </row>
    <row r="74" spans="2:13" ht="31.5" x14ac:dyDescent="0.25">
      <c r="B74" s="12" t="s">
        <v>64</v>
      </c>
      <c r="C74" s="13"/>
      <c r="D74" s="13"/>
      <c r="E74" s="13"/>
      <c r="F74" s="13"/>
      <c r="G74" s="13">
        <v>30000</v>
      </c>
      <c r="H74" s="13"/>
      <c r="I74" s="13"/>
      <c r="J74" s="13"/>
      <c r="K74" s="13"/>
      <c r="L74" s="13"/>
      <c r="M74" s="15">
        <f t="shared" si="2"/>
        <v>30000</v>
      </c>
    </row>
    <row r="75" spans="2:13" x14ac:dyDescent="0.25">
      <c r="B75" s="12" t="s">
        <v>7</v>
      </c>
      <c r="C75" s="13"/>
      <c r="D75" s="13"/>
      <c r="E75" s="13"/>
      <c r="F75" s="13">
        <v>3048</v>
      </c>
      <c r="G75" s="13">
        <v>54000</v>
      </c>
      <c r="H75" s="13">
        <v>50000</v>
      </c>
      <c r="I75" s="13"/>
      <c r="J75" s="13"/>
      <c r="K75" s="13"/>
      <c r="L75" s="13"/>
      <c r="M75" s="15">
        <f t="shared" si="2"/>
        <v>107048</v>
      </c>
    </row>
    <row r="76" spans="2:13" ht="31.5" x14ac:dyDescent="0.25">
      <c r="B76" s="12" t="s">
        <v>56</v>
      </c>
      <c r="C76" s="13"/>
      <c r="D76" s="13"/>
      <c r="E76" s="13"/>
      <c r="F76" s="13"/>
      <c r="G76" s="13"/>
      <c r="H76" s="13">
        <v>120000</v>
      </c>
      <c r="I76" s="13"/>
      <c r="J76" s="13"/>
      <c r="K76" s="13"/>
      <c r="L76" s="13"/>
      <c r="M76" s="15">
        <f t="shared" si="2"/>
        <v>120000</v>
      </c>
    </row>
    <row r="77" spans="2:13" ht="47.25" x14ac:dyDescent="0.25">
      <c r="B77" s="21" t="s">
        <v>21</v>
      </c>
      <c r="C77" s="13"/>
      <c r="D77" s="13"/>
      <c r="E77" s="13">
        <v>2000</v>
      </c>
      <c r="F77" s="13">
        <v>9144</v>
      </c>
      <c r="G77" s="13">
        <v>300000</v>
      </c>
      <c r="H77" s="13"/>
      <c r="I77" s="13"/>
      <c r="J77" s="13"/>
      <c r="K77" s="13"/>
      <c r="L77" s="13"/>
      <c r="M77" s="15">
        <f t="shared" si="2"/>
        <v>311144</v>
      </c>
    </row>
    <row r="78" spans="2:13" ht="31.5" x14ac:dyDescent="0.25">
      <c r="B78" s="12" t="s">
        <v>63</v>
      </c>
      <c r="C78" s="13"/>
      <c r="D78" s="13"/>
      <c r="E78" s="13"/>
      <c r="F78" s="13"/>
      <c r="G78" s="13"/>
      <c r="H78" s="13"/>
      <c r="I78" s="13"/>
      <c r="J78" s="13">
        <v>8000</v>
      </c>
      <c r="K78" s="13">
        <v>112000</v>
      </c>
      <c r="L78" s="13"/>
      <c r="M78" s="15">
        <f t="shared" si="2"/>
        <v>120000</v>
      </c>
    </row>
    <row r="79" spans="2:13" ht="31.5" x14ac:dyDescent="0.25">
      <c r="B79" s="21" t="s">
        <v>58</v>
      </c>
      <c r="C79" s="13"/>
      <c r="D79" s="13"/>
      <c r="E79" s="13"/>
      <c r="F79" s="13">
        <v>3556</v>
      </c>
      <c r="G79" s="13"/>
      <c r="H79" s="13"/>
      <c r="I79" s="13">
        <v>228000</v>
      </c>
      <c r="J79" s="13"/>
      <c r="K79" s="13"/>
      <c r="L79" s="13"/>
      <c r="M79" s="15">
        <f t="shared" si="2"/>
        <v>231556</v>
      </c>
    </row>
    <row r="80" spans="2:13" ht="31.5" x14ac:dyDescent="0.25">
      <c r="B80" s="12" t="s">
        <v>59</v>
      </c>
      <c r="C80" s="13"/>
      <c r="D80" s="13">
        <v>725</v>
      </c>
      <c r="E80" s="13"/>
      <c r="F80" s="13">
        <v>254</v>
      </c>
      <c r="G80" s="13">
        <v>76275</v>
      </c>
      <c r="H80" s="13"/>
      <c r="I80" s="13"/>
      <c r="J80" s="13"/>
      <c r="K80" s="13"/>
      <c r="L80" s="13"/>
      <c r="M80" s="15">
        <f t="shared" si="2"/>
        <v>77254</v>
      </c>
    </row>
    <row r="81" spans="2:13" ht="16.5" thickBot="1" x14ac:dyDescent="0.3">
      <c r="B81" s="12" t="s">
        <v>4</v>
      </c>
      <c r="C81" s="13"/>
      <c r="D81" s="13">
        <v>687</v>
      </c>
      <c r="E81" s="71">
        <v>300</v>
      </c>
      <c r="F81" s="71">
        <v>106838</v>
      </c>
      <c r="G81" s="13"/>
      <c r="H81" s="13"/>
      <c r="I81" s="13"/>
      <c r="J81" s="13"/>
      <c r="K81" s="13"/>
      <c r="L81" s="13"/>
      <c r="M81" s="15">
        <f t="shared" si="2"/>
        <v>107825</v>
      </c>
    </row>
    <row r="82" spans="2:13" ht="33.75" customHeight="1" thickBot="1" x14ac:dyDescent="0.3">
      <c r="B82" s="31" t="s">
        <v>33</v>
      </c>
      <c r="C82" s="10">
        <f>SUM(C33:C81)</f>
        <v>0</v>
      </c>
      <c r="D82" s="10">
        <f t="shared" ref="D82:M82" si="3">SUM(D33:D81)</f>
        <v>454022</v>
      </c>
      <c r="E82" s="10">
        <f t="shared" si="3"/>
        <v>66691</v>
      </c>
      <c r="F82" s="10">
        <f t="shared" si="3"/>
        <v>615110</v>
      </c>
      <c r="G82" s="10">
        <f t="shared" si="3"/>
        <v>1409775</v>
      </c>
      <c r="H82" s="10">
        <f t="shared" si="3"/>
        <v>774500</v>
      </c>
      <c r="I82" s="10">
        <f t="shared" si="3"/>
        <v>251000</v>
      </c>
      <c r="J82" s="10">
        <f t="shared" si="3"/>
        <v>288000</v>
      </c>
      <c r="K82" s="10">
        <f t="shared" si="3"/>
        <v>896299</v>
      </c>
      <c r="L82" s="10">
        <f t="shared" si="3"/>
        <v>623000</v>
      </c>
      <c r="M82" s="10">
        <f t="shared" si="3"/>
        <v>5378397</v>
      </c>
    </row>
    <row r="83" spans="2:13" ht="31.5" x14ac:dyDescent="0.25">
      <c r="B83" s="38" t="s">
        <v>79</v>
      </c>
      <c r="C83" s="32"/>
      <c r="D83" s="32"/>
      <c r="E83" s="32"/>
      <c r="F83" s="32"/>
      <c r="G83" s="32"/>
      <c r="H83" s="32"/>
      <c r="I83" s="33"/>
      <c r="J83" s="33"/>
      <c r="K83" s="33"/>
      <c r="L83" s="33"/>
      <c r="M83" s="39"/>
    </row>
    <row r="84" spans="2:13" s="20" customFormat="1" x14ac:dyDescent="0.25">
      <c r="B84" s="40" t="s">
        <v>61</v>
      </c>
      <c r="C84" s="41"/>
      <c r="D84" s="41"/>
      <c r="E84" s="41"/>
      <c r="F84" s="41">
        <v>39000</v>
      </c>
      <c r="G84" s="41"/>
      <c r="H84" s="41"/>
      <c r="I84" s="41"/>
      <c r="J84" s="41"/>
      <c r="K84" s="41"/>
      <c r="L84" s="41"/>
      <c r="M84" s="42">
        <f>SUM(C84:L84)</f>
        <v>39000</v>
      </c>
    </row>
    <row r="85" spans="2:13" x14ac:dyDescent="0.25">
      <c r="B85" s="76" t="s">
        <v>25</v>
      </c>
      <c r="C85" s="13"/>
      <c r="D85" s="13"/>
      <c r="E85" s="13"/>
      <c r="F85" s="71">
        <v>215166</v>
      </c>
      <c r="G85" s="13"/>
      <c r="H85" s="13"/>
      <c r="I85" s="13"/>
      <c r="J85" s="13"/>
      <c r="K85" s="13"/>
      <c r="L85" s="13"/>
      <c r="M85" s="42">
        <f t="shared" ref="M85:M87" si="4">SUM(C85:L85)</f>
        <v>215166</v>
      </c>
    </row>
    <row r="86" spans="2:13" x14ac:dyDescent="0.25">
      <c r="B86" s="12" t="s">
        <v>62</v>
      </c>
      <c r="C86" s="13"/>
      <c r="D86" s="13"/>
      <c r="E86" s="13"/>
      <c r="F86" s="13">
        <v>63000</v>
      </c>
      <c r="G86" s="13"/>
      <c r="H86" s="13"/>
      <c r="I86" s="13"/>
      <c r="J86" s="13"/>
      <c r="K86" s="13"/>
      <c r="L86" s="13"/>
      <c r="M86" s="42">
        <f t="shared" si="4"/>
        <v>63000</v>
      </c>
    </row>
    <row r="87" spans="2:13" ht="16.5" thickBot="1" x14ac:dyDescent="0.3">
      <c r="B87" s="44" t="s">
        <v>81</v>
      </c>
      <c r="C87" s="45"/>
      <c r="D87" s="45"/>
      <c r="E87" s="45"/>
      <c r="F87" s="45">
        <v>110000</v>
      </c>
      <c r="G87" s="45">
        <v>100000</v>
      </c>
      <c r="H87" s="45">
        <v>100000</v>
      </c>
      <c r="I87" s="45">
        <v>100000</v>
      </c>
      <c r="J87" s="45"/>
      <c r="K87" s="45"/>
      <c r="L87" s="45"/>
      <c r="M87" s="42">
        <f t="shared" si="4"/>
        <v>410000</v>
      </c>
    </row>
    <row r="88" spans="2:13" ht="32.25" thickBot="1" x14ac:dyDescent="0.3">
      <c r="B88" s="9" t="s">
        <v>80</v>
      </c>
      <c r="C88" s="10">
        <f>SUM(C84:C87)</f>
        <v>0</v>
      </c>
      <c r="D88" s="10">
        <f t="shared" ref="D88:M88" si="5">SUM(D84:D87)</f>
        <v>0</v>
      </c>
      <c r="E88" s="10">
        <f t="shared" si="5"/>
        <v>0</v>
      </c>
      <c r="F88" s="10">
        <f t="shared" si="5"/>
        <v>427166</v>
      </c>
      <c r="G88" s="10">
        <f t="shared" si="5"/>
        <v>100000</v>
      </c>
      <c r="H88" s="10">
        <f t="shared" si="5"/>
        <v>100000</v>
      </c>
      <c r="I88" s="10">
        <f t="shared" si="5"/>
        <v>100000</v>
      </c>
      <c r="J88" s="10">
        <f t="shared" si="5"/>
        <v>0</v>
      </c>
      <c r="K88" s="10">
        <f t="shared" si="5"/>
        <v>0</v>
      </c>
      <c r="L88" s="10">
        <f t="shared" si="5"/>
        <v>0</v>
      </c>
      <c r="M88" s="10">
        <f t="shared" si="5"/>
        <v>727166</v>
      </c>
    </row>
    <row r="89" spans="2:13" ht="30" customHeight="1" thickBot="1" x14ac:dyDescent="0.3">
      <c r="B89" s="46" t="s">
        <v>60</v>
      </c>
      <c r="C89" s="48">
        <f>C30+C82+C88+C32</f>
        <v>418782</v>
      </c>
      <c r="D89" s="48">
        <f t="shared" ref="D89:M89" si="6">D30+D82+D88+D32</f>
        <v>954094</v>
      </c>
      <c r="E89" s="48">
        <f t="shared" si="6"/>
        <v>968770</v>
      </c>
      <c r="F89" s="48">
        <f t="shared" si="6"/>
        <v>2345724</v>
      </c>
      <c r="G89" s="48">
        <f t="shared" si="6"/>
        <v>1893772</v>
      </c>
      <c r="H89" s="48">
        <f t="shared" si="6"/>
        <v>1068690</v>
      </c>
      <c r="I89" s="48">
        <f t="shared" si="6"/>
        <v>361000</v>
      </c>
      <c r="J89" s="48">
        <f t="shared" si="6"/>
        <v>358000</v>
      </c>
      <c r="K89" s="48">
        <f t="shared" si="6"/>
        <v>1970299</v>
      </c>
      <c r="L89" s="48">
        <f t="shared" si="6"/>
        <v>3420494</v>
      </c>
      <c r="M89" s="48">
        <f t="shared" si="6"/>
        <v>13759625</v>
      </c>
    </row>
    <row r="90" spans="2:13" ht="16.5" thickBot="1" x14ac:dyDescent="0.3">
      <c r="B90" s="6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50"/>
    </row>
    <row r="91" spans="2:13" ht="16.5" thickBot="1" x14ac:dyDescent="0.3">
      <c r="B91" s="51" t="s">
        <v>85</v>
      </c>
      <c r="C91" s="52"/>
      <c r="D91" s="53"/>
      <c r="E91" s="52"/>
      <c r="F91" s="52"/>
      <c r="G91" s="52"/>
      <c r="H91" s="52"/>
      <c r="I91" s="54"/>
      <c r="J91" s="54"/>
      <c r="K91" s="54"/>
      <c r="L91" s="54"/>
      <c r="M91" s="11">
        <f>SUM(C91:L91)</f>
        <v>0</v>
      </c>
    </row>
    <row r="92" spans="2:13" x14ac:dyDescent="0.25">
      <c r="B92" s="55" t="s">
        <v>76</v>
      </c>
      <c r="C92" s="56">
        <v>50000</v>
      </c>
      <c r="D92" s="57">
        <v>10000</v>
      </c>
      <c r="E92" s="56">
        <v>40000</v>
      </c>
      <c r="F92" s="86">
        <v>30000</v>
      </c>
      <c r="G92" s="56">
        <v>20000</v>
      </c>
      <c r="H92" s="56">
        <v>20000</v>
      </c>
      <c r="I92" s="56">
        <v>20000</v>
      </c>
      <c r="J92" s="56">
        <v>20000</v>
      </c>
      <c r="K92" s="56">
        <v>20000</v>
      </c>
      <c r="L92" s="56">
        <v>20000</v>
      </c>
      <c r="M92" s="36">
        <f>SUM(C92:L92)</f>
        <v>250000</v>
      </c>
    </row>
    <row r="93" spans="2:13" x14ac:dyDescent="0.25">
      <c r="B93" s="58" t="s">
        <v>77</v>
      </c>
      <c r="C93" s="59"/>
      <c r="D93" s="60"/>
      <c r="E93" s="59"/>
      <c r="F93" s="59">
        <v>77000</v>
      </c>
      <c r="G93" s="59">
        <v>77000</v>
      </c>
      <c r="H93" s="59">
        <v>77000</v>
      </c>
      <c r="I93" s="59">
        <v>77000</v>
      </c>
      <c r="J93" s="59">
        <v>77000</v>
      </c>
      <c r="K93" s="59">
        <v>77000</v>
      </c>
      <c r="L93" s="59">
        <v>77000</v>
      </c>
      <c r="M93" s="15">
        <f>SUM(C93:L93)</f>
        <v>539000</v>
      </c>
    </row>
    <row r="94" spans="2:13" ht="16.5" thickBot="1" x14ac:dyDescent="0.3">
      <c r="B94" s="61" t="s">
        <v>78</v>
      </c>
      <c r="C94" s="62"/>
      <c r="D94" s="63"/>
      <c r="E94" s="62"/>
      <c r="F94" s="62">
        <v>5000</v>
      </c>
      <c r="G94" s="62"/>
      <c r="H94" s="62">
        <v>15000</v>
      </c>
      <c r="I94" s="62">
        <v>20000</v>
      </c>
      <c r="J94" s="62">
        <v>20000</v>
      </c>
      <c r="K94" s="62">
        <v>20000</v>
      </c>
      <c r="L94" s="62">
        <v>20000</v>
      </c>
      <c r="M94" s="30">
        <f>SUM(C94:L94)</f>
        <v>100000</v>
      </c>
    </row>
    <row r="95" spans="2:13" ht="32.25" thickBot="1" x14ac:dyDescent="0.3">
      <c r="B95" s="64" t="s">
        <v>86</v>
      </c>
      <c r="C95" s="47">
        <f>SUM(C92:C94)</f>
        <v>50000</v>
      </c>
      <c r="D95" s="47">
        <f t="shared" ref="D95:M95" si="7">SUM(D92:D94)</f>
        <v>10000</v>
      </c>
      <c r="E95" s="47">
        <f t="shared" si="7"/>
        <v>40000</v>
      </c>
      <c r="F95" s="47">
        <f t="shared" si="7"/>
        <v>112000</v>
      </c>
      <c r="G95" s="47">
        <f t="shared" si="7"/>
        <v>97000</v>
      </c>
      <c r="H95" s="47">
        <f t="shared" si="7"/>
        <v>112000</v>
      </c>
      <c r="I95" s="47">
        <f t="shared" si="7"/>
        <v>117000</v>
      </c>
      <c r="J95" s="47">
        <f t="shared" si="7"/>
        <v>117000</v>
      </c>
      <c r="K95" s="47">
        <f t="shared" si="7"/>
        <v>117000</v>
      </c>
      <c r="L95" s="47">
        <f t="shared" si="7"/>
        <v>117000</v>
      </c>
      <c r="M95" s="47">
        <f t="shared" si="7"/>
        <v>889000</v>
      </c>
    </row>
    <row r="96" spans="2:13" ht="16.5" thickBot="1" x14ac:dyDescent="0.3">
      <c r="B96" s="65"/>
      <c r="C96" s="3"/>
      <c r="D96" s="66"/>
      <c r="E96" s="3"/>
      <c r="F96" s="3"/>
      <c r="G96" s="3"/>
      <c r="H96" s="3"/>
      <c r="I96" s="67"/>
      <c r="J96" s="67"/>
      <c r="K96" s="67"/>
      <c r="L96" s="67"/>
      <c r="M96" s="11"/>
    </row>
    <row r="97" spans="2:13" ht="36.75" customHeight="1" thickBot="1" x14ac:dyDescent="0.3">
      <c r="B97" s="2" t="s">
        <v>0</v>
      </c>
      <c r="C97" s="3">
        <f>C89+C95</f>
        <v>468782</v>
      </c>
      <c r="D97" s="3">
        <f t="shared" ref="D97:M97" si="8">D89+D95</f>
        <v>964094</v>
      </c>
      <c r="E97" s="3">
        <f t="shared" si="8"/>
        <v>1008770</v>
      </c>
      <c r="F97" s="3">
        <f t="shared" si="8"/>
        <v>2457724</v>
      </c>
      <c r="G97" s="3">
        <f t="shared" si="8"/>
        <v>1990772</v>
      </c>
      <c r="H97" s="3">
        <f t="shared" si="8"/>
        <v>1180690</v>
      </c>
      <c r="I97" s="3">
        <f t="shared" si="8"/>
        <v>478000</v>
      </c>
      <c r="J97" s="3">
        <f t="shared" si="8"/>
        <v>475000</v>
      </c>
      <c r="K97" s="3">
        <f t="shared" si="8"/>
        <v>2087299</v>
      </c>
      <c r="L97" s="3">
        <f t="shared" si="8"/>
        <v>3537494</v>
      </c>
      <c r="M97" s="3">
        <f t="shared" si="8"/>
        <v>14648625</v>
      </c>
    </row>
    <row r="98" spans="2:13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2:13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2:13" x14ac:dyDescent="0.25"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</row>
  </sheetData>
  <mergeCells count="1">
    <mergeCell ref="B1:M2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74" orientation="landscape" r:id="rId1"/>
  <headerFooter alignWithMargins="0">
    <oddFooter>&amp;P. oldal</oddFooter>
  </headerFooter>
  <rowBreaks count="2" manualBreakCount="2">
    <brk id="30" max="16383" man="1"/>
    <brk id="8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magánszemély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Lantos Péter</dc:creator>
  <cp:lastModifiedBy>Dr. Várhelyi Zsuzsanna Gabriella</cp:lastModifiedBy>
  <cp:lastPrinted>2012-06-22T11:53:43Z</cp:lastPrinted>
  <dcterms:created xsi:type="dcterms:W3CDTF">2011-11-13T20:26:27Z</dcterms:created>
  <dcterms:modified xsi:type="dcterms:W3CDTF">2012-07-12T13:02:24Z</dcterms:modified>
</cp:coreProperties>
</file>