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Munka1" sheetId="1" r:id="rId1"/>
    <sheet name="Munka2" sheetId="2" r:id="rId2"/>
    <sheet name="Munka3" sheetId="3" r:id="rId3"/>
  </sheets>
  <calcPr calcId="145621"/>
</workbook>
</file>

<file path=xl/calcChain.xml><?xml version="1.0" encoding="utf-8"?>
<calcChain xmlns="http://schemas.openxmlformats.org/spreadsheetml/2006/main">
  <c r="H37" i="1" l="1"/>
  <c r="F37" i="1"/>
  <c r="E37" i="1"/>
  <c r="H35" i="1"/>
  <c r="F35" i="1"/>
  <c r="E35" i="1"/>
  <c r="H32" i="1"/>
  <c r="C32" i="1"/>
  <c r="F32" i="1" s="1"/>
  <c r="I30" i="1"/>
  <c r="H30" i="1"/>
  <c r="F30" i="1"/>
  <c r="E30" i="1"/>
  <c r="G28" i="1"/>
  <c r="I28" i="1" s="1"/>
  <c r="D28" i="1"/>
  <c r="H27" i="1"/>
  <c r="E27" i="1"/>
  <c r="H26" i="1"/>
  <c r="E26" i="1"/>
  <c r="H25" i="1"/>
  <c r="H24" i="1"/>
  <c r="H23" i="1"/>
  <c r="I22" i="1"/>
  <c r="H22" i="1"/>
  <c r="I20" i="1"/>
  <c r="H20" i="1"/>
  <c r="E20" i="1"/>
  <c r="H19" i="1"/>
  <c r="F19" i="1"/>
  <c r="E19" i="1"/>
  <c r="H18" i="1"/>
  <c r="F18" i="1"/>
  <c r="E18" i="1"/>
  <c r="I17" i="1"/>
  <c r="H17" i="1"/>
  <c r="F17" i="1"/>
  <c r="E17" i="1"/>
  <c r="G15" i="1"/>
  <c r="I15" i="1" s="1"/>
  <c r="C15" i="1"/>
  <c r="F15" i="1" s="1"/>
  <c r="I14" i="1"/>
  <c r="H14" i="1"/>
  <c r="F14" i="1"/>
  <c r="E14" i="1"/>
  <c r="I13" i="1"/>
  <c r="H13" i="1"/>
  <c r="C13" i="1"/>
  <c r="F13" i="1" s="1"/>
  <c r="I12" i="1"/>
  <c r="H12" i="1"/>
  <c r="C12" i="1"/>
  <c r="F12" i="1" s="1"/>
  <c r="G10" i="1"/>
  <c r="G38" i="1" s="1"/>
  <c r="D10" i="1"/>
  <c r="C10" i="1"/>
  <c r="F10" i="1" l="1"/>
  <c r="H28" i="1"/>
  <c r="E12" i="1"/>
  <c r="E15" i="1"/>
  <c r="D38" i="1"/>
  <c r="I38" i="1" s="1"/>
  <c r="H38" i="1"/>
  <c r="E13" i="1"/>
  <c r="H15" i="1"/>
  <c r="H10" i="1" s="1"/>
  <c r="C28" i="1"/>
  <c r="C38" i="1" s="1"/>
  <c r="E32" i="1"/>
  <c r="E28" i="1" s="1"/>
  <c r="I10" i="1"/>
  <c r="E38" i="1" l="1"/>
  <c r="E10" i="1"/>
  <c r="F38" i="1"/>
  <c r="F28" i="1"/>
</calcChain>
</file>

<file path=xl/sharedStrings.xml><?xml version="1.0" encoding="utf-8"?>
<sst xmlns="http://schemas.openxmlformats.org/spreadsheetml/2006/main" count="43" uniqueCount="42">
  <si>
    <t>2. számú melléklet</t>
  </si>
  <si>
    <t xml:space="preserve">                        A helyi önkormányzatok 2013. évi központi költségvetési kapcsolatokból származó forrásainak változása</t>
  </si>
  <si>
    <t xml:space="preserve"> a 2012. június hónapban benyújtott T/7655. számú törvényjavaslat alapján</t>
  </si>
  <si>
    <t>millió forint</t>
  </si>
  <si>
    <t>Sorszám</t>
  </si>
  <si>
    <t>Források megnevezése / kiadási jogcímek</t>
  </si>
  <si>
    <t>2011. évi költségvetési törvény előirányzatai</t>
  </si>
  <si>
    <t>2012. évi költségvetési törvény előirányzatai</t>
  </si>
  <si>
    <t>Változás (2011-ről 2012-re)</t>
  </si>
  <si>
    <t>2013. évi országgyűlési javaslat</t>
  </si>
  <si>
    <t>Változás (2012-ről 2013-ra)</t>
  </si>
  <si>
    <t>%-ban        (4) / (3)</t>
  </si>
  <si>
    <t>%-ba         (7) / (4)</t>
  </si>
  <si>
    <t>Helyi önkormányzatok támogatásai</t>
  </si>
  <si>
    <t>Ebből:</t>
  </si>
  <si>
    <t xml:space="preserve"> -   Normatív hozzájárulások</t>
  </si>
  <si>
    <t xml:space="preserve"> -   Normatív, kötött felhasználású támogatások</t>
  </si>
  <si>
    <t xml:space="preserve"> -   Központosított előirányzatok</t>
  </si>
  <si>
    <t xml:space="preserve"> -   Egyéb, felhasználási kötöttséggel járó működési 
      és fejlesztési támogatások</t>
  </si>
  <si>
    <t xml:space="preserve"> -   Címzett és céltámogatások</t>
  </si>
  <si>
    <t xml:space="preserve"> -   Vis maior támogatás</t>
  </si>
  <si>
    <t xml:space="preserve"> -   helyi önkormányzatok kiegészítő támogatása</t>
  </si>
  <si>
    <t xml:space="preserve"> -   megyei önkormányzatok által biztosított 
     közszolgáltatások támogatása</t>
  </si>
  <si>
    <t xml:space="preserve"> -   a települési önkormányzatok 
     jövedelemdifferenciálódásának mérséklése</t>
  </si>
  <si>
    <t xml:space="preserve"> -   Fejezeti egyensúlybiztosítási tartalék</t>
  </si>
  <si>
    <t xml:space="preserve"> -   A települési önkormányzatok működésének
      általános támogatása</t>
  </si>
  <si>
    <t>Helyi önkormányzatok átengedett személyi jövedelemadója (a településre kimutatott személyi jövedelemadó 40%-a, 2012-ben 8%-a)</t>
  </si>
  <si>
    <t xml:space="preserve"> -   Helyben maradó SZJA (a településre kimutatott személyi jövedelemadó 8 %-a)</t>
  </si>
  <si>
    <t xml:space="preserve"> -   Egyéb jogcímeken átengedett személyi jövedelemadó (a településre kimutatott személyi jövedelemadó 32 %-a)</t>
  </si>
  <si>
    <t xml:space="preserve">      Ebből:</t>
  </si>
  <si>
    <t xml:space="preserve">         A települési önkormányzatok</t>
  </si>
  <si>
    <t xml:space="preserve">         jövedelemdifferenciálódásának mérséklése</t>
  </si>
  <si>
    <t xml:space="preserve">         Megyei önkormányzatok személyi</t>
  </si>
  <si>
    <t xml:space="preserve">         jövedelemadó-részesedése</t>
  </si>
  <si>
    <t>Helyi önkormányzatok támogatásai és átengedett személyi jövedelemadója (1+2)</t>
  </si>
  <si>
    <t>összegben   (4) - (3)</t>
  </si>
  <si>
    <t>összegben    (7) - (4)</t>
  </si>
  <si>
    <t>(a helyi önkormányzatok működőképességének megőrzését szolgáló kiegészítő támogatások, települési önkormányzatok által fenntartott, illetve támogatott előadó-művészeti szervezetek támogatása, vis maior támogatás)</t>
  </si>
  <si>
    <t xml:space="preserve"> -   A települési önkormányzatok egyes 
      köznevelési
      feladatainak támogatása</t>
  </si>
  <si>
    <t xml:space="preserve"> -   Budapest 4-es metróvonal építésének 
     támogatása</t>
  </si>
  <si>
    <t xml:space="preserve"> -   A települési önkormányzatok szociális és 
     gyermekjóléti feladatainak támogatása</t>
  </si>
  <si>
    <t xml:space="preserve"> -    A települési önkormányzatok kulturális 
      feladatainak támogatása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</si>
</sst>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sz val="12"/>
      <name val="Times New Roman CE"/>
      <charset val="238"/>
    </font>
    <font>
      <b/>
      <i/>
      <sz val="14"/>
      <name val="Times New Roman"/>
      <family val="1"/>
      <charset val="238"/>
    </font>
    <font>
      <i/>
      <sz val="14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62">
    <xf numFmtId="0" fontId="0" fillId="0" borderId="0" xfId="0"/>
    <xf numFmtId="0" fontId="1" fillId="0" borderId="0" xfId="0" applyFont="1" applyAlignment="1">
      <alignment vertical="center"/>
    </xf>
    <xf numFmtId="0" fontId="1" fillId="0" borderId="1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vertical="center" wrapText="1"/>
    </xf>
    <xf numFmtId="164" fontId="4" fillId="0" borderId="27" xfId="0" applyNumberFormat="1" applyFont="1" applyBorder="1" applyAlignment="1">
      <alignment horizontal="right" vertical="center" wrapText="1"/>
    </xf>
    <xf numFmtId="164" fontId="4" fillId="0" borderId="26" xfId="0" applyNumberFormat="1" applyFont="1" applyBorder="1" applyAlignment="1">
      <alignment horizontal="right" vertical="center" wrapText="1"/>
    </xf>
    <xf numFmtId="164" fontId="4" fillId="0" borderId="18" xfId="0" applyNumberFormat="1" applyFont="1" applyBorder="1" applyAlignment="1">
      <alignment horizontal="right" vertical="center" wrapText="1"/>
    </xf>
    <xf numFmtId="0" fontId="1" fillId="0" borderId="8" xfId="0" applyFont="1" applyBorder="1" applyAlignment="1">
      <alignment vertical="center"/>
    </xf>
    <xf numFmtId="0" fontId="5" fillId="0" borderId="9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/>
    </xf>
    <xf numFmtId="164" fontId="1" fillId="0" borderId="11" xfId="0" applyNumberFormat="1" applyFont="1" applyBorder="1" applyAlignment="1">
      <alignment horizontal="right" vertical="center"/>
    </xf>
    <xf numFmtId="164" fontId="1" fillId="0" borderId="19" xfId="0" applyNumberFormat="1" applyFont="1" applyBorder="1" applyAlignment="1">
      <alignment horizontal="right" vertical="center"/>
    </xf>
    <xf numFmtId="164" fontId="1" fillId="0" borderId="9" xfId="0" applyNumberFormat="1" applyFont="1" applyBorder="1" applyAlignment="1">
      <alignment horizontal="right" vertical="center"/>
    </xf>
    <xf numFmtId="0" fontId="1" fillId="0" borderId="9" xfId="0" applyFont="1" applyBorder="1" applyAlignment="1">
      <alignment vertical="center" wrapText="1"/>
    </xf>
    <xf numFmtId="0" fontId="1" fillId="0" borderId="9" xfId="0" applyFont="1" applyBorder="1" applyAlignment="1">
      <alignment horizontal="left" vertical="center" wrapText="1"/>
    </xf>
    <xf numFmtId="164" fontId="1" fillId="0" borderId="8" xfId="0" applyNumberFormat="1" applyFont="1" applyBorder="1" applyAlignment="1">
      <alignment horizontal="right" vertical="center"/>
    </xf>
    <xf numFmtId="0" fontId="2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vertical="center" wrapText="1"/>
    </xf>
    <xf numFmtId="164" fontId="4" fillId="0" borderId="28" xfId="0" applyNumberFormat="1" applyFont="1" applyBorder="1" applyAlignment="1">
      <alignment horizontal="right" vertical="center"/>
    </xf>
    <xf numFmtId="164" fontId="4" fillId="0" borderId="30" xfId="0" applyNumberFormat="1" applyFont="1" applyBorder="1" applyAlignment="1">
      <alignment horizontal="right" vertical="center"/>
    </xf>
    <xf numFmtId="164" fontId="4" fillId="0" borderId="31" xfId="0" applyNumberFormat="1" applyFont="1" applyBorder="1" applyAlignment="1">
      <alignment horizontal="right" vertical="center"/>
    </xf>
    <xf numFmtId="164" fontId="4" fillId="0" borderId="29" xfId="0" applyNumberFormat="1" applyFont="1" applyBorder="1" applyAlignment="1">
      <alignment horizontal="right" vertical="center"/>
    </xf>
    <xf numFmtId="164" fontId="4" fillId="0" borderId="8" xfId="0" applyNumberFormat="1" applyFont="1" applyBorder="1" applyAlignment="1">
      <alignment horizontal="right" vertical="center"/>
    </xf>
    <xf numFmtId="164" fontId="4" fillId="0" borderId="11" xfId="0" applyNumberFormat="1" applyFont="1" applyBorder="1" applyAlignment="1">
      <alignment horizontal="right" vertical="center"/>
    </xf>
    <xf numFmtId="164" fontId="4" fillId="0" borderId="19" xfId="0" applyNumberFormat="1" applyFont="1" applyBorder="1" applyAlignment="1">
      <alignment horizontal="right" vertical="center"/>
    </xf>
    <xf numFmtId="164" fontId="4" fillId="0" borderId="9" xfId="0" applyNumberFormat="1" applyFont="1" applyBorder="1" applyAlignment="1">
      <alignment horizontal="right" vertical="center"/>
    </xf>
    <xf numFmtId="0" fontId="2" fillId="0" borderId="29" xfId="0" applyFont="1" applyBorder="1" applyAlignment="1">
      <alignment vertical="center" wrapText="1"/>
    </xf>
    <xf numFmtId="164" fontId="2" fillId="0" borderId="28" xfId="0" applyNumberFormat="1" applyFont="1" applyBorder="1" applyAlignment="1">
      <alignment horizontal="right" vertical="center"/>
    </xf>
    <xf numFmtId="164" fontId="2" fillId="0" borderId="30" xfId="0" applyNumberFormat="1" applyFont="1" applyBorder="1" applyAlignment="1">
      <alignment horizontal="right" vertical="center"/>
    </xf>
    <xf numFmtId="164" fontId="2" fillId="0" borderId="31" xfId="0" applyNumberFormat="1" applyFont="1" applyBorder="1" applyAlignment="1">
      <alignment horizontal="right" vertical="center"/>
    </xf>
    <xf numFmtId="164" fontId="2" fillId="0" borderId="29" xfId="0" applyNumberFormat="1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1" fillId="0" borderId="9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16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 wrapText="1"/>
    </xf>
    <xf numFmtId="0" fontId="1" fillId="0" borderId="17" xfId="1" applyFont="1" applyFill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11" xfId="1" applyFont="1" applyBorder="1" applyAlignment="1">
      <alignment horizontal="center" vertical="center" wrapText="1"/>
    </xf>
    <xf numFmtId="0" fontId="1" fillId="0" borderId="18" xfId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</cellXfs>
  <cellStyles count="2">
    <cellStyle name="Normál" xfId="0" builtinId="0"/>
    <cellStyle name="Normál_2-3.sz. melléklet" xfId="1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view="pageBreakPreview" zoomScale="70" zoomScaleNormal="100" zoomScaleSheetLayoutView="70" workbookViewId="0">
      <selection activeCell="B28" sqref="B28"/>
    </sheetView>
  </sheetViews>
  <sheetFormatPr defaultRowHeight="18.75" x14ac:dyDescent="0.25"/>
  <cols>
    <col min="1" max="1" width="5.7109375" style="1" customWidth="1"/>
    <col min="2" max="2" width="55.7109375" style="1" customWidth="1"/>
    <col min="3" max="9" width="14.7109375" style="1" customWidth="1"/>
  </cols>
  <sheetData>
    <row r="1" spans="1:9" x14ac:dyDescent="0.25">
      <c r="H1" s="40" t="s">
        <v>0</v>
      </c>
      <c r="I1" s="40"/>
    </row>
    <row r="2" spans="1:9" x14ac:dyDescent="0.25">
      <c r="A2" s="41" t="s">
        <v>1</v>
      </c>
      <c r="B2" s="41"/>
      <c r="C2" s="41"/>
      <c r="D2" s="41"/>
      <c r="E2" s="41"/>
      <c r="F2" s="41"/>
      <c r="G2" s="41"/>
      <c r="H2" s="41"/>
      <c r="I2" s="41"/>
    </row>
    <row r="3" spans="1:9" x14ac:dyDescent="0.25">
      <c r="A3" s="41" t="s">
        <v>2</v>
      </c>
      <c r="B3" s="41"/>
      <c r="C3" s="41"/>
      <c r="D3" s="41"/>
      <c r="E3" s="41"/>
      <c r="F3" s="41"/>
      <c r="G3" s="41"/>
      <c r="H3" s="41"/>
      <c r="I3" s="41"/>
    </row>
    <row r="5" spans="1:9" ht="19.5" thickBot="1" x14ac:dyDescent="0.3">
      <c r="I5" s="38" t="s">
        <v>3</v>
      </c>
    </row>
    <row r="6" spans="1:9" ht="15" x14ac:dyDescent="0.25">
      <c r="A6" s="42" t="s">
        <v>4</v>
      </c>
      <c r="B6" s="45" t="s">
        <v>5</v>
      </c>
      <c r="C6" s="47" t="s">
        <v>6</v>
      </c>
      <c r="D6" s="50" t="s">
        <v>7</v>
      </c>
      <c r="E6" s="53" t="s">
        <v>8</v>
      </c>
      <c r="F6" s="54"/>
      <c r="G6" s="57" t="s">
        <v>9</v>
      </c>
      <c r="H6" s="59" t="s">
        <v>10</v>
      </c>
      <c r="I6" s="45"/>
    </row>
    <row r="7" spans="1:9" ht="15" x14ac:dyDescent="0.25">
      <c r="A7" s="43"/>
      <c r="B7" s="46"/>
      <c r="C7" s="48"/>
      <c r="D7" s="51"/>
      <c r="E7" s="55"/>
      <c r="F7" s="56"/>
      <c r="G7" s="58"/>
      <c r="H7" s="60"/>
      <c r="I7" s="61"/>
    </row>
    <row r="8" spans="1:9" ht="38.25" thickBot="1" x14ac:dyDescent="0.3">
      <c r="A8" s="44"/>
      <c r="B8" s="46"/>
      <c r="C8" s="49"/>
      <c r="D8" s="52"/>
      <c r="E8" s="2" t="s">
        <v>35</v>
      </c>
      <c r="F8" s="3" t="s">
        <v>11</v>
      </c>
      <c r="G8" s="58"/>
      <c r="H8" s="4" t="s">
        <v>36</v>
      </c>
      <c r="I8" s="3" t="s">
        <v>12</v>
      </c>
    </row>
    <row r="9" spans="1:9" ht="20.25" thickTop="1" thickBot="1" x14ac:dyDescent="0.3">
      <c r="A9" s="5">
        <v>1</v>
      </c>
      <c r="B9" s="6">
        <v>2</v>
      </c>
      <c r="C9" s="7">
        <v>3</v>
      </c>
      <c r="D9" s="8">
        <v>4</v>
      </c>
      <c r="E9" s="8">
        <v>5</v>
      </c>
      <c r="F9" s="6">
        <v>6</v>
      </c>
      <c r="G9" s="7">
        <v>7</v>
      </c>
      <c r="H9" s="8">
        <v>8</v>
      </c>
      <c r="I9" s="6">
        <v>9</v>
      </c>
    </row>
    <row r="10" spans="1:9" ht="21" thickTop="1" thickBot="1" x14ac:dyDescent="0.3">
      <c r="A10" s="9">
        <v>1</v>
      </c>
      <c r="B10" s="10" t="s">
        <v>13</v>
      </c>
      <c r="C10" s="11">
        <f>SUM(C12:C27)</f>
        <v>946668.6</v>
      </c>
      <c r="D10" s="11">
        <f>SUM(D12:D27)</f>
        <v>928813.39999999979</v>
      </c>
      <c r="E10" s="11">
        <f>SUM(E12:E27)</f>
        <v>-121562.8</v>
      </c>
      <c r="F10" s="12">
        <f>+D10/C10*100</f>
        <v>98.113891175856025</v>
      </c>
      <c r="G10" s="13">
        <f>SUM(G12:G27)</f>
        <v>647209.39999999991</v>
      </c>
      <c r="H10" s="13">
        <f>SUM(H12:H27)</f>
        <v>-281603.99999999988</v>
      </c>
      <c r="I10" s="12">
        <f>+G10/D10*100</f>
        <v>69.681315967233033</v>
      </c>
    </row>
    <row r="11" spans="1:9" x14ac:dyDescent="0.25">
      <c r="A11" s="14"/>
      <c r="B11" s="15" t="s">
        <v>14</v>
      </c>
      <c r="C11" s="16"/>
      <c r="D11" s="17"/>
      <c r="E11" s="18"/>
      <c r="F11" s="19"/>
      <c r="G11" s="17"/>
      <c r="H11" s="18"/>
      <c r="I11" s="19"/>
    </row>
    <row r="12" spans="1:9" x14ac:dyDescent="0.25">
      <c r="A12" s="14"/>
      <c r="B12" s="20" t="s">
        <v>15</v>
      </c>
      <c r="C12" s="17">
        <f>32266.4+7659.7+4107+6997.7+808.1+106.2+4888.3+8098.3+1192.9+60586.8+38975.3+52456.6+368781.6</f>
        <v>586924.9</v>
      </c>
      <c r="D12" s="17">
        <v>478006.2</v>
      </c>
      <c r="E12" s="18">
        <f>+D12-C12</f>
        <v>-108918.70000000001</v>
      </c>
      <c r="F12" s="19">
        <f>+D12/C12*100</f>
        <v>81.442480971585979</v>
      </c>
      <c r="G12" s="17"/>
      <c r="H12" s="18">
        <f>+G12-D12</f>
        <v>-478006.2</v>
      </c>
      <c r="I12" s="19">
        <f>+G12/D12*100</f>
        <v>0</v>
      </c>
    </row>
    <row r="13" spans="1:9" x14ac:dyDescent="0.25">
      <c r="A13" s="14"/>
      <c r="B13" s="20" t="s">
        <v>16</v>
      </c>
      <c r="C13" s="17">
        <f>8282.7+113504.8+31048.8+35133.5</f>
        <v>187969.8</v>
      </c>
      <c r="D13" s="17">
        <v>210965</v>
      </c>
      <c r="E13" s="18">
        <f>+D13-C13</f>
        <v>22995.200000000012</v>
      </c>
      <c r="F13" s="19">
        <f>+D13/C13*100</f>
        <v>112.2334545230138</v>
      </c>
      <c r="G13" s="17"/>
      <c r="H13" s="18">
        <f>+G13-D13</f>
        <v>-210965</v>
      </c>
      <c r="I13" s="19">
        <f>+G13/D13*100</f>
        <v>0</v>
      </c>
    </row>
    <row r="14" spans="1:9" x14ac:dyDescent="0.25">
      <c r="A14" s="14"/>
      <c r="B14" s="20" t="s">
        <v>17</v>
      </c>
      <c r="C14" s="17">
        <v>87620.800000000003</v>
      </c>
      <c r="D14" s="17">
        <v>82698.2</v>
      </c>
      <c r="E14" s="18">
        <f>+D14-C14</f>
        <v>-4922.6000000000058</v>
      </c>
      <c r="F14" s="19">
        <f>+D14/C14*100</f>
        <v>94.381927578839722</v>
      </c>
      <c r="G14" s="17">
        <v>34959.800000000003</v>
      </c>
      <c r="H14" s="18">
        <f>+G14-D14</f>
        <v>-47738.399999999994</v>
      </c>
      <c r="I14" s="19">
        <f>+G14/D14*100</f>
        <v>42.27395517677531</v>
      </c>
    </row>
    <row r="15" spans="1:9" ht="56.25" x14ac:dyDescent="0.25">
      <c r="A15" s="14"/>
      <c r="B15" s="20" t="s">
        <v>18</v>
      </c>
      <c r="C15" s="17">
        <f>11885.4</f>
        <v>11885.4</v>
      </c>
      <c r="D15" s="17">
        <v>24776.7</v>
      </c>
      <c r="E15" s="18">
        <f>+D15-C15</f>
        <v>12891.300000000001</v>
      </c>
      <c r="F15" s="19">
        <f>+D15/C15*100</f>
        <v>208.46332475137564</v>
      </c>
      <c r="G15" s="17">
        <f>8000</f>
        <v>8000</v>
      </c>
      <c r="H15" s="18">
        <f>+G15-D15</f>
        <v>-16776.7</v>
      </c>
      <c r="I15" s="19">
        <f>+G15/D15*100</f>
        <v>32.288399988699055</v>
      </c>
    </row>
    <row r="16" spans="1:9" ht="93.75" x14ac:dyDescent="0.25">
      <c r="A16" s="14"/>
      <c r="B16" s="21" t="s">
        <v>37</v>
      </c>
      <c r="C16" s="17"/>
      <c r="D16" s="17"/>
      <c r="E16" s="18"/>
      <c r="F16" s="19"/>
      <c r="G16" s="17"/>
      <c r="H16" s="18"/>
      <c r="I16" s="19"/>
    </row>
    <row r="17" spans="1:9" x14ac:dyDescent="0.25">
      <c r="A17" s="14"/>
      <c r="B17" s="20" t="s">
        <v>19</v>
      </c>
      <c r="C17" s="17">
        <v>350</v>
      </c>
      <c r="D17" s="17">
        <v>350</v>
      </c>
      <c r="E17" s="18">
        <f>+D17-C17</f>
        <v>0</v>
      </c>
      <c r="F17" s="19">
        <f>+D17/C17*100</f>
        <v>100</v>
      </c>
      <c r="G17" s="17">
        <v>35</v>
      </c>
      <c r="H17" s="18">
        <f t="shared" ref="H17:H23" si="0">+G17-D17</f>
        <v>-315</v>
      </c>
      <c r="I17" s="19">
        <f>+G17/D17*100</f>
        <v>10</v>
      </c>
    </row>
    <row r="18" spans="1:9" x14ac:dyDescent="0.25">
      <c r="A18" s="14"/>
      <c r="B18" s="20" t="s">
        <v>20</v>
      </c>
      <c r="C18" s="17">
        <v>8000</v>
      </c>
      <c r="D18" s="17"/>
      <c r="E18" s="18">
        <f>+D18-C18</f>
        <v>-8000</v>
      </c>
      <c r="F18" s="19">
        <f>+D18/C18*100</f>
        <v>0</v>
      </c>
      <c r="G18" s="17"/>
      <c r="H18" s="18">
        <f t="shared" si="0"/>
        <v>0</v>
      </c>
      <c r="I18" s="19">
        <v>0</v>
      </c>
    </row>
    <row r="19" spans="1:9" ht="37.5" x14ac:dyDescent="0.25">
      <c r="A19" s="14"/>
      <c r="B19" s="20" t="s">
        <v>39</v>
      </c>
      <c r="C19" s="17">
        <v>27680</v>
      </c>
      <c r="D19" s="17"/>
      <c r="E19" s="18">
        <f>+D19-C19</f>
        <v>-27680</v>
      </c>
      <c r="F19" s="19">
        <f>+D19/C19*100</f>
        <v>0</v>
      </c>
      <c r="G19" s="17"/>
      <c r="H19" s="18">
        <f t="shared" si="0"/>
        <v>0</v>
      </c>
      <c r="I19" s="19">
        <v>0</v>
      </c>
    </row>
    <row r="20" spans="1:9" x14ac:dyDescent="0.25">
      <c r="A20" s="14"/>
      <c r="B20" s="20" t="s">
        <v>21</v>
      </c>
      <c r="C20" s="17">
        <v>36237.699999999997</v>
      </c>
      <c r="D20" s="17">
        <v>28309.7</v>
      </c>
      <c r="E20" s="18">
        <f>+D20-C20</f>
        <v>-7927.9999999999964</v>
      </c>
      <c r="F20" s="19"/>
      <c r="G20" s="17">
        <v>85600</v>
      </c>
      <c r="H20" s="18">
        <f t="shared" si="0"/>
        <v>57290.3</v>
      </c>
      <c r="I20" s="19">
        <f>+G20/D20*100</f>
        <v>302.36985909423271</v>
      </c>
    </row>
    <row r="21" spans="1:9" ht="37.5" x14ac:dyDescent="0.25">
      <c r="A21" s="14"/>
      <c r="B21" s="20" t="s">
        <v>22</v>
      </c>
      <c r="C21" s="22"/>
      <c r="D21" s="17"/>
      <c r="E21" s="18"/>
      <c r="F21" s="19"/>
      <c r="G21" s="17"/>
      <c r="H21" s="18"/>
      <c r="I21" s="19"/>
    </row>
    <row r="22" spans="1:9" ht="37.5" x14ac:dyDescent="0.25">
      <c r="A22" s="14"/>
      <c r="B22" s="20" t="s">
        <v>23</v>
      </c>
      <c r="C22" s="22"/>
      <c r="D22" s="17">
        <v>91707.6</v>
      </c>
      <c r="E22" s="18"/>
      <c r="F22" s="19"/>
      <c r="G22" s="17"/>
      <c r="H22" s="18">
        <f t="shared" si="0"/>
        <v>-91707.6</v>
      </c>
      <c r="I22" s="19">
        <f>+G22/D22*100</f>
        <v>0</v>
      </c>
    </row>
    <row r="23" spans="1:9" x14ac:dyDescent="0.25">
      <c r="A23" s="14"/>
      <c r="B23" s="20" t="s">
        <v>24</v>
      </c>
      <c r="C23" s="22"/>
      <c r="D23" s="17">
        <v>12000</v>
      </c>
      <c r="E23" s="18"/>
      <c r="F23" s="19"/>
      <c r="G23" s="17"/>
      <c r="H23" s="18">
        <f t="shared" si="0"/>
        <v>-12000</v>
      </c>
      <c r="I23" s="19"/>
    </row>
    <row r="24" spans="1:9" ht="37.5" x14ac:dyDescent="0.25">
      <c r="A24" s="14"/>
      <c r="B24" s="20" t="s">
        <v>25</v>
      </c>
      <c r="C24" s="17"/>
      <c r="D24" s="17"/>
      <c r="E24" s="18">
        <v>0</v>
      </c>
      <c r="F24" s="19"/>
      <c r="G24" s="17">
        <v>112788.6</v>
      </c>
      <c r="H24" s="18">
        <f>+G24-D24</f>
        <v>112788.6</v>
      </c>
      <c r="I24" s="19">
        <v>100</v>
      </c>
    </row>
    <row r="25" spans="1:9" ht="56.25" x14ac:dyDescent="0.25">
      <c r="A25" s="14"/>
      <c r="B25" s="20" t="s">
        <v>38</v>
      </c>
      <c r="C25" s="17"/>
      <c r="D25" s="17"/>
      <c r="E25" s="18">
        <v>0</v>
      </c>
      <c r="F25" s="19"/>
      <c r="G25" s="17">
        <v>156393.5</v>
      </c>
      <c r="H25" s="18">
        <f>+G25-D25</f>
        <v>156393.5</v>
      </c>
      <c r="I25" s="19">
        <v>100</v>
      </c>
    </row>
    <row r="26" spans="1:9" ht="37.5" x14ac:dyDescent="0.25">
      <c r="A26" s="14"/>
      <c r="B26" s="21" t="s">
        <v>40</v>
      </c>
      <c r="C26" s="17"/>
      <c r="D26" s="17"/>
      <c r="E26" s="18">
        <f>+D26-C26</f>
        <v>0</v>
      </c>
      <c r="F26" s="19"/>
      <c r="G26" s="17">
        <v>219965.8</v>
      </c>
      <c r="H26" s="18">
        <f>+G26-D26</f>
        <v>219965.8</v>
      </c>
      <c r="I26" s="19">
        <v>100</v>
      </c>
    </row>
    <row r="27" spans="1:9" ht="38.25" thickBot="1" x14ac:dyDescent="0.3">
      <c r="A27" s="14"/>
      <c r="B27" s="20" t="s">
        <v>41</v>
      </c>
      <c r="C27" s="17"/>
      <c r="D27" s="17"/>
      <c r="E27" s="18">
        <f>+D27-C27</f>
        <v>0</v>
      </c>
      <c r="F27" s="19"/>
      <c r="G27" s="17">
        <v>29466.7</v>
      </c>
      <c r="H27" s="18">
        <f>+G27-D27</f>
        <v>29466.7</v>
      </c>
      <c r="I27" s="19">
        <v>100</v>
      </c>
    </row>
    <row r="28" spans="1:9" ht="78.75" thickBot="1" x14ac:dyDescent="0.3">
      <c r="A28" s="23">
        <v>2</v>
      </c>
      <c r="B28" s="24" t="s">
        <v>26</v>
      </c>
      <c r="C28" s="25">
        <f>SUM(C30:C32)</f>
        <v>226588.5</v>
      </c>
      <c r="D28" s="26">
        <f>SUM(D30:D32)</f>
        <v>113117.4</v>
      </c>
      <c r="E28" s="27">
        <f>SUM(E30:E32)</f>
        <v>-113471.09999999999</v>
      </c>
      <c r="F28" s="28">
        <f>+D28/C28*100</f>
        <v>49.92195102575814</v>
      </c>
      <c r="G28" s="26">
        <f>SUM(G30:G32)</f>
        <v>0</v>
      </c>
      <c r="H28" s="27">
        <f>SUM(H30:H32)</f>
        <v>-113117.4</v>
      </c>
      <c r="I28" s="28">
        <f>+G28/D28*100</f>
        <v>0</v>
      </c>
    </row>
    <row r="29" spans="1:9" ht="19.5" x14ac:dyDescent="0.25">
      <c r="A29" s="14"/>
      <c r="B29" s="15" t="s">
        <v>14</v>
      </c>
      <c r="C29" s="29"/>
      <c r="D29" s="30"/>
      <c r="E29" s="31"/>
      <c r="F29" s="32"/>
      <c r="G29" s="30"/>
      <c r="H29" s="31"/>
      <c r="I29" s="32"/>
    </row>
    <row r="30" spans="1:9" ht="37.5" x14ac:dyDescent="0.25">
      <c r="A30" s="14"/>
      <c r="B30" s="20" t="s">
        <v>27</v>
      </c>
      <c r="C30" s="17">
        <v>126426.2</v>
      </c>
      <c r="D30" s="17">
        <v>113117.4</v>
      </c>
      <c r="E30" s="18">
        <f>+D30-C30</f>
        <v>-13308.800000000003</v>
      </c>
      <c r="F30" s="19">
        <f>+D30/C30*100</f>
        <v>89.473068082406968</v>
      </c>
      <c r="G30" s="17"/>
      <c r="H30" s="18">
        <f>+G30-D30</f>
        <v>-113117.4</v>
      </c>
      <c r="I30" s="19">
        <f>+G30/D30*100</f>
        <v>0</v>
      </c>
    </row>
    <row r="31" spans="1:9" x14ac:dyDescent="0.25">
      <c r="A31" s="14"/>
      <c r="B31" s="39" t="s">
        <v>28</v>
      </c>
      <c r="C31" s="17"/>
      <c r="D31" s="17"/>
      <c r="E31" s="18"/>
      <c r="F31" s="19"/>
      <c r="G31" s="17"/>
      <c r="H31" s="18"/>
      <c r="I31" s="19"/>
    </row>
    <row r="32" spans="1:9" ht="41.25" customHeight="1" x14ac:dyDescent="0.25">
      <c r="A32" s="14"/>
      <c r="B32" s="39"/>
      <c r="C32" s="17">
        <f>SUM(C35:C37)</f>
        <v>100162.29999999999</v>
      </c>
      <c r="D32" s="17"/>
      <c r="E32" s="18">
        <f t="shared" ref="E32:E37" si="1">+D32-C32</f>
        <v>-100162.29999999999</v>
      </c>
      <c r="F32" s="19">
        <f>+D32/C32*100</f>
        <v>0</v>
      </c>
      <c r="G32" s="17"/>
      <c r="H32" s="18">
        <f t="shared" ref="H32:H37" si="2">+G32-D32</f>
        <v>0</v>
      </c>
      <c r="I32" s="19"/>
    </row>
    <row r="33" spans="1:9" x14ac:dyDescent="0.25">
      <c r="A33" s="14"/>
      <c r="B33" s="20" t="s">
        <v>29</v>
      </c>
      <c r="C33" s="17"/>
      <c r="D33" s="17"/>
      <c r="E33" s="18"/>
      <c r="F33" s="19"/>
      <c r="G33" s="17"/>
      <c r="H33" s="18"/>
      <c r="I33" s="19"/>
    </row>
    <row r="34" spans="1:9" x14ac:dyDescent="0.25">
      <c r="A34" s="14"/>
      <c r="B34" s="20" t="s">
        <v>30</v>
      </c>
      <c r="C34" s="17"/>
      <c r="D34" s="17"/>
      <c r="E34" s="18"/>
      <c r="F34" s="19"/>
      <c r="G34" s="17"/>
      <c r="H34" s="18"/>
      <c r="I34" s="19"/>
    </row>
    <row r="35" spans="1:9" x14ac:dyDescent="0.25">
      <c r="A35" s="14"/>
      <c r="B35" s="20" t="s">
        <v>31</v>
      </c>
      <c r="C35" s="17">
        <v>93839.4</v>
      </c>
      <c r="D35" s="17"/>
      <c r="E35" s="18">
        <f t="shared" si="1"/>
        <v>-93839.4</v>
      </c>
      <c r="F35" s="19">
        <f>+D35/C35*100</f>
        <v>0</v>
      </c>
      <c r="G35" s="17"/>
      <c r="H35" s="18">
        <f t="shared" si="2"/>
        <v>0</v>
      </c>
      <c r="I35" s="19"/>
    </row>
    <row r="36" spans="1:9" x14ac:dyDescent="0.25">
      <c r="A36" s="14"/>
      <c r="B36" s="20" t="s">
        <v>32</v>
      </c>
      <c r="C36" s="17"/>
      <c r="D36" s="17"/>
      <c r="E36" s="18"/>
      <c r="F36" s="19"/>
      <c r="G36" s="17"/>
      <c r="H36" s="18"/>
      <c r="I36" s="19"/>
    </row>
    <row r="37" spans="1:9" ht="19.5" thickBot="1" x14ac:dyDescent="0.3">
      <c r="A37" s="14"/>
      <c r="B37" s="20" t="s">
        <v>33</v>
      </c>
      <c r="C37" s="17">
        <v>6322.9</v>
      </c>
      <c r="D37" s="17"/>
      <c r="E37" s="18">
        <f t="shared" si="1"/>
        <v>-6322.9</v>
      </c>
      <c r="F37" s="19">
        <f>+D37/C37*100</f>
        <v>0</v>
      </c>
      <c r="G37" s="17"/>
      <c r="H37" s="18">
        <f t="shared" si="2"/>
        <v>0</v>
      </c>
      <c r="I37" s="19"/>
    </row>
    <row r="38" spans="1:9" ht="38.25" thickBot="1" x14ac:dyDescent="0.3">
      <c r="A38" s="23">
        <v>3</v>
      </c>
      <c r="B38" s="33" t="s">
        <v>34</v>
      </c>
      <c r="C38" s="34">
        <f>C28+C10</f>
        <v>1173257.1000000001</v>
      </c>
      <c r="D38" s="35">
        <f>D28+D10</f>
        <v>1041930.7999999998</v>
      </c>
      <c r="E38" s="36">
        <f>+D38-C38</f>
        <v>-131326.30000000028</v>
      </c>
      <c r="F38" s="37">
        <f>+D38/C38*100</f>
        <v>88.806690366501911</v>
      </c>
      <c r="G38" s="35">
        <f>G28+G10</f>
        <v>647209.39999999991</v>
      </c>
      <c r="H38" s="36">
        <f>+G38-D38</f>
        <v>-394721.39999999991</v>
      </c>
      <c r="I38" s="37">
        <f>+G38/D38*100</f>
        <v>62.116351680936965</v>
      </c>
    </row>
  </sheetData>
  <mergeCells count="11">
    <mergeCell ref="B31:B32"/>
    <mergeCell ref="H1:I1"/>
    <mergeCell ref="A2:I2"/>
    <mergeCell ref="A3:I3"/>
    <mergeCell ref="A6:A8"/>
    <mergeCell ref="B6:B8"/>
    <mergeCell ref="C6:C8"/>
    <mergeCell ref="D6:D8"/>
    <mergeCell ref="E6:F7"/>
    <mergeCell ref="G6:G8"/>
    <mergeCell ref="H6:I7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26" sqref="L26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2012-11-10T09:42:36Z</dcterms:modified>
</cp:coreProperties>
</file>