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9720" windowHeight="6855"/>
  </bookViews>
  <sheets>
    <sheet name="hitel" sheetId="1" r:id="rId1"/>
  </sheets>
  <definedNames>
    <definedName name="_xlnm.Print_Area" localSheetId="0">hitel!$A$1:$G$64</definedName>
  </definedNames>
  <calcPr calcId="145621"/>
</workbook>
</file>

<file path=xl/calcChain.xml><?xml version="1.0" encoding="utf-8"?>
<calcChain xmlns="http://schemas.openxmlformats.org/spreadsheetml/2006/main">
  <c r="H25" i="1" l="1"/>
  <c r="H20" i="1"/>
  <c r="I35" i="1"/>
  <c r="I42" i="1"/>
  <c r="H43" i="1"/>
  <c r="H46" i="1"/>
  <c r="H47" i="1"/>
  <c r="I43" i="1" l="1"/>
  <c r="G62" i="1" l="1"/>
  <c r="G61" i="1"/>
  <c r="F59" i="1" l="1"/>
  <c r="F63" i="1" s="1"/>
  <c r="E59" i="1"/>
  <c r="E63" i="1" s="1"/>
  <c r="D59" i="1"/>
  <c r="D63" i="1" s="1"/>
  <c r="C59" i="1"/>
  <c r="C63" i="1" s="1"/>
  <c r="G52" i="1" l="1"/>
  <c r="G53" i="1"/>
  <c r="G54" i="1"/>
  <c r="G55" i="1"/>
  <c r="G56" i="1"/>
  <c r="G57" i="1"/>
  <c r="G45" i="1"/>
  <c r="G37" i="1"/>
  <c r="G34" i="1"/>
  <c r="G49" i="1" l="1"/>
  <c r="G50" i="1"/>
  <c r="G51" i="1"/>
  <c r="G48" i="1"/>
  <c r="G44" i="1"/>
  <c r="G38" i="1"/>
  <c r="G39" i="1"/>
  <c r="G40" i="1"/>
  <c r="G41" i="1"/>
  <c r="G33" i="1"/>
  <c r="G23" i="1"/>
  <c r="G28" i="1"/>
  <c r="G24" i="1"/>
  <c r="G26" i="1"/>
  <c r="G30" i="1"/>
  <c r="G15" i="1"/>
  <c r="G59" i="1" s="1"/>
  <c r="G63" i="1" s="1"/>
  <c r="G18" i="1"/>
  <c r="G19" i="1"/>
  <c r="G16" i="1"/>
  <c r="G21" i="1"/>
</calcChain>
</file>

<file path=xl/sharedStrings.xml><?xml version="1.0" encoding="utf-8"?>
<sst xmlns="http://schemas.openxmlformats.org/spreadsheetml/2006/main" count="77" uniqueCount="68">
  <si>
    <t>Hitel megnevezése</t>
  </si>
  <si>
    <t>7.</t>
  </si>
  <si>
    <t>I.</t>
  </si>
  <si>
    <t>Budapest Főváros VII. Kerület Erzsébetváros Önkormányzata</t>
  </si>
  <si>
    <t>Hosszú lejáratú hitel visszafizetése, kamatkiadás</t>
  </si>
  <si>
    <t>1.</t>
  </si>
  <si>
    <t>2.</t>
  </si>
  <si>
    <t>II.</t>
  </si>
  <si>
    <t>3.</t>
  </si>
  <si>
    <t>MFB Rt. hosszú lejáratú kötelezettség a "Beruházás a XXI. Századi Iskolába" pályázat alapján (Madách Imre Gimnázium felújítása)</t>
  </si>
  <si>
    <t xml:space="preserve"> </t>
  </si>
  <si>
    <t>4.</t>
  </si>
  <si>
    <t>ezer Ft</t>
  </si>
  <si>
    <t xml:space="preserve">Sikeres Magyarországért Önkormányzati Fejlesztési Hitelprogram ÖKIF 2 </t>
  </si>
  <si>
    <t>6.</t>
  </si>
  <si>
    <t xml:space="preserve">OTP-től felvett hosszú lejáratú kötelezettség lakásépítési feladatokra (Jósika utca 22.) célhitel                          </t>
  </si>
  <si>
    <t xml:space="preserve">OTP-től felvett hosszú lejáratú kötelezettség lakásépítési feladatokra (Százház utca 10-18.) célhitel                          </t>
  </si>
  <si>
    <t>"Erzsébetváros 2027 kötvény"</t>
  </si>
  <si>
    <t>OTP-től felvett hosszú lejáratú kötelezettség lakásépítési feladatokra (Dob utca  23-27.) célhitel</t>
  </si>
  <si>
    <t>Carl Lutz park felújítás</t>
  </si>
  <si>
    <t>Rózsa utca felújítás</t>
  </si>
  <si>
    <t xml:space="preserve">Barcsay utca felújítás </t>
  </si>
  <si>
    <t xml:space="preserve">Hernád utca felújítás </t>
  </si>
  <si>
    <t>Szinva utca felújítás</t>
  </si>
  <si>
    <t>Állami kamattámogatással folyósított hitel</t>
  </si>
  <si>
    <t>Sikeres Magyarországért Önkormányzati Fejlesztési Hitelprogram ÖKIF 3</t>
  </si>
  <si>
    <t>Baross Gábor Általános Iskola felújítás</t>
  </si>
  <si>
    <t>Erzsébetvárosi Általános Iskola felújítás</t>
  </si>
  <si>
    <t>8.</t>
  </si>
  <si>
    <t>Kéthly Anna park felújítás</t>
  </si>
  <si>
    <t>Dob utca Károly körút felújítás</t>
  </si>
  <si>
    <t>Rumbach sebestyén útfelújítás</t>
  </si>
  <si>
    <t>Síp utca (Dob utca-Rákóczi út közötti szakasz)felújítása</t>
  </si>
  <si>
    <t>Kazinczy utca átépítés</t>
  </si>
  <si>
    <t>Dob utca 3. szám alatti ingatlan felújítás</t>
  </si>
  <si>
    <t>5. számú melléklet előterjesztéshez</t>
  </si>
  <si>
    <t>**</t>
  </si>
  <si>
    <t>Erzsébetvárosi Kéttannyelvű Általános Iskola felújítása</t>
  </si>
  <si>
    <t>Damjanich utca 4. szám alatti ingatlan felújítása</t>
  </si>
  <si>
    <t>Erzsébet körút 6. szám alatti Okmányiroda felújítása</t>
  </si>
  <si>
    <t>Marek József utca növényesítése</t>
  </si>
  <si>
    <t>III.</t>
  </si>
  <si>
    <t>Erzsébet terv Fejlesztési célú Kötvény</t>
  </si>
  <si>
    <t>Hosszú lejáratú hitelek és kölcsön és kötvény összesen (I+II+III)</t>
  </si>
  <si>
    <t>IV.</t>
  </si>
  <si>
    <t>2012. I-III. negyedévi felújítási hiteligénybevétele és a  hosszú lejáratú adósságszolgálati kötelezettségek teljesítése</t>
  </si>
  <si>
    <t>Hosszú lejáratú hitelek összesen  ( 1 +2+3+4+5+6+7+8)</t>
  </si>
  <si>
    <t>Balatonmáriafürdő nyári tábor felújítása</t>
  </si>
  <si>
    <t>Sorszám</t>
  </si>
  <si>
    <t>2011. évi záró hitelállomány</t>
  </si>
  <si>
    <t>2012. évi hitel felvétel</t>
  </si>
  <si>
    <t>2012. évi hiteltörlesztés</t>
  </si>
  <si>
    <t>2012.  évi hitel kamata és árfolyamdifferencia</t>
  </si>
  <si>
    <t xml:space="preserve">2012. I-III. negyedévi záróállomány </t>
  </si>
  <si>
    <t xml:space="preserve">Dohány utca 22-24. szám alatti Idősek Klubja felújítás </t>
  </si>
  <si>
    <t xml:space="preserve">Peterdy utca 16. szám alatti Idősek Otthona felújítás </t>
  </si>
  <si>
    <t>Hevesi Sándor tér 1. szám alatti háziorvosi rendelők kialakítása</t>
  </si>
  <si>
    <t>Dózsa György 46.  szám alatti Idősek Klubja klubhelyiség kialakítás</t>
  </si>
  <si>
    <t>Rottenbiller utca 27. szám alatti Egészségügyi intézmény felújítása</t>
  </si>
  <si>
    <t>Janikovszky Éva Általános Iskola felújítása</t>
  </si>
  <si>
    <t>ÖKIF hitelek az Erzsébet terv Fejlesztési programhoz</t>
  </si>
  <si>
    <t>Rumbach Sebestyén utca  10. szám alatti helyiség építészi és épületgépészeti felújítása</t>
  </si>
  <si>
    <t>Dózsa György út 46. szám alatti idősek háza elektromos hálózat felújítása</t>
  </si>
  <si>
    <t>Dohány utca járda felújítása</t>
  </si>
  <si>
    <t>Dob utca 21,27,29.  számú épületek és a Dob utca  23-25. szám alatti bölcsőde felújítása</t>
  </si>
  <si>
    <t>Garay teret övező utcák felújítása</t>
  </si>
  <si>
    <t>Rózsa utca útfelújítás</t>
  </si>
  <si>
    <t>Klauzál utca 23. szám alatti Egészségügyi intézmény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</si>
</sst>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9" xfId="0" applyFont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1" fillId="0" borderId="0" xfId="0" applyFont="1" applyAlignment="1"/>
    <xf numFmtId="0" fontId="4" fillId="0" borderId="16" xfId="0" applyFont="1" applyBorder="1" applyAlignment="1">
      <alignment horizontal="center"/>
    </xf>
    <xf numFmtId="0" fontId="4" fillId="0" borderId="24" xfId="0" applyFont="1" applyBorder="1" applyAlignment="1"/>
    <xf numFmtId="0" fontId="3" fillId="0" borderId="14" xfId="0" applyFont="1" applyBorder="1" applyAlignment="1"/>
    <xf numFmtId="0" fontId="4" fillId="0" borderId="27" xfId="0" applyFont="1" applyBorder="1" applyAlignment="1"/>
    <xf numFmtId="0" fontId="1" fillId="0" borderId="0" xfId="0" applyFont="1" applyBorder="1" applyAlignment="1"/>
    <xf numFmtId="0" fontId="4" fillId="0" borderId="3" xfId="0" applyFont="1" applyBorder="1" applyAlignment="1">
      <alignment horizontal="center"/>
    </xf>
    <xf numFmtId="0" fontId="4" fillId="0" borderId="14" xfId="0" applyFont="1" applyBorder="1" applyAlignment="1">
      <alignment wrapText="1"/>
    </xf>
    <xf numFmtId="3" fontId="1" fillId="0" borderId="25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/>
    <xf numFmtId="49" fontId="4" fillId="0" borderId="14" xfId="0" applyNumberFormat="1" applyFont="1" applyBorder="1" applyAlignment="1">
      <alignment wrapText="1"/>
    </xf>
    <xf numFmtId="3" fontId="1" fillId="0" borderId="25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3" fontId="4" fillId="0" borderId="14" xfId="0" applyNumberFormat="1" applyFont="1" applyBorder="1" applyAlignment="1">
      <alignment horizontal="right"/>
    </xf>
    <xf numFmtId="14" fontId="4" fillId="0" borderId="14" xfId="0" applyNumberFormat="1" applyFont="1" applyBorder="1" applyAlignment="1">
      <alignment horizontal="right" wrapText="1"/>
    </xf>
    <xf numFmtId="3" fontId="4" fillId="0" borderId="14" xfId="0" applyNumberFormat="1" applyFont="1" applyFill="1" applyBorder="1" applyAlignment="1">
      <alignment horizontal="right"/>
    </xf>
    <xf numFmtId="3" fontId="4" fillId="0" borderId="27" xfId="0" applyNumberFormat="1" applyFont="1" applyFill="1" applyBorder="1" applyAlignment="1">
      <alignment horizontal="right"/>
    </xf>
    <xf numFmtId="0" fontId="0" fillId="0" borderId="0" xfId="0" applyAlignment="1"/>
    <xf numFmtId="0" fontId="4" fillId="0" borderId="26" xfId="0" applyFont="1" applyBorder="1" applyAlignment="1">
      <alignment wrapText="1"/>
    </xf>
    <xf numFmtId="3" fontId="1" fillId="0" borderId="26" xfId="0" applyNumberFormat="1" applyFont="1" applyBorder="1" applyAlignment="1">
      <alignment horizontal="right"/>
    </xf>
    <xf numFmtId="3" fontId="1" fillId="0" borderId="28" xfId="0" applyNumberFormat="1" applyFont="1" applyFill="1" applyBorder="1" applyAlignment="1">
      <alignment horizontal="right"/>
    </xf>
    <xf numFmtId="3" fontId="0" fillId="0" borderId="0" xfId="0" applyNumberFormat="1" applyAlignment="1"/>
    <xf numFmtId="0" fontId="4" fillId="0" borderId="29" xfId="0" applyFont="1" applyBorder="1" applyAlignment="1">
      <alignment wrapText="1"/>
    </xf>
    <xf numFmtId="3" fontId="1" fillId="0" borderId="29" xfId="0" applyNumberFormat="1" applyFont="1" applyBorder="1" applyAlignment="1">
      <alignment horizontal="right"/>
    </xf>
    <xf numFmtId="0" fontId="4" fillId="2" borderId="17" xfId="0" applyFont="1" applyFill="1" applyBorder="1" applyAlignment="1">
      <alignment horizontal="center"/>
    </xf>
    <xf numFmtId="0" fontId="4" fillId="2" borderId="31" xfId="0" applyFont="1" applyFill="1" applyBorder="1" applyAlignment="1"/>
    <xf numFmtId="0" fontId="1" fillId="0" borderId="33" xfId="0" applyFont="1" applyBorder="1" applyAlignment="1">
      <alignment horizontal="right"/>
    </xf>
    <xf numFmtId="3" fontId="2" fillId="2" borderId="5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0" fontId="1" fillId="0" borderId="33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2" borderId="31" xfId="0" applyFont="1" applyFill="1" applyBorder="1" applyAlignment="1"/>
    <xf numFmtId="3" fontId="2" fillId="0" borderId="34" xfId="0" applyNumberFormat="1" applyFont="1" applyBorder="1" applyAlignment="1">
      <alignment horizontal="right"/>
    </xf>
    <xf numFmtId="3" fontId="2" fillId="3" borderId="5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4" fillId="2" borderId="7" xfId="0" applyFont="1" applyFill="1" applyBorder="1" applyAlignment="1">
      <alignment horizontal="center"/>
    </xf>
    <xf numFmtId="0" fontId="4" fillId="2" borderId="32" xfId="0" applyFont="1" applyFill="1" applyBorder="1" applyAlignment="1"/>
    <xf numFmtId="0" fontId="1" fillId="0" borderId="6" xfId="0" applyFont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3" fontId="2" fillId="2" borderId="32" xfId="0" applyNumberFormat="1" applyFont="1" applyFill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/>
    <xf numFmtId="3" fontId="2" fillId="0" borderId="22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30" xfId="0" applyFont="1" applyBorder="1" applyAlignment="1"/>
    <xf numFmtId="3" fontId="2" fillId="0" borderId="30" xfId="0" applyNumberFormat="1" applyFont="1" applyBorder="1" applyAlignment="1">
      <alignment horizontal="right"/>
    </xf>
    <xf numFmtId="0" fontId="3" fillId="2" borderId="30" xfId="0" applyFont="1" applyFill="1" applyBorder="1" applyAlignment="1"/>
    <xf numFmtId="3" fontId="2" fillId="3" borderId="30" xfId="0" applyNumberFormat="1" applyFont="1" applyFill="1" applyBorder="1" applyAlignment="1">
      <alignment horizontal="right"/>
    </xf>
    <xf numFmtId="3" fontId="2" fillId="3" borderId="2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right"/>
    </xf>
    <xf numFmtId="0" fontId="3" fillId="0" borderId="14" xfId="0" applyFont="1" applyBorder="1" applyAlignment="1">
      <alignment wrapText="1"/>
    </xf>
    <xf numFmtId="49" fontId="3" fillId="0" borderId="14" xfId="0" applyNumberFormat="1" applyFont="1" applyBorder="1" applyAlignment="1">
      <alignment wrapText="1"/>
    </xf>
    <xf numFmtId="0" fontId="3" fillId="0" borderId="14" xfId="0" applyFont="1" applyBorder="1" applyAlignment="1">
      <alignment horizontal="left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view="pageBreakPreview" topLeftCell="A25" zoomScale="70" zoomScaleNormal="70" zoomScaleSheetLayoutView="70" workbookViewId="0">
      <selection activeCell="B50" sqref="B50"/>
    </sheetView>
  </sheetViews>
  <sheetFormatPr defaultRowHeight="18.75" x14ac:dyDescent="0.2"/>
  <cols>
    <col min="1" max="1" width="10.5703125" style="1" bestFit="1" customWidth="1"/>
    <col min="2" max="2" width="129" style="1" customWidth="1"/>
    <col min="3" max="5" width="28.7109375" style="6" customWidth="1"/>
    <col min="6" max="7" width="28.7109375" style="1" customWidth="1"/>
    <col min="8" max="8" width="24.85546875" style="1" customWidth="1"/>
    <col min="9" max="16384" width="9.140625" style="1"/>
  </cols>
  <sheetData>
    <row r="1" spans="1:8" ht="19.5" customHeight="1" x14ac:dyDescent="0.2">
      <c r="B1" s="2"/>
      <c r="C1" s="2"/>
      <c r="D1" s="2"/>
      <c r="E1" s="3"/>
      <c r="F1" s="102" t="s">
        <v>35</v>
      </c>
      <c r="G1" s="102"/>
    </row>
    <row r="2" spans="1:8" ht="19.5" customHeight="1" x14ac:dyDescent="0.2">
      <c r="B2" s="2"/>
      <c r="C2" s="2"/>
      <c r="D2" s="2"/>
      <c r="E2" s="3"/>
      <c r="F2" s="102"/>
      <c r="G2" s="102"/>
    </row>
    <row r="3" spans="1:8" ht="19.5" customHeight="1" x14ac:dyDescent="0.2">
      <c r="B3" s="2"/>
      <c r="C3" s="2"/>
      <c r="D3" s="2"/>
      <c r="E3" s="4"/>
      <c r="F3" s="4"/>
      <c r="G3" s="5"/>
    </row>
    <row r="4" spans="1:8" ht="18.75" customHeight="1" x14ac:dyDescent="0.2">
      <c r="A4" s="99"/>
      <c r="B4" s="100"/>
      <c r="C4" s="100"/>
      <c r="D4" s="100"/>
      <c r="E4" s="100"/>
    </row>
    <row r="5" spans="1:8" s="6" customFormat="1" x14ac:dyDescent="0.2">
      <c r="A5" s="99" t="s">
        <v>3</v>
      </c>
      <c r="B5" s="99"/>
      <c r="C5" s="99"/>
      <c r="D5" s="99"/>
      <c r="E5" s="99"/>
      <c r="F5" s="99"/>
      <c r="G5" s="101"/>
    </row>
    <row r="6" spans="1:8" s="6" customFormat="1" x14ac:dyDescent="0.2">
      <c r="A6" s="99" t="s">
        <v>45</v>
      </c>
      <c r="B6" s="101"/>
      <c r="C6" s="101"/>
      <c r="D6" s="101"/>
      <c r="E6" s="101"/>
      <c r="F6" s="101"/>
      <c r="G6" s="101"/>
    </row>
    <row r="7" spans="1:8" s="6" customFormat="1" ht="24" customHeight="1" x14ac:dyDescent="0.2">
      <c r="A7" s="7"/>
      <c r="B7" s="7"/>
      <c r="C7" s="7"/>
      <c r="D7" s="7"/>
      <c r="E7" s="7"/>
      <c r="F7" s="7"/>
    </row>
    <row r="8" spans="1:8" ht="22.5" customHeight="1" thickBot="1" x14ac:dyDescent="0.25">
      <c r="C8" s="8"/>
      <c r="E8" s="9"/>
      <c r="F8" s="10"/>
      <c r="G8" s="9" t="s">
        <v>12</v>
      </c>
    </row>
    <row r="9" spans="1:8" s="6" customFormat="1" ht="20.25" customHeight="1" x14ac:dyDescent="0.2">
      <c r="A9" s="93" t="s">
        <v>48</v>
      </c>
      <c r="B9" s="96" t="s">
        <v>0</v>
      </c>
      <c r="C9" s="84" t="s">
        <v>49</v>
      </c>
      <c r="D9" s="87" t="s">
        <v>50</v>
      </c>
      <c r="E9" s="90" t="s">
        <v>51</v>
      </c>
      <c r="F9" s="90" t="s">
        <v>52</v>
      </c>
      <c r="G9" s="84" t="s">
        <v>53</v>
      </c>
    </row>
    <row r="10" spans="1:8" s="6" customFormat="1" ht="20.25" customHeight="1" x14ac:dyDescent="0.2">
      <c r="A10" s="94"/>
      <c r="B10" s="97"/>
      <c r="C10" s="85"/>
      <c r="D10" s="88"/>
      <c r="E10" s="91"/>
      <c r="F10" s="91"/>
      <c r="G10" s="85"/>
    </row>
    <row r="11" spans="1:8" s="6" customFormat="1" ht="20.25" customHeight="1" x14ac:dyDescent="0.2">
      <c r="A11" s="94"/>
      <c r="B11" s="97"/>
      <c r="C11" s="85"/>
      <c r="D11" s="88"/>
      <c r="E11" s="91"/>
      <c r="F11" s="91"/>
      <c r="G11" s="85"/>
    </row>
    <row r="12" spans="1:8" s="6" customFormat="1" ht="20.25" customHeight="1" thickBot="1" x14ac:dyDescent="0.25">
      <c r="A12" s="95"/>
      <c r="B12" s="98"/>
      <c r="C12" s="86"/>
      <c r="D12" s="89"/>
      <c r="E12" s="92"/>
      <c r="F12" s="92"/>
      <c r="G12" s="86"/>
    </row>
    <row r="13" spans="1:8" s="21" customFormat="1" x14ac:dyDescent="0.3">
      <c r="A13" s="17">
        <v>1</v>
      </c>
      <c r="B13" s="18">
        <v>2</v>
      </c>
      <c r="C13" s="19">
        <v>3</v>
      </c>
      <c r="D13" s="18">
        <v>4</v>
      </c>
      <c r="E13" s="18">
        <v>5</v>
      </c>
      <c r="F13" s="20">
        <v>6</v>
      </c>
      <c r="G13" s="19">
        <v>7</v>
      </c>
    </row>
    <row r="14" spans="1:8" s="21" customFormat="1" x14ac:dyDescent="0.3">
      <c r="A14" s="22" t="s">
        <v>2</v>
      </c>
      <c r="B14" s="81" t="s">
        <v>4</v>
      </c>
      <c r="C14" s="23"/>
      <c r="D14" s="24"/>
      <c r="E14" s="24"/>
      <c r="F14" s="24"/>
      <c r="G14" s="25"/>
      <c r="H14" s="26"/>
    </row>
    <row r="15" spans="1:8" s="26" customFormat="1" x14ac:dyDescent="0.3">
      <c r="A15" s="27" t="s">
        <v>5</v>
      </c>
      <c r="B15" s="28" t="s">
        <v>9</v>
      </c>
      <c r="C15" s="29">
        <v>350000</v>
      </c>
      <c r="D15" s="30"/>
      <c r="E15" s="30"/>
      <c r="F15" s="30">
        <v>14722</v>
      </c>
      <c r="G15" s="31">
        <f>C15-E15</f>
        <v>350000</v>
      </c>
      <c r="H15" s="32" t="s">
        <v>10</v>
      </c>
    </row>
    <row r="16" spans="1:8" s="26" customFormat="1" x14ac:dyDescent="0.3">
      <c r="A16" s="27" t="s">
        <v>6</v>
      </c>
      <c r="B16" s="28" t="s">
        <v>15</v>
      </c>
      <c r="C16" s="29">
        <v>57643</v>
      </c>
      <c r="D16" s="30"/>
      <c r="E16" s="30"/>
      <c r="F16" s="30">
        <v>3300</v>
      </c>
      <c r="G16" s="31">
        <f>C16-E16</f>
        <v>57643</v>
      </c>
      <c r="H16" s="32" t="s">
        <v>10</v>
      </c>
    </row>
    <row r="17" spans="1:8" s="26" customFormat="1" x14ac:dyDescent="0.3">
      <c r="A17" s="27"/>
      <c r="B17" s="28" t="s">
        <v>24</v>
      </c>
      <c r="C17" s="29"/>
      <c r="D17" s="30"/>
      <c r="E17" s="30"/>
      <c r="F17" s="30"/>
      <c r="G17" s="31">
        <v>0</v>
      </c>
      <c r="H17" s="32" t="s">
        <v>10</v>
      </c>
    </row>
    <row r="18" spans="1:8" s="26" customFormat="1" x14ac:dyDescent="0.3">
      <c r="A18" s="27" t="s">
        <v>8</v>
      </c>
      <c r="B18" s="28" t="s">
        <v>16</v>
      </c>
      <c r="C18" s="29">
        <v>188920</v>
      </c>
      <c r="D18" s="30"/>
      <c r="E18" s="30"/>
      <c r="F18" s="30">
        <v>10815</v>
      </c>
      <c r="G18" s="31">
        <f>C18-E18</f>
        <v>188920</v>
      </c>
    </row>
    <row r="19" spans="1:8" s="26" customFormat="1" x14ac:dyDescent="0.3">
      <c r="A19" s="27"/>
      <c r="B19" s="28" t="s">
        <v>24</v>
      </c>
      <c r="C19" s="29">
        <v>165850</v>
      </c>
      <c r="D19" s="30"/>
      <c r="E19" s="30"/>
      <c r="F19" s="30">
        <v>4044</v>
      </c>
      <c r="G19" s="31">
        <f>C19-E19</f>
        <v>165850</v>
      </c>
    </row>
    <row r="20" spans="1:8" s="26" customFormat="1" x14ac:dyDescent="0.3">
      <c r="A20" s="27" t="s">
        <v>11</v>
      </c>
      <c r="B20" s="28" t="s">
        <v>18</v>
      </c>
      <c r="C20" s="29">
        <v>210887</v>
      </c>
      <c r="D20" s="30"/>
      <c r="E20" s="30">
        <v>11165</v>
      </c>
      <c r="F20" s="30">
        <v>11443</v>
      </c>
      <c r="G20" s="31">
        <v>199722</v>
      </c>
      <c r="H20" s="32">
        <f>C20-E20</f>
        <v>199722</v>
      </c>
    </row>
    <row r="21" spans="1:8" s="26" customFormat="1" x14ac:dyDescent="0.3">
      <c r="A21" s="27"/>
      <c r="B21" s="28" t="s">
        <v>24</v>
      </c>
      <c r="C21" s="29">
        <v>348711</v>
      </c>
      <c r="D21" s="30"/>
      <c r="E21" s="30">
        <v>18460</v>
      </c>
      <c r="F21" s="30">
        <v>7526</v>
      </c>
      <c r="G21" s="31">
        <f>C21-E21</f>
        <v>330251</v>
      </c>
    </row>
    <row r="22" spans="1:8" s="26" customFormat="1" x14ac:dyDescent="0.3">
      <c r="A22" s="27">
        <v>5</v>
      </c>
      <c r="B22" s="79" t="s">
        <v>13</v>
      </c>
      <c r="C22" s="29"/>
      <c r="D22" s="30"/>
      <c r="E22" s="30"/>
      <c r="F22" s="30"/>
      <c r="G22" s="31"/>
    </row>
    <row r="23" spans="1:8" s="26" customFormat="1" x14ac:dyDescent="0.3">
      <c r="A23" s="27"/>
      <c r="B23" s="33" t="s">
        <v>61</v>
      </c>
      <c r="C23" s="34">
        <v>20759</v>
      </c>
      <c r="D23" s="35"/>
      <c r="E23" s="35">
        <v>1689</v>
      </c>
      <c r="F23" s="35">
        <v>410</v>
      </c>
      <c r="G23" s="31">
        <f t="shared" ref="G23:G28" si="0">C23-E23</f>
        <v>19070</v>
      </c>
    </row>
    <row r="24" spans="1:8" s="26" customFormat="1" x14ac:dyDescent="0.3">
      <c r="A24" s="27"/>
      <c r="B24" s="33" t="s">
        <v>62</v>
      </c>
      <c r="C24" s="34">
        <v>33273</v>
      </c>
      <c r="D24" s="35"/>
      <c r="E24" s="35">
        <v>2707</v>
      </c>
      <c r="F24" s="35">
        <v>657</v>
      </c>
      <c r="G24" s="31">
        <f t="shared" si="0"/>
        <v>30566</v>
      </c>
    </row>
    <row r="25" spans="1:8" s="26" customFormat="1" x14ac:dyDescent="0.3">
      <c r="A25" s="27"/>
      <c r="B25" s="33" t="s">
        <v>63</v>
      </c>
      <c r="C25" s="34">
        <v>65299</v>
      </c>
      <c r="D25" s="35"/>
      <c r="E25" s="35">
        <v>5314</v>
      </c>
      <c r="F25" s="35">
        <v>1290</v>
      </c>
      <c r="G25" s="31">
        <v>59985</v>
      </c>
      <c r="H25" s="32">
        <f>C25-E25</f>
        <v>59985</v>
      </c>
    </row>
    <row r="26" spans="1:8" s="26" customFormat="1" x14ac:dyDescent="0.3">
      <c r="A26" s="27"/>
      <c r="B26" s="33" t="s">
        <v>64</v>
      </c>
      <c r="C26" s="34">
        <v>74033</v>
      </c>
      <c r="D26" s="35"/>
      <c r="E26" s="35">
        <v>6024</v>
      </c>
      <c r="F26" s="35">
        <v>1462</v>
      </c>
      <c r="G26" s="31">
        <f t="shared" si="0"/>
        <v>68009</v>
      </c>
    </row>
    <row r="27" spans="1:8" s="26" customFormat="1" x14ac:dyDescent="0.3">
      <c r="A27" s="27"/>
      <c r="B27" s="33" t="s">
        <v>65</v>
      </c>
      <c r="C27" s="34">
        <v>78941</v>
      </c>
      <c r="D27" s="35"/>
      <c r="E27" s="35">
        <v>6423</v>
      </c>
      <c r="F27" s="35">
        <v>1560</v>
      </c>
      <c r="G27" s="31">
        <v>71517</v>
      </c>
    </row>
    <row r="28" spans="1:8" s="26" customFormat="1" x14ac:dyDescent="0.3">
      <c r="A28" s="36"/>
      <c r="B28" s="33" t="s">
        <v>66</v>
      </c>
      <c r="C28" s="35">
        <v>34471</v>
      </c>
      <c r="D28" s="35"/>
      <c r="E28" s="35">
        <v>2805</v>
      </c>
      <c r="F28" s="35">
        <v>428</v>
      </c>
      <c r="G28" s="31">
        <f t="shared" si="0"/>
        <v>31666</v>
      </c>
    </row>
    <row r="29" spans="1:8" s="26" customFormat="1" x14ac:dyDescent="0.3">
      <c r="A29" s="36" t="s">
        <v>14</v>
      </c>
      <c r="B29" s="80" t="s">
        <v>25</v>
      </c>
      <c r="C29" s="35"/>
      <c r="D29" s="35"/>
      <c r="E29" s="35"/>
      <c r="F29" s="35"/>
      <c r="G29" s="31"/>
    </row>
    <row r="30" spans="1:8" s="26" customFormat="1" x14ac:dyDescent="0.3">
      <c r="A30" s="36"/>
      <c r="B30" s="83" t="s">
        <v>59</v>
      </c>
      <c r="C30" s="35">
        <v>379042</v>
      </c>
      <c r="D30" s="35"/>
      <c r="E30" s="35">
        <v>35816</v>
      </c>
      <c r="F30" s="35">
        <v>7139</v>
      </c>
      <c r="G30" s="31">
        <f>C30-E30</f>
        <v>343226</v>
      </c>
    </row>
    <row r="31" spans="1:8" s="41" customFormat="1" ht="15.75" x14ac:dyDescent="0.25">
      <c r="A31" s="36"/>
      <c r="B31" s="82" t="s">
        <v>60</v>
      </c>
      <c r="C31" s="37"/>
      <c r="D31" s="38"/>
      <c r="E31" s="37"/>
      <c r="F31" s="39"/>
      <c r="G31" s="40"/>
    </row>
    <row r="32" spans="1:8" s="41" customFormat="1" ht="15.75" x14ac:dyDescent="0.25">
      <c r="A32" s="36" t="s">
        <v>1</v>
      </c>
      <c r="B32" s="80" t="s">
        <v>25</v>
      </c>
      <c r="C32" s="37"/>
      <c r="D32" s="38"/>
      <c r="E32" s="37"/>
      <c r="F32" s="39"/>
      <c r="G32" s="40"/>
    </row>
    <row r="33" spans="1:9" s="41" customFormat="1" x14ac:dyDescent="0.3">
      <c r="A33" s="36"/>
      <c r="B33" s="28" t="s">
        <v>27</v>
      </c>
      <c r="C33" s="30">
        <v>591846</v>
      </c>
      <c r="D33" s="30"/>
      <c r="E33" s="30">
        <v>9805</v>
      </c>
      <c r="F33" s="30">
        <v>13622</v>
      </c>
      <c r="G33" s="31">
        <f>C33-E33</f>
        <v>582041</v>
      </c>
    </row>
    <row r="34" spans="1:9" s="41" customFormat="1" x14ac:dyDescent="0.3">
      <c r="A34" s="36"/>
      <c r="B34" s="42" t="s">
        <v>26</v>
      </c>
      <c r="C34" s="43">
        <v>552872</v>
      </c>
      <c r="D34" s="43">
        <v>122345</v>
      </c>
      <c r="E34" s="43">
        <v>11186</v>
      </c>
      <c r="F34" s="43">
        <v>14568</v>
      </c>
      <c r="G34" s="44">
        <f>C34+D34-E34</f>
        <v>664031</v>
      </c>
      <c r="H34" s="41" t="s">
        <v>36</v>
      </c>
    </row>
    <row r="35" spans="1:9" s="41" customFormat="1" x14ac:dyDescent="0.3">
      <c r="A35" s="36"/>
      <c r="B35" s="42" t="s">
        <v>37</v>
      </c>
      <c r="C35" s="43">
        <v>0</v>
      </c>
      <c r="D35" s="43">
        <v>56015</v>
      </c>
      <c r="E35" s="43">
        <v>927</v>
      </c>
      <c r="F35" s="43">
        <v>783</v>
      </c>
      <c r="G35" s="44">
        <v>55088</v>
      </c>
      <c r="H35" s="41" t="s">
        <v>36</v>
      </c>
      <c r="I35" s="45">
        <f>D35-E35</f>
        <v>55088</v>
      </c>
    </row>
    <row r="36" spans="1:9" s="41" customFormat="1" x14ac:dyDescent="0.3">
      <c r="A36" s="36" t="s">
        <v>28</v>
      </c>
      <c r="B36" s="79" t="s">
        <v>13</v>
      </c>
      <c r="C36" s="30"/>
      <c r="D36" s="30"/>
      <c r="E36" s="30"/>
      <c r="F36" s="30"/>
      <c r="G36" s="31"/>
    </row>
    <row r="37" spans="1:9" s="41" customFormat="1" x14ac:dyDescent="0.3">
      <c r="A37" s="36"/>
      <c r="B37" s="28" t="s">
        <v>19</v>
      </c>
      <c r="C37" s="30">
        <v>11964</v>
      </c>
      <c r="D37" s="30"/>
      <c r="E37" s="30">
        <v>227</v>
      </c>
      <c r="F37" s="30">
        <v>320</v>
      </c>
      <c r="G37" s="31">
        <f>C37-E37+D37</f>
        <v>11737</v>
      </c>
    </row>
    <row r="38" spans="1:9" s="41" customFormat="1" x14ac:dyDescent="0.3">
      <c r="A38" s="36"/>
      <c r="B38" s="28" t="s">
        <v>20</v>
      </c>
      <c r="C38" s="30">
        <v>33163</v>
      </c>
      <c r="D38" s="30"/>
      <c r="E38" s="30">
        <v>629</v>
      </c>
      <c r="F38" s="30">
        <v>887</v>
      </c>
      <c r="G38" s="31">
        <f t="shared" ref="G38:G57" si="1">C38-E38+D38</f>
        <v>32534</v>
      </c>
    </row>
    <row r="39" spans="1:9" s="41" customFormat="1" x14ac:dyDescent="0.3">
      <c r="A39" s="36"/>
      <c r="B39" s="28" t="s">
        <v>21</v>
      </c>
      <c r="C39" s="30">
        <v>89054</v>
      </c>
      <c r="D39" s="30"/>
      <c r="E39" s="30">
        <v>1689</v>
      </c>
      <c r="F39" s="30">
        <v>2381</v>
      </c>
      <c r="G39" s="31">
        <f t="shared" si="1"/>
        <v>87365</v>
      </c>
    </row>
    <row r="40" spans="1:9" s="41" customFormat="1" x14ac:dyDescent="0.3">
      <c r="A40" s="36"/>
      <c r="B40" s="28" t="s">
        <v>22</v>
      </c>
      <c r="C40" s="30">
        <v>218887</v>
      </c>
      <c r="D40" s="30"/>
      <c r="E40" s="30">
        <v>4150</v>
      </c>
      <c r="F40" s="30">
        <v>5852</v>
      </c>
      <c r="G40" s="31">
        <f t="shared" si="1"/>
        <v>214737</v>
      </c>
    </row>
    <row r="41" spans="1:9" s="41" customFormat="1" x14ac:dyDescent="0.3">
      <c r="A41" s="36"/>
      <c r="B41" s="28" t="s">
        <v>23</v>
      </c>
      <c r="C41" s="30">
        <v>36193</v>
      </c>
      <c r="D41" s="30"/>
      <c r="E41" s="30">
        <v>686</v>
      </c>
      <c r="F41" s="30">
        <v>968</v>
      </c>
      <c r="G41" s="31">
        <f t="shared" si="1"/>
        <v>35507</v>
      </c>
    </row>
    <row r="42" spans="1:9" s="41" customFormat="1" x14ac:dyDescent="0.3">
      <c r="A42" s="36"/>
      <c r="B42" s="28" t="s">
        <v>55</v>
      </c>
      <c r="C42" s="30">
        <v>48393</v>
      </c>
      <c r="D42" s="30"/>
      <c r="E42" s="30">
        <v>917</v>
      </c>
      <c r="F42" s="30">
        <v>1294</v>
      </c>
      <c r="G42" s="31">
        <v>47476</v>
      </c>
      <c r="H42" s="41" t="s">
        <v>36</v>
      </c>
      <c r="I42" s="45">
        <f>C42-E42</f>
        <v>47476</v>
      </c>
    </row>
    <row r="43" spans="1:9" s="41" customFormat="1" x14ac:dyDescent="0.3">
      <c r="A43" s="36"/>
      <c r="B43" s="28" t="s">
        <v>54</v>
      </c>
      <c r="C43" s="30">
        <v>1665</v>
      </c>
      <c r="D43" s="30"/>
      <c r="E43" s="30">
        <v>32</v>
      </c>
      <c r="F43" s="30">
        <v>44</v>
      </c>
      <c r="G43" s="31">
        <v>1633</v>
      </c>
      <c r="H43" s="45">
        <f>C43-E43</f>
        <v>1633</v>
      </c>
      <c r="I43" s="45">
        <f>C43-E43</f>
        <v>1633</v>
      </c>
    </row>
    <row r="44" spans="1:9" s="41" customFormat="1" x14ac:dyDescent="0.3">
      <c r="A44" s="36"/>
      <c r="B44" s="28" t="s">
        <v>29</v>
      </c>
      <c r="C44" s="30">
        <v>8779</v>
      </c>
      <c r="D44" s="30"/>
      <c r="E44" s="30">
        <v>166</v>
      </c>
      <c r="F44" s="30">
        <v>232</v>
      </c>
      <c r="G44" s="31">
        <f t="shared" si="1"/>
        <v>8613</v>
      </c>
    </row>
    <row r="45" spans="1:9" s="41" customFormat="1" x14ac:dyDescent="0.3">
      <c r="A45" s="36"/>
      <c r="B45" s="28" t="s">
        <v>56</v>
      </c>
      <c r="C45" s="30">
        <v>3555</v>
      </c>
      <c r="D45" s="30">
        <v>10899</v>
      </c>
      <c r="E45" s="30">
        <v>274</v>
      </c>
      <c r="F45" s="30">
        <v>247</v>
      </c>
      <c r="G45" s="31">
        <f>C45+D45-E45</f>
        <v>14180</v>
      </c>
    </row>
    <row r="46" spans="1:9" s="41" customFormat="1" x14ac:dyDescent="0.3">
      <c r="A46" s="36"/>
      <c r="B46" s="28" t="s">
        <v>30</v>
      </c>
      <c r="C46" s="30">
        <v>1913</v>
      </c>
      <c r="D46" s="30"/>
      <c r="E46" s="30">
        <v>37</v>
      </c>
      <c r="F46" s="30">
        <v>51</v>
      </c>
      <c r="G46" s="31">
        <v>1876</v>
      </c>
      <c r="H46" s="45">
        <f>C46-E46</f>
        <v>1876</v>
      </c>
    </row>
    <row r="47" spans="1:9" s="41" customFormat="1" x14ac:dyDescent="0.3">
      <c r="A47" s="36"/>
      <c r="B47" s="28" t="s">
        <v>31</v>
      </c>
      <c r="C47" s="30">
        <v>653</v>
      </c>
      <c r="D47" s="30"/>
      <c r="E47" s="30">
        <v>13</v>
      </c>
      <c r="F47" s="30">
        <v>17</v>
      </c>
      <c r="G47" s="31">
        <v>640</v>
      </c>
      <c r="H47" s="45">
        <f>C47-E47</f>
        <v>640</v>
      </c>
    </row>
    <row r="48" spans="1:9" s="41" customFormat="1" x14ac:dyDescent="0.3">
      <c r="A48" s="36"/>
      <c r="B48" s="28" t="s">
        <v>32</v>
      </c>
      <c r="C48" s="30">
        <v>889</v>
      </c>
      <c r="D48" s="30">
        <v>42116</v>
      </c>
      <c r="E48" s="30">
        <v>815</v>
      </c>
      <c r="F48" s="30">
        <v>674</v>
      </c>
      <c r="G48" s="31">
        <f t="shared" si="1"/>
        <v>42190</v>
      </c>
    </row>
    <row r="49" spans="1:7" s="41" customFormat="1" x14ac:dyDescent="0.3">
      <c r="A49" s="36"/>
      <c r="B49" s="28" t="s">
        <v>57</v>
      </c>
      <c r="C49" s="30">
        <v>7972</v>
      </c>
      <c r="D49" s="30">
        <v>0</v>
      </c>
      <c r="E49" s="30">
        <v>151</v>
      </c>
      <c r="F49" s="30">
        <v>213</v>
      </c>
      <c r="G49" s="31">
        <f t="shared" si="1"/>
        <v>7821</v>
      </c>
    </row>
    <row r="50" spans="1:7" s="41" customFormat="1" x14ac:dyDescent="0.3">
      <c r="A50" s="36"/>
      <c r="B50" s="28" t="s">
        <v>33</v>
      </c>
      <c r="C50" s="30">
        <v>41186</v>
      </c>
      <c r="D50" s="30">
        <v>0</v>
      </c>
      <c r="E50" s="30">
        <v>781</v>
      </c>
      <c r="F50" s="30">
        <v>1101</v>
      </c>
      <c r="G50" s="31">
        <f t="shared" si="1"/>
        <v>40405</v>
      </c>
    </row>
    <row r="51" spans="1:7" s="41" customFormat="1" x14ac:dyDescent="0.3">
      <c r="A51" s="36"/>
      <c r="B51" s="28" t="s">
        <v>34</v>
      </c>
      <c r="C51" s="30">
        <v>2104</v>
      </c>
      <c r="D51" s="30">
        <v>0</v>
      </c>
      <c r="E51" s="30">
        <v>40</v>
      </c>
      <c r="F51" s="30">
        <v>56</v>
      </c>
      <c r="G51" s="31">
        <f t="shared" si="1"/>
        <v>2064</v>
      </c>
    </row>
    <row r="52" spans="1:7" s="41" customFormat="1" x14ac:dyDescent="0.3">
      <c r="A52" s="36"/>
      <c r="B52" s="28" t="s">
        <v>67</v>
      </c>
      <c r="C52" s="30">
        <v>0</v>
      </c>
      <c r="D52" s="30">
        <v>36104</v>
      </c>
      <c r="E52" s="30">
        <v>684</v>
      </c>
      <c r="F52" s="30">
        <v>669</v>
      </c>
      <c r="G52" s="31">
        <f t="shared" si="1"/>
        <v>35420</v>
      </c>
    </row>
    <row r="53" spans="1:7" s="41" customFormat="1" x14ac:dyDescent="0.3">
      <c r="A53" s="36"/>
      <c r="B53" s="28" t="s">
        <v>58</v>
      </c>
      <c r="C53" s="30">
        <v>0</v>
      </c>
      <c r="D53" s="30">
        <v>33364</v>
      </c>
      <c r="E53" s="30">
        <v>634</v>
      </c>
      <c r="F53" s="30">
        <v>617</v>
      </c>
      <c r="G53" s="31">
        <f t="shared" si="1"/>
        <v>32730</v>
      </c>
    </row>
    <row r="54" spans="1:7" s="41" customFormat="1" x14ac:dyDescent="0.3">
      <c r="A54" s="36"/>
      <c r="B54" s="28" t="s">
        <v>40</v>
      </c>
      <c r="C54" s="30">
        <v>0</v>
      </c>
      <c r="D54" s="30">
        <v>857</v>
      </c>
      <c r="E54" s="30">
        <v>16</v>
      </c>
      <c r="F54" s="30">
        <v>18</v>
      </c>
      <c r="G54" s="31">
        <f t="shared" si="1"/>
        <v>841</v>
      </c>
    </row>
    <row r="55" spans="1:7" s="41" customFormat="1" x14ac:dyDescent="0.3">
      <c r="A55" s="36"/>
      <c r="B55" s="28" t="s">
        <v>38</v>
      </c>
      <c r="C55" s="30">
        <v>0</v>
      </c>
      <c r="D55" s="30">
        <v>145098</v>
      </c>
      <c r="E55" s="30">
        <v>2751</v>
      </c>
      <c r="F55" s="30">
        <v>2249</v>
      </c>
      <c r="G55" s="31">
        <f t="shared" si="1"/>
        <v>142347</v>
      </c>
    </row>
    <row r="56" spans="1:7" s="41" customFormat="1" x14ac:dyDescent="0.3">
      <c r="A56" s="36"/>
      <c r="B56" s="28" t="s">
        <v>39</v>
      </c>
      <c r="C56" s="30">
        <v>0</v>
      </c>
      <c r="D56" s="30">
        <v>151604</v>
      </c>
      <c r="E56" s="30">
        <v>2875</v>
      </c>
      <c r="F56" s="30">
        <v>2350</v>
      </c>
      <c r="G56" s="31">
        <f t="shared" si="1"/>
        <v>148729</v>
      </c>
    </row>
    <row r="57" spans="1:7" s="41" customFormat="1" ht="19.5" thickBot="1" x14ac:dyDescent="0.35">
      <c r="A57" s="36"/>
      <c r="B57" s="46" t="s">
        <v>47</v>
      </c>
      <c r="C57" s="47">
        <v>0</v>
      </c>
      <c r="D57" s="47">
        <v>19455</v>
      </c>
      <c r="E57" s="47">
        <v>369</v>
      </c>
      <c r="F57" s="47">
        <v>302</v>
      </c>
      <c r="G57" s="44">
        <f t="shared" si="1"/>
        <v>19086</v>
      </c>
    </row>
    <row r="58" spans="1:7" s="26" customFormat="1" x14ac:dyDescent="0.3">
      <c r="A58" s="48"/>
      <c r="B58" s="49"/>
      <c r="C58" s="50"/>
      <c r="D58" s="51"/>
      <c r="E58" s="51"/>
      <c r="F58" s="52"/>
      <c r="G58" s="53"/>
    </row>
    <row r="59" spans="1:7" s="59" customFormat="1" x14ac:dyDescent="0.3">
      <c r="A59" s="54" t="s">
        <v>2</v>
      </c>
      <c r="B59" s="55" t="s">
        <v>46</v>
      </c>
      <c r="C59" s="56">
        <f>SUM(C15:C57)</f>
        <v>3658917</v>
      </c>
      <c r="D59" s="51">
        <f>SUM(D15:D57)</f>
        <v>617857</v>
      </c>
      <c r="E59" s="57">
        <f>SUM(E15:E57)</f>
        <v>130257</v>
      </c>
      <c r="F59" s="52">
        <f>SUM(F15:F57)</f>
        <v>114311</v>
      </c>
      <c r="G59" s="58">
        <f>SUM(G15:G57)</f>
        <v>4145516</v>
      </c>
    </row>
    <row r="60" spans="1:7" s="26" customFormat="1" ht="19.5" thickBot="1" x14ac:dyDescent="0.35">
      <c r="A60" s="60"/>
      <c r="B60" s="61"/>
      <c r="C60" s="62"/>
      <c r="D60" s="63"/>
      <c r="E60" s="63"/>
      <c r="F60" s="64"/>
      <c r="G60" s="62"/>
    </row>
    <row r="61" spans="1:7" s="21" customFormat="1" ht="19.5" thickBot="1" x14ac:dyDescent="0.35">
      <c r="A61" s="65" t="s">
        <v>7</v>
      </c>
      <c r="B61" s="66" t="s">
        <v>17</v>
      </c>
      <c r="C61" s="67">
        <v>5824580</v>
      </c>
      <c r="D61" s="68"/>
      <c r="E61" s="69">
        <v>131411</v>
      </c>
      <c r="F61" s="69">
        <v>14630</v>
      </c>
      <c r="G61" s="70">
        <f>C61-E61</f>
        <v>5693169</v>
      </c>
    </row>
    <row r="62" spans="1:7" s="21" customFormat="1" ht="19.5" thickBot="1" x14ac:dyDescent="0.35">
      <c r="A62" s="71" t="s">
        <v>41</v>
      </c>
      <c r="B62" s="72" t="s">
        <v>42</v>
      </c>
      <c r="C62" s="73">
        <v>1850000</v>
      </c>
      <c r="D62" s="68"/>
      <c r="E62" s="69"/>
      <c r="F62" s="69">
        <v>157741</v>
      </c>
      <c r="G62" s="70">
        <f>C62-E62</f>
        <v>1850000</v>
      </c>
    </row>
    <row r="63" spans="1:7" s="21" customFormat="1" ht="19.5" thickBot="1" x14ac:dyDescent="0.35">
      <c r="A63" s="71" t="s">
        <v>44</v>
      </c>
      <c r="B63" s="74" t="s">
        <v>43</v>
      </c>
      <c r="C63" s="75">
        <f>C59+C61+C62</f>
        <v>11333497</v>
      </c>
      <c r="D63" s="76">
        <f>D59+D61</f>
        <v>617857</v>
      </c>
      <c r="E63" s="76">
        <f>E59+E61</f>
        <v>261668</v>
      </c>
      <c r="F63" s="77">
        <f>F59+F61+F62</f>
        <v>286682</v>
      </c>
      <c r="G63" s="78">
        <f>G59+G61+G62</f>
        <v>11688685</v>
      </c>
    </row>
    <row r="64" spans="1:7" ht="19.5" thickBot="1" x14ac:dyDescent="0.25">
      <c r="A64" s="11"/>
      <c r="B64" s="12"/>
      <c r="C64" s="13"/>
      <c r="D64" s="14"/>
      <c r="E64" s="15"/>
      <c r="F64" s="14"/>
      <c r="G64" s="16"/>
    </row>
  </sheetData>
  <mergeCells count="12">
    <mergeCell ref="A4:E4"/>
    <mergeCell ref="A5:G5"/>
    <mergeCell ref="A6:G6"/>
    <mergeCell ref="F1:G1"/>
    <mergeCell ref="F2:G2"/>
    <mergeCell ref="G9:G12"/>
    <mergeCell ref="D9:D12"/>
    <mergeCell ref="E9:E12"/>
    <mergeCell ref="F9:F12"/>
    <mergeCell ref="A9:A12"/>
    <mergeCell ref="B9:B12"/>
    <mergeCell ref="C9:C12"/>
  </mergeCells>
  <phoneticPr fontId="0" type="noConversion"/>
  <printOptions horizontalCentered="1" verticalCentered="1"/>
  <pageMargins left="0.47244094488188981" right="0.59055118110236227" top="0.39370078740157483" bottom="0.59055118110236227" header="0.19685039370078741" footer="0.19685039370078741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hitel</vt:lpstr>
      <vt:lpstr>hitel!Nyomtatási_terület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VII. Ker Erzsébetváros</dc:creator>
  <cp:keywords/>
  <dc:description/>
  <cp:lastModifiedBy>Szabó Sándor Roland</cp:lastModifiedBy>
  <cp:lastPrinted>2012-11-10T10:30:03Z</cp:lastPrinted>
  <dcterms:created xsi:type="dcterms:W3CDTF">1999-02-09T16:54:12Z</dcterms:created>
  <dcterms:modified xsi:type="dcterms:W3CDTF">2012-11-10T10:37:26Z</dcterms:modified>
</cp:coreProperties>
</file>