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4610" windowHeight="8835"/>
  </bookViews>
  <sheets>
    <sheet name="szoc" sheetId="1" r:id="rId1"/>
  </sheets>
  <definedNames>
    <definedName name="_xlnm.Print_Titles" localSheetId="0">szoc!$9:$12</definedName>
    <definedName name="_xlnm.Print_Area" localSheetId="0">szoc!$A$1:$E$82</definedName>
  </definedNames>
  <calcPr calcId="145621"/>
</workbook>
</file>

<file path=xl/calcChain.xml><?xml version="1.0" encoding="utf-8"?>
<calcChain xmlns="http://schemas.openxmlformats.org/spreadsheetml/2006/main">
  <c r="E73" i="1" l="1"/>
  <c r="C73" i="1"/>
  <c r="D73" i="1"/>
  <c r="E72" i="1"/>
  <c r="D72" i="1"/>
  <c r="D19" i="1" l="1"/>
  <c r="C19" i="1" l="1"/>
  <c r="E71" i="1" l="1"/>
  <c r="E70" i="1" l="1"/>
  <c r="E69" i="1" l="1"/>
  <c r="C63" i="1" l="1"/>
  <c r="C54" i="1"/>
  <c r="C34" i="1"/>
  <c r="D56" i="1" l="1"/>
  <c r="E22" i="1"/>
  <c r="E23" i="1"/>
  <c r="E18" i="1"/>
  <c r="E19" i="1"/>
  <c r="E68" i="1" l="1"/>
  <c r="D81" i="1" l="1"/>
  <c r="D77" i="1"/>
  <c r="D46" i="1"/>
  <c r="D42" i="1"/>
  <c r="D32" i="1"/>
  <c r="D27" i="1"/>
  <c r="D24" i="1"/>
  <c r="D48" i="1" l="1"/>
  <c r="D82" i="1" s="1"/>
  <c r="E66" i="1"/>
  <c r="E67" i="1"/>
  <c r="E65" i="1"/>
  <c r="E64" i="1" l="1"/>
  <c r="C51" i="1"/>
  <c r="E26" i="1"/>
  <c r="E34" i="1"/>
  <c r="E36" i="1"/>
  <c r="E38" i="1"/>
  <c r="E39" i="1"/>
  <c r="E40" i="1"/>
  <c r="E41" i="1"/>
  <c r="E44" i="1"/>
  <c r="E45" i="1"/>
  <c r="E54" i="1"/>
  <c r="E55" i="1"/>
  <c r="E58" i="1"/>
  <c r="E59" i="1"/>
  <c r="E61" i="1"/>
  <c r="E62" i="1"/>
  <c r="E63" i="1"/>
  <c r="E75" i="1"/>
  <c r="E79" i="1"/>
  <c r="E80" i="1"/>
  <c r="C81" i="1"/>
  <c r="E81" i="1" s="1"/>
  <c r="C76" i="1"/>
  <c r="E76" i="1" s="1"/>
  <c r="C56" i="1"/>
  <c r="C46" i="1"/>
  <c r="C42" i="1"/>
  <c r="C32" i="1"/>
  <c r="C27" i="1"/>
  <c r="C24" i="1"/>
  <c r="C48" i="1" l="1"/>
  <c r="E24" i="1"/>
  <c r="E27" i="1"/>
  <c r="E32" i="1"/>
  <c r="E42" i="1"/>
  <c r="E46" i="1"/>
  <c r="E56" i="1"/>
  <c r="E50" i="1"/>
  <c r="E51" i="1" s="1"/>
  <c r="C60" i="1"/>
  <c r="E48" i="1" l="1"/>
  <c r="E60" i="1"/>
  <c r="C77" i="1" l="1"/>
  <c r="E77" i="1" l="1"/>
  <c r="C82" i="1"/>
  <c r="E82" i="1" s="1"/>
</calcChain>
</file>

<file path=xl/sharedStrings.xml><?xml version="1.0" encoding="utf-8"?>
<sst xmlns="http://schemas.openxmlformats.org/spreadsheetml/2006/main" count="84" uniqueCount="83">
  <si>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</si>
  <si>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</si>
  <si>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</si>
  <si>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</si>
  <si>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</si>
  <si>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</si>
  <si>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</si>
  <si>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</si>
  <si>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</si>
  <si>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</si>
  <si>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</si>
  <si>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</si>
  <si>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</si>
  <si>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</si>
  <si>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</si>
  <si>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</si>
  <si>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</si>
  <si>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</si>
  <si>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</si>
  <si>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</si>
  <si>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</si>
  <si>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</si>
  <si>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</si>
  <si>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</si>
  <si>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</si>
  <si>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</si>
  <si>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</si>
  <si>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</si>
  <si>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</si>
  <si>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</si>
  <si>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</si>
  <si>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</si>
  <si>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</si>
  <si>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</si>
  <si>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</si>
  <si>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</si>
  <si>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</si>
  <si>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</si>
  <si>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</si>
  <si>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</si>
  <si>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</si>
  <si>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</si>
  <si>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</si>
  <si>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</si>
  <si>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</si>
  <si>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</si>
  <si>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</si>
  <si>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</si>
  <si>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</si>
  <si>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</si>
  <si>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</si>
  <si>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</si>
  <si>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</si>
  <si>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</si>
  <si>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</si>
  <si>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</si>
  <si>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</si>
  <si>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</si>
  <si>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</si>
  <si>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</si>
  <si>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</si>
  <si>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</si>
  <si>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</si>
  <si>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</si>
  <si>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</si>
  <si>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</si>
  <si>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</si>
  <si>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</si>
  <si>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</si>
  <si>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</si>
  <si>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</si>
  <si>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</si>
  <si>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</si>
  <si>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</si>
  <si>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</si>
  <si>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</si>
  <si>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</si>
  <si>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</si>
  <si>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</si>
  <si>
    <t>Szűrővizsgálat lefolytatása</t>
  </si>
  <si>
    <t>Semmelweis Nap catering szolgáltatás</t>
  </si>
  <si>
    <t>Erzsébetvárosi szociális térkép, startégiai megoldása</t>
  </si>
  <si>
    <t>Védőnők napja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</si>
</sst>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view="pageBreakPreview" topLeftCell="A34" zoomScale="70" zoomScaleNormal="60" zoomScaleSheetLayoutView="70" workbookViewId="0">
      <selection activeCell="B73" sqref="B73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94" t="s">
        <v>1</v>
      </c>
      <c r="B4" s="94"/>
      <c r="C4" s="94"/>
      <c r="D4" s="94"/>
      <c r="E4" s="94"/>
    </row>
    <row r="5" spans="1:5" s="3" customFormat="1" ht="20.25" x14ac:dyDescent="0.25">
      <c r="A5" s="94" t="s">
        <v>66</v>
      </c>
      <c r="B5" s="94"/>
      <c r="C5" s="94"/>
      <c r="D5" s="94"/>
      <c r="E5" s="94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91" t="s">
        <v>76</v>
      </c>
      <c r="D9" s="95" t="s">
        <v>77</v>
      </c>
      <c r="E9" s="98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92"/>
      <c r="D10" s="96"/>
      <c r="E10" s="99"/>
    </row>
    <row r="11" spans="1:5" s="3" customFormat="1" ht="18.75" customHeight="1" x14ac:dyDescent="0.25">
      <c r="A11" s="59"/>
      <c r="B11" s="8"/>
      <c r="C11" s="93"/>
      <c r="D11" s="97"/>
      <c r="E11" s="100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/>
      <c r="D14" s="85"/>
      <c r="E14" s="65"/>
    </row>
    <row r="15" spans="1:5" s="3" customFormat="1" ht="18.75" x14ac:dyDescent="0.3">
      <c r="A15" s="64">
        <v>2</v>
      </c>
      <c r="B15" s="11" t="s">
        <v>8</v>
      </c>
      <c r="C15" s="42"/>
      <c r="D15" s="85"/>
      <c r="E15" s="65"/>
    </row>
    <row r="16" spans="1:5" s="3" customFormat="1" ht="18.75" x14ac:dyDescent="0.3">
      <c r="A16" s="64"/>
      <c r="B16" s="22" t="s">
        <v>38</v>
      </c>
      <c r="C16" s="42"/>
      <c r="D16" s="85"/>
      <c r="E16" s="65"/>
    </row>
    <row r="17" spans="1:6" s="3" customFormat="1" ht="18.75" x14ac:dyDescent="0.3">
      <c r="A17" s="64"/>
      <c r="B17" s="22" t="s">
        <v>35</v>
      </c>
      <c r="C17" s="42"/>
      <c r="D17" s="85"/>
      <c r="E17" s="65"/>
    </row>
    <row r="18" spans="1:6" s="3" customFormat="1" ht="18.75" x14ac:dyDescent="0.3">
      <c r="A18" s="64"/>
      <c r="B18" s="22" t="s">
        <v>39</v>
      </c>
      <c r="C18" s="42">
        <v>7000</v>
      </c>
      <c r="D18" s="85"/>
      <c r="E18" s="65">
        <f t="shared" ref="E18:E19" si="0">+C18+D18</f>
        <v>7000</v>
      </c>
    </row>
    <row r="19" spans="1:6" s="3" customFormat="1" ht="18.75" x14ac:dyDescent="0.3">
      <c r="A19" s="64">
        <v>3</v>
      </c>
      <c r="B19" s="22" t="s">
        <v>9</v>
      </c>
      <c r="C19" s="42">
        <f>19000+8124+3034</f>
        <v>30158</v>
      </c>
      <c r="D19" s="85">
        <f>2202+3753+2453</f>
        <v>8408</v>
      </c>
      <c r="E19" s="65">
        <f t="shared" si="0"/>
        <v>38566</v>
      </c>
    </row>
    <row r="20" spans="1:6" s="3" customFormat="1" ht="18.75" x14ac:dyDescent="0.3">
      <c r="A20" s="64">
        <v>4</v>
      </c>
      <c r="B20" s="22" t="s">
        <v>30</v>
      </c>
      <c r="C20" s="42"/>
      <c r="D20" s="85"/>
      <c r="E20" s="65"/>
    </row>
    <row r="21" spans="1:6" s="3" customFormat="1" ht="18.75" x14ac:dyDescent="0.3">
      <c r="A21" s="64"/>
      <c r="B21" s="26" t="s">
        <v>33</v>
      </c>
      <c r="C21" s="42"/>
      <c r="D21" s="85"/>
      <c r="E21" s="65"/>
    </row>
    <row r="22" spans="1:6" s="3" customFormat="1" ht="18.75" x14ac:dyDescent="0.3">
      <c r="A22" s="64"/>
      <c r="B22" s="26" t="s">
        <v>34</v>
      </c>
      <c r="C22" s="42">
        <v>47000</v>
      </c>
      <c r="D22" s="85"/>
      <c r="E22" s="65">
        <f t="shared" ref="E22:E23" si="1">+C22+D22</f>
        <v>47000</v>
      </c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86"/>
      <c r="E23" s="66">
        <f t="shared" si="1"/>
        <v>500</v>
      </c>
    </row>
    <row r="24" spans="1:6" s="14" customFormat="1" ht="30.75" customHeight="1" x14ac:dyDescent="0.35">
      <c r="A24" s="67">
        <v>5601</v>
      </c>
      <c r="B24" s="15" t="s">
        <v>11</v>
      </c>
      <c r="C24" s="43">
        <f>SUM(C14:C23)</f>
        <v>84658</v>
      </c>
      <c r="D24" s="43">
        <f>SUM(D14:D23)</f>
        <v>8408</v>
      </c>
      <c r="E24" s="68">
        <f>+C24+D24</f>
        <v>93066</v>
      </c>
      <c r="F24" s="12"/>
    </row>
    <row r="25" spans="1:6" s="3" customFormat="1" ht="18.75" x14ac:dyDescent="0.3">
      <c r="A25" s="62">
        <v>5602</v>
      </c>
      <c r="B25" s="10" t="s">
        <v>31</v>
      </c>
      <c r="C25" s="42"/>
      <c r="D25" s="87"/>
      <c r="E25" s="69"/>
      <c r="F25" s="12"/>
    </row>
    <row r="26" spans="1:6" s="3" customFormat="1" ht="18.75" x14ac:dyDescent="0.3">
      <c r="A26" s="64"/>
      <c r="B26" s="11" t="s">
        <v>12</v>
      </c>
      <c r="C26" s="42">
        <v>5500</v>
      </c>
      <c r="D26" s="86"/>
      <c r="E26" s="66">
        <f>+C26+D26</f>
        <v>5500</v>
      </c>
      <c r="F26" s="12"/>
    </row>
    <row r="27" spans="1:6" s="14" customFormat="1" ht="30.75" customHeight="1" x14ac:dyDescent="0.35">
      <c r="A27" s="67">
        <v>5602</v>
      </c>
      <c r="B27" s="15" t="s">
        <v>13</v>
      </c>
      <c r="C27" s="43">
        <f>SUM(C26:C26)</f>
        <v>5500</v>
      </c>
      <c r="D27" s="43">
        <f>SUM(D26:D26)</f>
        <v>0</v>
      </c>
      <c r="E27" s="68">
        <f>+C27+D27</f>
        <v>5500</v>
      </c>
      <c r="F27" s="12"/>
    </row>
    <row r="28" spans="1:6" s="12" customFormat="1" ht="18.75" x14ac:dyDescent="0.3">
      <c r="A28" s="62">
        <v>5603</v>
      </c>
      <c r="B28" s="10" t="s">
        <v>36</v>
      </c>
      <c r="C28" s="42"/>
      <c r="D28" s="87"/>
      <c r="E28" s="69"/>
    </row>
    <row r="29" spans="1:6" s="12" customFormat="1" ht="18.75" x14ac:dyDescent="0.3">
      <c r="A29" s="70">
        <v>1</v>
      </c>
      <c r="B29" s="22" t="s">
        <v>37</v>
      </c>
      <c r="C29" s="42"/>
      <c r="D29" s="85"/>
      <c r="E29" s="65"/>
    </row>
    <row r="30" spans="1:6" s="12" customFormat="1" ht="18.75" x14ac:dyDescent="0.3">
      <c r="A30" s="64">
        <v>2</v>
      </c>
      <c r="B30" s="29" t="s">
        <v>70</v>
      </c>
      <c r="C30" s="42"/>
      <c r="D30" s="85"/>
      <c r="E30" s="65"/>
    </row>
    <row r="31" spans="1:6" s="12" customFormat="1" ht="18.75" x14ac:dyDescent="0.3">
      <c r="A31" s="64">
        <v>3</v>
      </c>
      <c r="B31" s="13" t="s">
        <v>48</v>
      </c>
      <c r="C31" s="42"/>
      <c r="D31" s="86"/>
      <c r="E31" s="66"/>
    </row>
    <row r="32" spans="1:6" s="16" customFormat="1" ht="25.5" customHeight="1" x14ac:dyDescent="0.35">
      <c r="A32" s="71">
        <v>5603</v>
      </c>
      <c r="B32" s="30" t="s">
        <v>52</v>
      </c>
      <c r="C32" s="43">
        <f>SUM(C29:C31)</f>
        <v>0</v>
      </c>
      <c r="D32" s="43">
        <f>SUM(D29:D31)</f>
        <v>0</v>
      </c>
      <c r="E32" s="68">
        <f>+C32+D32</f>
        <v>0</v>
      </c>
      <c r="F32" s="12"/>
    </row>
    <row r="33" spans="1:6" s="3" customFormat="1" ht="18.75" x14ac:dyDescent="0.3">
      <c r="A33" s="62">
        <v>5604</v>
      </c>
      <c r="B33" s="10" t="s">
        <v>14</v>
      </c>
      <c r="C33" s="44"/>
      <c r="D33" s="87"/>
      <c r="E33" s="69"/>
      <c r="F33" s="12"/>
    </row>
    <row r="34" spans="1:6" s="12" customFormat="1" ht="18.75" x14ac:dyDescent="0.3">
      <c r="A34" s="64">
        <v>1</v>
      </c>
      <c r="B34" s="11" t="s">
        <v>15</v>
      </c>
      <c r="C34" s="42">
        <f>20000+457</f>
        <v>20457</v>
      </c>
      <c r="D34" s="85"/>
      <c r="E34" s="65">
        <f>+C34+D34</f>
        <v>20457</v>
      </c>
    </row>
    <row r="35" spans="1:6" s="12" customFormat="1" ht="18.75" x14ac:dyDescent="0.3">
      <c r="A35" s="64">
        <v>2</v>
      </c>
      <c r="B35" s="11" t="s">
        <v>46</v>
      </c>
      <c r="C35" s="42"/>
      <c r="D35" s="85"/>
      <c r="E35" s="65"/>
    </row>
    <row r="36" spans="1:6" s="12" customFormat="1" ht="18.75" x14ac:dyDescent="0.3">
      <c r="A36" s="64">
        <v>3</v>
      </c>
      <c r="B36" s="11" t="s">
        <v>16</v>
      </c>
      <c r="C36" s="42">
        <v>6000</v>
      </c>
      <c r="D36" s="85"/>
      <c r="E36" s="65">
        <f>+C36+D36</f>
        <v>6000</v>
      </c>
    </row>
    <row r="37" spans="1:6" s="3" customFormat="1" ht="18.75" x14ac:dyDescent="0.3">
      <c r="A37" s="64">
        <v>4</v>
      </c>
      <c r="B37" s="11" t="s">
        <v>17</v>
      </c>
      <c r="C37" s="42"/>
      <c r="D37" s="85"/>
      <c r="E37" s="65"/>
      <c r="F37" s="12"/>
    </row>
    <row r="38" spans="1:6" s="3" customFormat="1" ht="18.75" x14ac:dyDescent="0.3">
      <c r="A38" s="64"/>
      <c r="B38" s="22" t="s">
        <v>40</v>
      </c>
      <c r="C38" s="42">
        <v>50000</v>
      </c>
      <c r="D38" s="85"/>
      <c r="E38" s="65">
        <f>+C38+D38</f>
        <v>50000</v>
      </c>
      <c r="F38" s="12"/>
    </row>
    <row r="39" spans="1:6" s="3" customFormat="1" ht="18.75" x14ac:dyDescent="0.3">
      <c r="A39" s="64"/>
      <c r="B39" s="22" t="s">
        <v>41</v>
      </c>
      <c r="C39" s="42">
        <v>3000</v>
      </c>
      <c r="D39" s="85"/>
      <c r="E39" s="65">
        <f>+C39+D39</f>
        <v>3000</v>
      </c>
      <c r="F39" s="12"/>
    </row>
    <row r="40" spans="1:6" s="12" customFormat="1" ht="18.75" x14ac:dyDescent="0.3">
      <c r="A40" s="64">
        <v>5</v>
      </c>
      <c r="B40" s="11" t="s">
        <v>32</v>
      </c>
      <c r="C40" s="42">
        <v>7000</v>
      </c>
      <c r="D40" s="85"/>
      <c r="E40" s="65">
        <f>+C40+D40</f>
        <v>7000</v>
      </c>
    </row>
    <row r="41" spans="1:6" s="12" customFormat="1" ht="18.75" x14ac:dyDescent="0.3">
      <c r="A41" s="64">
        <v>6</v>
      </c>
      <c r="B41" s="11" t="s">
        <v>50</v>
      </c>
      <c r="C41" s="42">
        <v>1000</v>
      </c>
      <c r="D41" s="86"/>
      <c r="E41" s="66">
        <f>+C41+D41</f>
        <v>1000</v>
      </c>
    </row>
    <row r="42" spans="1:6" s="16" customFormat="1" ht="25.5" customHeight="1" x14ac:dyDescent="0.35">
      <c r="A42" s="71">
        <v>5604</v>
      </c>
      <c r="B42" s="15" t="s">
        <v>18</v>
      </c>
      <c r="C42" s="43">
        <f>SUM(C34:C41)</f>
        <v>87457</v>
      </c>
      <c r="D42" s="43">
        <f>SUM(D34:D41)</f>
        <v>0</v>
      </c>
      <c r="E42" s="68">
        <f>+C42+D42</f>
        <v>87457</v>
      </c>
      <c r="F42" s="12"/>
    </row>
    <row r="43" spans="1:6" s="3" customFormat="1" ht="18.75" x14ac:dyDescent="0.3">
      <c r="A43" s="62">
        <v>5605</v>
      </c>
      <c r="B43" s="10" t="s">
        <v>19</v>
      </c>
      <c r="C43" s="42"/>
      <c r="D43" s="87"/>
      <c r="E43" s="69"/>
      <c r="F43" s="12"/>
    </row>
    <row r="44" spans="1:6" s="12" customFormat="1" ht="18.75" x14ac:dyDescent="0.3">
      <c r="A44" s="64">
        <v>1</v>
      </c>
      <c r="B44" s="11" t="s">
        <v>20</v>
      </c>
      <c r="C44" s="42">
        <v>7000</v>
      </c>
      <c r="D44" s="85"/>
      <c r="E44" s="65">
        <f>+C44+D44</f>
        <v>7000</v>
      </c>
    </row>
    <row r="45" spans="1:6" s="12" customFormat="1" ht="18.75" x14ac:dyDescent="0.3">
      <c r="A45" s="64">
        <v>2</v>
      </c>
      <c r="B45" s="11" t="s">
        <v>21</v>
      </c>
      <c r="C45" s="42">
        <v>2000</v>
      </c>
      <c r="D45" s="86"/>
      <c r="E45" s="66">
        <f>+C45+D45</f>
        <v>2000</v>
      </c>
    </row>
    <row r="46" spans="1:6" s="16" customFormat="1" ht="25.5" customHeight="1" x14ac:dyDescent="0.35">
      <c r="A46" s="71">
        <v>5605</v>
      </c>
      <c r="B46" s="15" t="s">
        <v>22</v>
      </c>
      <c r="C46" s="43">
        <f>SUM(C44:C45)</f>
        <v>9000</v>
      </c>
      <c r="D46" s="43">
        <f>SUM(D44:D45)</f>
        <v>0</v>
      </c>
      <c r="E46" s="68">
        <f>+C46+D46</f>
        <v>9000</v>
      </c>
      <c r="F46" s="12"/>
    </row>
    <row r="47" spans="1:6" s="12" customFormat="1" ht="21.75" customHeight="1" x14ac:dyDescent="0.3">
      <c r="A47" s="62"/>
      <c r="B47" s="10" t="s">
        <v>23</v>
      </c>
      <c r="C47" s="45"/>
      <c r="D47" s="87"/>
      <c r="E47" s="69"/>
    </row>
    <row r="48" spans="1:6" s="18" customFormat="1" ht="19.5" thickBot="1" x14ac:dyDescent="0.35">
      <c r="A48" s="72"/>
      <c r="B48" s="17" t="s">
        <v>24</v>
      </c>
      <c r="C48" s="46">
        <f>C24+C27+C32+C42+C46</f>
        <v>186615</v>
      </c>
      <c r="D48" s="46">
        <f>D24+D27+D32+D42+D46</f>
        <v>8408</v>
      </c>
      <c r="E48" s="73">
        <f>+C48+D48</f>
        <v>195023</v>
      </c>
      <c r="F48" s="12"/>
    </row>
    <row r="49" spans="1:6" s="12" customFormat="1" ht="18.75" x14ac:dyDescent="0.3">
      <c r="A49" s="62">
        <v>5604</v>
      </c>
      <c r="B49" s="19" t="s">
        <v>14</v>
      </c>
      <c r="C49" s="45"/>
      <c r="D49" s="87"/>
      <c r="E49" s="69"/>
    </row>
    <row r="50" spans="1:6" s="12" customFormat="1" ht="18.75" x14ac:dyDescent="0.3">
      <c r="A50" s="62"/>
      <c r="B50" s="21" t="s">
        <v>49</v>
      </c>
      <c r="C50" s="47">
        <v>2000</v>
      </c>
      <c r="D50" s="86"/>
      <c r="E50" s="66">
        <f>+C50+D50</f>
        <v>2000</v>
      </c>
    </row>
    <row r="51" spans="1:6" s="14" customFormat="1" ht="19.5" x14ac:dyDescent="0.35">
      <c r="A51" s="71">
        <v>5604</v>
      </c>
      <c r="B51" s="15" t="s">
        <v>47</v>
      </c>
      <c r="C51" s="47">
        <f>SUM(C50)</f>
        <v>2000</v>
      </c>
      <c r="D51" s="49">
        <v>0</v>
      </c>
      <c r="E51" s="73">
        <f t="shared" ref="E51" si="2">SUM(E50)</f>
        <v>2000</v>
      </c>
      <c r="F51" s="12"/>
    </row>
    <row r="52" spans="1:6" s="3" customFormat="1" ht="18" customHeight="1" x14ac:dyDescent="0.3">
      <c r="A52" s="62">
        <v>5606</v>
      </c>
      <c r="B52" s="10" t="s">
        <v>25</v>
      </c>
      <c r="C52" s="45"/>
      <c r="D52" s="88"/>
      <c r="E52" s="74"/>
      <c r="F52" s="12"/>
    </row>
    <row r="53" spans="1:6" s="28" customFormat="1" ht="18.75" x14ac:dyDescent="0.3">
      <c r="A53" s="75"/>
      <c r="B53" s="27" t="s">
        <v>55</v>
      </c>
      <c r="C53" s="48"/>
      <c r="D53" s="87"/>
      <c r="E53" s="69"/>
      <c r="F53" s="12"/>
    </row>
    <row r="54" spans="1:6" s="12" customFormat="1" ht="18.75" x14ac:dyDescent="0.3">
      <c r="A54" s="64">
        <v>1</v>
      </c>
      <c r="B54" s="11" t="s">
        <v>56</v>
      </c>
      <c r="C54" s="42">
        <f>21000-7000</f>
        <v>14000</v>
      </c>
      <c r="D54" s="85">
        <v>-361</v>
      </c>
      <c r="E54" s="65">
        <f>+C54+D54</f>
        <v>13639</v>
      </c>
    </row>
    <row r="55" spans="1:6" s="12" customFormat="1" ht="18.75" x14ac:dyDescent="0.3">
      <c r="A55" s="64">
        <v>2</v>
      </c>
      <c r="B55" s="11" t="s">
        <v>61</v>
      </c>
      <c r="C55" s="42">
        <v>1124</v>
      </c>
      <c r="D55" s="85"/>
      <c r="E55" s="65">
        <f>+C55+D55</f>
        <v>1124</v>
      </c>
    </row>
    <row r="56" spans="1:6" s="31" customFormat="1" ht="24" customHeight="1" x14ac:dyDescent="0.3">
      <c r="A56" s="76" t="s">
        <v>42</v>
      </c>
      <c r="B56" s="25" t="s">
        <v>54</v>
      </c>
      <c r="C56" s="47">
        <f>SUM(C53:C55)</f>
        <v>15124</v>
      </c>
      <c r="D56" s="89">
        <f>SUM(D53:D55)</f>
        <v>-361</v>
      </c>
      <c r="E56" s="73">
        <f>+C56+D56</f>
        <v>14763</v>
      </c>
    </row>
    <row r="57" spans="1:6" s="20" customFormat="1" ht="27" customHeight="1" x14ac:dyDescent="0.3">
      <c r="A57" s="70"/>
      <c r="B57" s="21" t="s">
        <v>26</v>
      </c>
      <c r="C57" s="42"/>
      <c r="D57" s="87"/>
      <c r="E57" s="69"/>
      <c r="F57" s="53"/>
    </row>
    <row r="58" spans="1:6" s="12" customFormat="1" ht="18.75" x14ac:dyDescent="0.3">
      <c r="A58" s="70">
        <v>1</v>
      </c>
      <c r="B58" s="11" t="s">
        <v>28</v>
      </c>
      <c r="C58" s="42">
        <v>7500</v>
      </c>
      <c r="D58" s="85">
        <v>361</v>
      </c>
      <c r="E58" s="65">
        <f t="shared" ref="E58:E72" si="3">+C58+D58</f>
        <v>7861</v>
      </c>
    </row>
    <row r="59" spans="1:6" s="12" customFormat="1" ht="18.75" x14ac:dyDescent="0.3">
      <c r="A59" s="70">
        <v>2</v>
      </c>
      <c r="B59" s="11" t="s">
        <v>45</v>
      </c>
      <c r="C59" s="42">
        <v>6897</v>
      </c>
      <c r="D59" s="85"/>
      <c r="E59" s="65">
        <f t="shared" si="3"/>
        <v>6897</v>
      </c>
    </row>
    <row r="60" spans="1:6" s="3" customFormat="1" ht="18.75" x14ac:dyDescent="0.3">
      <c r="A60" s="70">
        <v>3</v>
      </c>
      <c r="B60" s="11" t="s">
        <v>69</v>
      </c>
      <c r="C60" s="42">
        <f>277+500</f>
        <v>777</v>
      </c>
      <c r="D60" s="85"/>
      <c r="E60" s="65">
        <f t="shared" si="3"/>
        <v>777</v>
      </c>
      <c r="F60" s="12"/>
    </row>
    <row r="61" spans="1:6" s="12" customFormat="1" ht="18.75" x14ac:dyDescent="0.3">
      <c r="A61" s="70">
        <v>4</v>
      </c>
      <c r="B61" s="21" t="s">
        <v>27</v>
      </c>
      <c r="C61" s="42">
        <v>543</v>
      </c>
      <c r="D61" s="85"/>
      <c r="E61" s="65">
        <f t="shared" si="3"/>
        <v>543</v>
      </c>
    </row>
    <row r="62" spans="1:6" s="12" customFormat="1" ht="18.75" x14ac:dyDescent="0.3">
      <c r="A62" s="64">
        <v>5</v>
      </c>
      <c r="B62" s="11" t="s">
        <v>51</v>
      </c>
      <c r="C62" s="42">
        <v>3500</v>
      </c>
      <c r="D62" s="85"/>
      <c r="E62" s="65">
        <f t="shared" si="3"/>
        <v>3500</v>
      </c>
    </row>
    <row r="63" spans="1:6" s="3" customFormat="1" ht="18.75" x14ac:dyDescent="0.3">
      <c r="A63" s="70">
        <v>6</v>
      </c>
      <c r="B63" s="11" t="s">
        <v>68</v>
      </c>
      <c r="C63" s="42">
        <f>4600-3787</f>
        <v>813</v>
      </c>
      <c r="D63" s="85"/>
      <c r="E63" s="65">
        <f t="shared" si="3"/>
        <v>813</v>
      </c>
      <c r="F63" s="12"/>
    </row>
    <row r="64" spans="1:6" s="3" customFormat="1" ht="18.75" x14ac:dyDescent="0.3">
      <c r="A64" s="70">
        <v>7</v>
      </c>
      <c r="B64" s="11" t="s">
        <v>72</v>
      </c>
      <c r="C64" s="42">
        <v>150</v>
      </c>
      <c r="D64" s="85"/>
      <c r="E64" s="65">
        <f t="shared" si="3"/>
        <v>150</v>
      </c>
      <c r="F64" s="12"/>
    </row>
    <row r="65" spans="1:6" s="3" customFormat="1" ht="18.75" x14ac:dyDescent="0.3">
      <c r="A65" s="70">
        <v>8</v>
      </c>
      <c r="B65" s="11" t="s">
        <v>73</v>
      </c>
      <c r="C65" s="42">
        <v>600</v>
      </c>
      <c r="D65" s="85"/>
      <c r="E65" s="65">
        <f t="shared" si="3"/>
        <v>600</v>
      </c>
      <c r="F65" s="12"/>
    </row>
    <row r="66" spans="1:6" s="3" customFormat="1" ht="18.75" x14ac:dyDescent="0.3">
      <c r="A66" s="70">
        <v>9</v>
      </c>
      <c r="B66" s="11" t="s">
        <v>74</v>
      </c>
      <c r="C66" s="42">
        <v>312</v>
      </c>
      <c r="D66" s="85"/>
      <c r="E66" s="65">
        <f t="shared" si="3"/>
        <v>312</v>
      </c>
      <c r="F66" s="12"/>
    </row>
    <row r="67" spans="1:6" s="3" customFormat="1" ht="18.75" x14ac:dyDescent="0.3">
      <c r="A67" s="70">
        <v>10</v>
      </c>
      <c r="B67" s="11" t="s">
        <v>75</v>
      </c>
      <c r="C67" s="42">
        <v>148</v>
      </c>
      <c r="D67" s="85"/>
      <c r="E67" s="65">
        <f t="shared" si="3"/>
        <v>148</v>
      </c>
      <c r="F67" s="12"/>
    </row>
    <row r="68" spans="1:6" s="3" customFormat="1" ht="18.75" x14ac:dyDescent="0.3">
      <c r="A68" s="70">
        <v>11</v>
      </c>
      <c r="B68" s="11" t="s">
        <v>78</v>
      </c>
      <c r="C68" s="42">
        <v>513</v>
      </c>
      <c r="D68" s="42"/>
      <c r="E68" s="65">
        <f t="shared" si="3"/>
        <v>513</v>
      </c>
      <c r="F68" s="12"/>
    </row>
    <row r="69" spans="1:6" s="3" customFormat="1" ht="18.75" x14ac:dyDescent="0.3">
      <c r="A69" s="70">
        <v>12</v>
      </c>
      <c r="B69" s="11" t="s">
        <v>79</v>
      </c>
      <c r="C69" s="42">
        <v>154</v>
      </c>
      <c r="D69" s="42"/>
      <c r="E69" s="65">
        <f t="shared" si="3"/>
        <v>154</v>
      </c>
      <c r="F69" s="12"/>
    </row>
    <row r="70" spans="1:6" s="3" customFormat="1" ht="18.75" x14ac:dyDescent="0.3">
      <c r="A70" s="70">
        <v>13</v>
      </c>
      <c r="B70" s="11" t="s">
        <v>80</v>
      </c>
      <c r="C70" s="42">
        <v>445</v>
      </c>
      <c r="D70" s="42"/>
      <c r="E70" s="65">
        <f t="shared" si="3"/>
        <v>445</v>
      </c>
      <c r="F70" s="12"/>
    </row>
    <row r="71" spans="1:6" s="3" customFormat="1" ht="18.75" x14ac:dyDescent="0.3">
      <c r="A71" s="70">
        <v>14</v>
      </c>
      <c r="B71" s="11" t="s">
        <v>81</v>
      </c>
      <c r="C71" s="42">
        <v>10033</v>
      </c>
      <c r="D71" s="42"/>
      <c r="E71" s="65">
        <f t="shared" si="3"/>
        <v>10033</v>
      </c>
      <c r="F71" s="12"/>
    </row>
    <row r="72" spans="1:6" s="3" customFormat="1" ht="18.75" x14ac:dyDescent="0.3">
      <c r="A72" s="70">
        <v>15</v>
      </c>
      <c r="B72" s="11" t="s">
        <v>82</v>
      </c>
      <c r="C72" s="42"/>
      <c r="D72" s="42">
        <f>83</f>
        <v>83</v>
      </c>
      <c r="E72" s="65">
        <f t="shared" si="3"/>
        <v>83</v>
      </c>
      <c r="F72" s="12"/>
    </row>
    <row r="73" spans="1:6" s="33" customFormat="1" ht="28.5" customHeight="1" x14ac:dyDescent="0.3">
      <c r="A73" s="77" t="s">
        <v>43</v>
      </c>
      <c r="B73" s="32" t="s">
        <v>53</v>
      </c>
      <c r="C73" s="49">
        <f>SUM(C58:C72)</f>
        <v>32385</v>
      </c>
      <c r="D73" s="49">
        <f>SUM(D58:D72)</f>
        <v>444</v>
      </c>
      <c r="E73" s="73">
        <f>SUM(E58:E72)</f>
        <v>32829</v>
      </c>
      <c r="F73" s="31"/>
    </row>
    <row r="74" spans="1:6" s="20" customFormat="1" ht="28.5" customHeight="1" x14ac:dyDescent="0.3">
      <c r="A74" s="62"/>
      <c r="B74" s="19" t="s">
        <v>62</v>
      </c>
      <c r="C74" s="42"/>
      <c r="D74" s="87"/>
      <c r="E74" s="69"/>
      <c r="F74" s="53"/>
    </row>
    <row r="75" spans="1:6" s="12" customFormat="1" ht="18.75" x14ac:dyDescent="0.3">
      <c r="A75" s="70"/>
      <c r="B75" s="22" t="s">
        <v>63</v>
      </c>
      <c r="C75" s="42">
        <v>666</v>
      </c>
      <c r="D75" s="85"/>
      <c r="E75" s="65">
        <f>+C75+D75</f>
        <v>666</v>
      </c>
    </row>
    <row r="76" spans="1:6" s="31" customFormat="1" ht="19.5" thickBot="1" x14ac:dyDescent="0.35">
      <c r="A76" s="77" t="s">
        <v>44</v>
      </c>
      <c r="B76" s="25" t="s">
        <v>64</v>
      </c>
      <c r="C76" s="50">
        <f>SUM(C75)</f>
        <v>666</v>
      </c>
      <c r="D76" s="90"/>
      <c r="E76" s="78">
        <f>+C76+D76</f>
        <v>666</v>
      </c>
    </row>
    <row r="77" spans="1:6" s="24" customFormat="1" ht="30" customHeight="1" thickBot="1" x14ac:dyDescent="0.4">
      <c r="A77" s="79">
        <v>5606</v>
      </c>
      <c r="B77" s="23" t="s">
        <v>67</v>
      </c>
      <c r="C77" s="52">
        <f>+C56+C73+C76</f>
        <v>48175</v>
      </c>
      <c r="D77" s="52">
        <f>+D56+D73+D76</f>
        <v>83</v>
      </c>
      <c r="E77" s="80">
        <f>+C77+D77</f>
        <v>48258</v>
      </c>
      <c r="F77" s="12"/>
    </row>
    <row r="78" spans="1:6" s="36" customFormat="1" ht="19.5" thickBot="1" x14ac:dyDescent="0.35">
      <c r="A78" s="81">
        <v>5607</v>
      </c>
      <c r="B78" s="38" t="s">
        <v>57</v>
      </c>
      <c r="C78" s="51"/>
      <c r="D78" s="85"/>
      <c r="E78" s="65"/>
      <c r="F78" s="54"/>
    </row>
    <row r="79" spans="1:6" s="36" customFormat="1" ht="19.5" thickBot="1" x14ac:dyDescent="0.35">
      <c r="A79" s="64">
        <v>1</v>
      </c>
      <c r="B79" s="22" t="s">
        <v>58</v>
      </c>
      <c r="C79" s="42">
        <v>20000</v>
      </c>
      <c r="D79" s="85">
        <v>-20000</v>
      </c>
      <c r="E79" s="65">
        <f>+C79+D79</f>
        <v>0</v>
      </c>
      <c r="F79" s="54"/>
    </row>
    <row r="80" spans="1:6" s="36" customFormat="1" ht="19.5" thickBot="1" x14ac:dyDescent="0.35">
      <c r="A80" s="64">
        <v>2</v>
      </c>
      <c r="B80" s="22" t="s">
        <v>59</v>
      </c>
      <c r="C80" s="42">
        <v>10000</v>
      </c>
      <c r="D80" s="85">
        <v>13218</v>
      </c>
      <c r="E80" s="65">
        <f>+C80+D80</f>
        <v>23218</v>
      </c>
      <c r="F80" s="54"/>
    </row>
    <row r="81" spans="1:6" s="37" customFormat="1" ht="20.25" thickBot="1" x14ac:dyDescent="0.4">
      <c r="A81" s="79">
        <v>5607</v>
      </c>
      <c r="B81" s="23" t="s">
        <v>60</v>
      </c>
      <c r="C81" s="52">
        <f>SUM(C79:C80)</f>
        <v>30000</v>
      </c>
      <c r="D81" s="52">
        <f>SUM(D79:D80)</f>
        <v>-6782</v>
      </c>
      <c r="E81" s="80">
        <f>+C81+D81</f>
        <v>23218</v>
      </c>
      <c r="F81" s="54"/>
    </row>
    <row r="82" spans="1:6" s="34" customFormat="1" ht="37.5" customHeight="1" thickBot="1" x14ac:dyDescent="0.35">
      <c r="A82" s="82">
        <v>5600</v>
      </c>
      <c r="B82" s="83" t="s">
        <v>65</v>
      </c>
      <c r="C82" s="84">
        <f>C77+C51+C48+C81</f>
        <v>266790</v>
      </c>
      <c r="D82" s="84">
        <f>D77+D51+D48+D81</f>
        <v>1709</v>
      </c>
      <c r="E82" s="80">
        <f>+C82+D82</f>
        <v>268499</v>
      </c>
      <c r="F82" s="12"/>
    </row>
    <row r="83" spans="1:6" s="3" customFormat="1" ht="18.75" customHeight="1" x14ac:dyDescent="0.25">
      <c r="F83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6" orientation="portrait" horizontalDpi="300" verticalDpi="300" r:id="rId1"/>
  <headerFooter alignWithMargins="0">
    <oddHeader>&amp;R4. számú melléklet a .../2012. (...)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Bőcz Judit</cp:lastModifiedBy>
  <cp:lastPrinted>2012-07-02T07:34:22Z</cp:lastPrinted>
  <dcterms:created xsi:type="dcterms:W3CDTF">2007-11-26T15:32:38Z</dcterms:created>
  <dcterms:modified xsi:type="dcterms:W3CDTF">2012-09-14T17:05:02Z</dcterms:modified>
</cp:coreProperties>
</file>