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40" windowWidth="9720" windowHeight="637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tartalék!$1:$8</definedName>
    <definedName name="_xlnm.Print_Area" localSheetId="1">tartalék!$B$1:$M$112</definedName>
  </definedNames>
  <calcPr calcId="145621"/>
</workbook>
</file>

<file path=xl/calcChain.xml><?xml version="1.0" encoding="utf-8"?>
<calcChain xmlns="http://schemas.openxmlformats.org/spreadsheetml/2006/main">
  <c r="H75" i="2" l="1"/>
  <c r="K77" i="2" l="1"/>
  <c r="I77" i="2"/>
  <c r="F77" i="2"/>
  <c r="K76" i="2"/>
  <c r="I76" i="2"/>
  <c r="F76" i="2"/>
  <c r="I75" i="2"/>
  <c r="F75" i="2"/>
  <c r="K74" i="2"/>
  <c r="I74" i="2"/>
  <c r="F74" i="2"/>
  <c r="K73" i="2"/>
  <c r="I73" i="2"/>
  <c r="F73" i="2"/>
  <c r="L73" i="2" l="1"/>
  <c r="L77" i="2"/>
  <c r="L74" i="2"/>
  <c r="L76" i="2"/>
  <c r="L75" i="2"/>
  <c r="K75" i="2"/>
  <c r="K65" i="2" l="1"/>
  <c r="L65" i="2" s="1"/>
  <c r="J63" i="2"/>
  <c r="L63" i="2" s="1"/>
  <c r="J64" i="2"/>
  <c r="L64" i="2" s="1"/>
  <c r="J62" i="2"/>
  <c r="L62" i="2"/>
  <c r="I63" i="2"/>
  <c r="I64" i="2"/>
  <c r="I65" i="2"/>
  <c r="I62" i="2"/>
  <c r="F65" i="2"/>
  <c r="F64" i="2"/>
  <c r="F63" i="2"/>
  <c r="F62" i="2"/>
  <c r="F41" i="2"/>
  <c r="K32" i="2"/>
  <c r="J32" i="2"/>
  <c r="L32" i="2" s="1"/>
  <c r="I32" i="2"/>
  <c r="F32" i="2"/>
  <c r="F29" i="2"/>
  <c r="I29" i="2"/>
  <c r="J29" i="2"/>
  <c r="K29" i="2"/>
  <c r="L29" i="2" s="1"/>
  <c r="K22" i="2"/>
  <c r="K23" i="2"/>
  <c r="K24" i="2"/>
  <c r="K25" i="2"/>
  <c r="K26" i="2"/>
  <c r="K27" i="2"/>
  <c r="K28" i="2"/>
  <c r="K30" i="2"/>
  <c r="K31" i="2"/>
  <c r="K33" i="2"/>
  <c r="K34" i="2"/>
  <c r="K35" i="2"/>
  <c r="K36" i="2"/>
  <c r="K37" i="2"/>
  <c r="K38" i="2"/>
  <c r="K39" i="2"/>
  <c r="K40" i="2"/>
  <c r="K41" i="2"/>
  <c r="J41" i="2" l="1"/>
  <c r="L41" i="2" s="1"/>
  <c r="I41" i="2"/>
  <c r="H106" i="2" l="1"/>
  <c r="G106" i="2"/>
  <c r="E106" i="2"/>
  <c r="D106" i="2"/>
  <c r="K109" i="2"/>
  <c r="L109" i="2" s="1"/>
  <c r="K96" i="2"/>
  <c r="L96" i="2" s="1"/>
  <c r="K95" i="2"/>
  <c r="L95" i="2" s="1"/>
  <c r="K49" i="2"/>
  <c r="L49" i="2" s="1"/>
  <c r="J90" i="2"/>
  <c r="L90" i="2" s="1"/>
  <c r="J83" i="2"/>
  <c r="L83" i="2" s="1"/>
  <c r="J84" i="2"/>
  <c r="L84" i="2" s="1"/>
  <c r="J85" i="2"/>
  <c r="L85" i="2" s="1"/>
  <c r="J82" i="2"/>
  <c r="L82" i="2" s="1"/>
  <c r="J68" i="2"/>
  <c r="L68" i="2" s="1"/>
  <c r="J22" i="2"/>
  <c r="L22" i="2" s="1"/>
  <c r="J23" i="2"/>
  <c r="L23" i="2" s="1"/>
  <c r="J24" i="2"/>
  <c r="L24" i="2" s="1"/>
  <c r="J25" i="2"/>
  <c r="L25" i="2" s="1"/>
  <c r="J26" i="2"/>
  <c r="J27" i="2"/>
  <c r="L27" i="2" s="1"/>
  <c r="J30" i="2"/>
  <c r="L30" i="2" s="1"/>
  <c r="J33" i="2"/>
  <c r="L33" i="2" s="1"/>
  <c r="J34" i="2"/>
  <c r="L34" i="2" s="1"/>
  <c r="J35" i="2"/>
  <c r="L35" i="2" s="1"/>
  <c r="J36" i="2"/>
  <c r="L36" i="2" s="1"/>
  <c r="J37" i="2"/>
  <c r="L37" i="2" s="1"/>
  <c r="J38" i="2"/>
  <c r="L38" i="2" s="1"/>
  <c r="J39" i="2"/>
  <c r="L39" i="2" s="1"/>
  <c r="J40" i="2"/>
  <c r="L40" i="2" s="1"/>
  <c r="J21" i="2"/>
  <c r="J14" i="2"/>
  <c r="L14" i="2" s="1"/>
  <c r="F106" i="2" l="1"/>
  <c r="I106" i="2"/>
  <c r="I40" i="2"/>
  <c r="F40" i="2"/>
  <c r="I96" i="2" l="1"/>
  <c r="I95" i="2"/>
  <c r="F96" i="2"/>
  <c r="F95" i="2"/>
  <c r="J31" i="2" l="1"/>
  <c r="L31" i="2" s="1"/>
  <c r="J28" i="2"/>
  <c r="L28" i="2" s="1"/>
  <c r="K21" i="2"/>
  <c r="L21" i="2" s="1"/>
  <c r="I39" i="2" l="1"/>
  <c r="F39" i="2"/>
  <c r="I38" i="2"/>
  <c r="F38" i="2"/>
  <c r="I37" i="2"/>
  <c r="F37" i="2"/>
  <c r="I109" i="2" l="1"/>
  <c r="I90" i="2"/>
  <c r="I85" i="2"/>
  <c r="I84" i="2"/>
  <c r="I83" i="2"/>
  <c r="I82" i="2"/>
  <c r="I68" i="2"/>
  <c r="H59" i="2"/>
  <c r="I49" i="2"/>
  <c r="I36" i="2"/>
  <c r="I35" i="2"/>
  <c r="I34" i="2"/>
  <c r="I33" i="2"/>
  <c r="I31" i="2"/>
  <c r="I30" i="2"/>
  <c r="I28" i="2"/>
  <c r="I27" i="2"/>
  <c r="I26" i="2"/>
  <c r="I25" i="2"/>
  <c r="I24" i="2"/>
  <c r="G59" i="2"/>
  <c r="I22" i="2"/>
  <c r="I21" i="2"/>
  <c r="H16" i="2"/>
  <c r="H112" i="2" s="1"/>
  <c r="G16" i="2"/>
  <c r="I14" i="2"/>
  <c r="G112" i="2" l="1"/>
  <c r="I112" i="2" s="1"/>
  <c r="I59" i="2"/>
  <c r="I16" i="2"/>
  <c r="I23" i="2"/>
  <c r="F36" i="2"/>
  <c r="L26" i="2" l="1"/>
  <c r="F27" i="2" l="1"/>
  <c r="F21" i="2" l="1"/>
  <c r="E16" i="2" l="1"/>
  <c r="D16" i="2"/>
  <c r="F14" i="2"/>
  <c r="K16" i="2" l="1"/>
  <c r="J16" i="2"/>
  <c r="F16" i="2"/>
  <c r="F109" i="2"/>
  <c r="L16" i="2" l="1"/>
  <c r="F68" i="2"/>
  <c r="F82" i="2"/>
  <c r="F83" i="2"/>
  <c r="F84" i="2"/>
  <c r="F85" i="2"/>
  <c r="F90" i="2"/>
  <c r="F24" i="2"/>
  <c r="F25" i="2"/>
  <c r="F28" i="2"/>
  <c r="F31" i="2"/>
  <c r="F33" i="2"/>
  <c r="F34" i="2"/>
  <c r="F35" i="2"/>
  <c r="F49" i="2"/>
  <c r="F22" i="2"/>
  <c r="F26" i="2"/>
  <c r="F23" i="2" l="1"/>
  <c r="F30" i="2" l="1"/>
  <c r="K106" i="2"/>
  <c r="J106" i="2"/>
  <c r="D59" i="2"/>
  <c r="E59" i="2"/>
  <c r="F59" i="2" l="1"/>
  <c r="J59" i="2"/>
  <c r="D112" i="2"/>
  <c r="K59" i="2"/>
  <c r="K112" i="2" s="1"/>
  <c r="E112" i="2"/>
  <c r="L106" i="2"/>
  <c r="F112" i="2" l="1"/>
  <c r="L59" i="2"/>
  <c r="J112" i="2"/>
  <c r="L112" i="2" s="1"/>
</calcChain>
</file>

<file path=xl/sharedStrings.xml><?xml version="1.0" encoding="utf-8"?>
<sst xmlns="http://schemas.openxmlformats.org/spreadsheetml/2006/main" count="114" uniqueCount="71">
  <si>
    <t>Budapest Főváros VII. Kerület Erzsébetváros Önkormányzata</t>
  </si>
  <si>
    <t>Tartalék jogcíme</t>
  </si>
  <si>
    <t>ezer Ft</t>
  </si>
  <si>
    <t>Tartalék előirányzat mindösszesen (3+4)</t>
  </si>
  <si>
    <t>Működési célra</t>
  </si>
  <si>
    <t>Felhalmozási célra</t>
  </si>
  <si>
    <t>Központilag kezelt  beruházási célú tartalék (kötvényből)</t>
  </si>
  <si>
    <t>Tanulók ingyenes tankönyvtámogatása VII. kerületi lakosok részére</t>
  </si>
  <si>
    <t>Kommunikációs feladatok</t>
  </si>
  <si>
    <t xml:space="preserve">Központilag kezelt ágazati feladatok </t>
  </si>
  <si>
    <t>Rendkívüli káresemények kerete</t>
  </si>
  <si>
    <t>Intézményi karbantartás és kisértékű tárgyi eszköz beszerzés</t>
  </si>
  <si>
    <t xml:space="preserve">Központilag kezelt sport pályázatok és feladatok </t>
  </si>
  <si>
    <t>Nyári táborok (pályázat)</t>
  </si>
  <si>
    <t>Központilag kezelt kerület-fejlesztési pályázatok és feladatok</t>
  </si>
  <si>
    <t>Gázvezeték felújítási kölcsön</t>
  </si>
  <si>
    <t>Központilag kezelt közrendvédelmi, környezetvédelmi pályázatok és feladatok</t>
  </si>
  <si>
    <t>Növényesítési pályázat</t>
  </si>
  <si>
    <t>Pályázat kapufigyelő rendszer kialakítására</t>
  </si>
  <si>
    <t>Kaputelefon pályázat</t>
  </si>
  <si>
    <t>Központilag kezelt turisztikai keret</t>
  </si>
  <si>
    <t>Turisztikai feladatok</t>
  </si>
  <si>
    <t>Nyílászárók csere pályázat (kölcsön)</t>
  </si>
  <si>
    <t>Műszaki előkészítési és ellenőrzési feladatok</t>
  </si>
  <si>
    <t>Beruházások műszaki ellenőrzése</t>
  </si>
  <si>
    <t>Helyi szervezeti intézkedések</t>
  </si>
  <si>
    <t>Megszűnő intézmények 2012. december 31-ei szállítói tartozása</t>
  </si>
  <si>
    <t>Otthonvédelmi program</t>
  </si>
  <si>
    <t>Közfoglalkoztatás önrésze</t>
  </si>
  <si>
    <t>Címszám</t>
  </si>
  <si>
    <t>Rendkívüli önkormányzati kiadások biztosítása</t>
  </si>
  <si>
    <t>Központilag kezelt pályázati önrész és előfinanszírozás, közbeszerzések</t>
  </si>
  <si>
    <t>Pályázati önerő, közbeszerzések</t>
  </si>
  <si>
    <t>Céltartalékok</t>
  </si>
  <si>
    <t>Oktatási terület juttatásai</t>
  </si>
  <si>
    <t>Oktatási terület tartalék kerete</t>
  </si>
  <si>
    <t>Általános működési céltartalék előirányzata összesen</t>
  </si>
  <si>
    <t>Tartalék előirányzat mindösszesen (7100 + 7200 + 7300 + 7400)</t>
  </si>
  <si>
    <t>Krízis keret: a téli hideg időjárás miatti ellátásra</t>
  </si>
  <si>
    <t>Környezetvédelmi célú keret</t>
  </si>
  <si>
    <t>Általános tartalékok</t>
  </si>
  <si>
    <t>Általános működési tartalék</t>
  </si>
  <si>
    <t>Módosítás</t>
  </si>
  <si>
    <t>Tartalék előirányzat mindösszesen (6+7)</t>
  </si>
  <si>
    <t>Tartalék előirányzat mindösszesen (9+10)</t>
  </si>
  <si>
    <t xml:space="preserve">Polgármesterre átruházott döntési  hatáskörű céltartalékok előirányzata összesen </t>
  </si>
  <si>
    <t>Bizottságokra átruházott felhasználási jogkörű céltartalékok előirányzata  összesen</t>
  </si>
  <si>
    <t>Turisztikával kapcsolatos feladatok</t>
  </si>
  <si>
    <t>Önkormányzati felújításokkal, beruházásokkal kapcsolatos kiadások</t>
  </si>
  <si>
    <t>Óvodák működési tartaléka</t>
  </si>
  <si>
    <t>Központilag kezelt lakástámogatási feladatok</t>
  </si>
  <si>
    <t>Lakásépítés helyi támogatása</t>
  </si>
  <si>
    <t>Fiatal házasok első lakáshoz jutásának támogatása</t>
  </si>
  <si>
    <t>K</t>
  </si>
  <si>
    <t>Ö</t>
  </si>
  <si>
    <t>Feladat típusa (K/Ö/I/M)</t>
  </si>
  <si>
    <t>Nefelejcs utca 26. szám alatti ingatlanok 24 órás őrzése</t>
  </si>
  <si>
    <t>Költségvetési szerveknél foglalkoztatottak 2013. évi bérkompenzációja</t>
  </si>
  <si>
    <t>2013. I. félévi költségvetési tartalék előirányzatok</t>
  </si>
  <si>
    <t>Eredeti előirányzat</t>
  </si>
  <si>
    <t>Háziorvosi praxisok rezsiköltség támogatása</t>
  </si>
  <si>
    <t>Közbeszerzési eljárások teljes körű lebonyolítása</t>
  </si>
  <si>
    <t>Központilag kezelt közművelődési pályázatok és feladatok</t>
  </si>
  <si>
    <t>Erzsébetvárosi Civil Szervezetek Kerete</t>
  </si>
  <si>
    <t>Nemzetiségi Önkormányzatok kulturális kerete</t>
  </si>
  <si>
    <t>Önkormányzati rendezvények (Erzsébetvárosi Napok, Testvérvárosi kapcsolatok, Erzsébetvárosi nemzeti és helyi ünnepek)</t>
  </si>
  <si>
    <t>Kerületi egyházak támogatása</t>
  </si>
  <si>
    <t>Társasházi felújítási pályázat (kölcsön)</t>
  </si>
  <si>
    <t>Kémény felújítási pályázat (kölcsön)</t>
  </si>
  <si>
    <t>Tetőjárda felújítási pályázatok</t>
  </si>
  <si>
    <t>2013. I. félévi módosított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</si>
</sst>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74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3" fontId="5" fillId="0" borderId="9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vertical="center"/>
    </xf>
    <xf numFmtId="0" fontId="6" fillId="0" borderId="8" xfId="0" applyFont="1" applyBorder="1" applyAlignment="1">
      <alignment horizontal="lef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5" fillId="0" borderId="8" xfId="0" applyFont="1" applyBorder="1" applyAlignment="1">
      <alignment horizontal="left" vertical="center"/>
    </xf>
    <xf numFmtId="3" fontId="5" fillId="0" borderId="5" xfId="0" applyNumberFormat="1" applyFont="1" applyBorder="1" applyAlignment="1">
      <alignment horizontal="right" vertical="center"/>
    </xf>
    <xf numFmtId="3" fontId="5" fillId="0" borderId="19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left" vertical="center" wrapText="1"/>
    </xf>
    <xf numFmtId="3" fontId="6" fillId="0" borderId="20" xfId="0" applyNumberFormat="1" applyFont="1" applyBorder="1" applyAlignment="1">
      <alignment horizontal="right" vertical="center"/>
    </xf>
    <xf numFmtId="3" fontId="6" fillId="0" borderId="18" xfId="0" applyNumberFormat="1" applyFont="1" applyBorder="1" applyAlignment="1">
      <alignment horizontal="right" vertical="center"/>
    </xf>
    <xf numFmtId="0" fontId="5" fillId="0" borderId="12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3" fontId="5" fillId="0" borderId="8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horizontal="right" vertical="center"/>
    </xf>
    <xf numFmtId="0" fontId="6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/>
    </xf>
    <xf numFmtId="3" fontId="6" fillId="0" borderId="25" xfId="0" applyNumberFormat="1" applyFont="1" applyBorder="1" applyAlignment="1">
      <alignment horizontal="right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wrapText="1" indent="1"/>
    </xf>
    <xf numFmtId="3" fontId="6" fillId="0" borderId="8" xfId="0" applyNumberFormat="1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30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3" fontId="6" fillId="0" borderId="31" xfId="0" applyNumberFormat="1" applyFont="1" applyBorder="1" applyAlignment="1">
      <alignment horizontal="right" vertical="center"/>
    </xf>
    <xf numFmtId="3" fontId="6" fillId="0" borderId="17" xfId="0" applyNumberFormat="1" applyFont="1" applyBorder="1" applyAlignment="1">
      <alignment vertical="center"/>
    </xf>
    <xf numFmtId="0" fontId="5" fillId="0" borderId="32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indent="1"/>
    </xf>
    <xf numFmtId="3" fontId="5" fillId="0" borderId="4" xfId="0" applyNumberFormat="1" applyFont="1" applyBorder="1" applyAlignment="1">
      <alignment horizontal="center" vertical="center"/>
    </xf>
    <xf numFmtId="3" fontId="5" fillId="0" borderId="30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/>
    </xf>
    <xf numFmtId="3" fontId="5" fillId="0" borderId="14" xfId="0" applyNumberFormat="1" applyFont="1" applyBorder="1" applyAlignment="1">
      <alignment vertical="center"/>
    </xf>
    <xf numFmtId="3" fontId="6" fillId="0" borderId="33" xfId="0" applyNumberFormat="1" applyFont="1" applyBorder="1" applyAlignment="1">
      <alignment horizontal="right" vertical="center"/>
    </xf>
    <xf numFmtId="3" fontId="6" fillId="0" borderId="16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tabSelected="1" view="pageBreakPreview" topLeftCell="A55" zoomScale="70" zoomScaleNormal="75" zoomScaleSheetLayoutView="70" workbookViewId="0">
      <selection activeCell="I82" sqref="I82"/>
    </sheetView>
  </sheetViews>
  <sheetFormatPr defaultRowHeight="18.75" x14ac:dyDescent="0.2"/>
  <cols>
    <col min="1" max="1" width="9.140625" style="1"/>
    <col min="2" max="2" width="12" style="1" bestFit="1" customWidth="1"/>
    <col min="3" max="3" width="77.28515625" style="1" customWidth="1"/>
    <col min="4" max="4" width="13.5703125" style="1" customWidth="1"/>
    <col min="5" max="5" width="15.85546875" style="1" customWidth="1"/>
    <col min="6" max="6" width="17.28515625" style="1" customWidth="1"/>
    <col min="7" max="7" width="13.5703125" style="1" customWidth="1"/>
    <col min="8" max="8" width="15.85546875" style="1" customWidth="1"/>
    <col min="9" max="9" width="17.28515625" style="1" customWidth="1"/>
    <col min="10" max="10" width="13.5703125" style="1" customWidth="1"/>
    <col min="11" max="11" width="15.85546875" style="1" customWidth="1"/>
    <col min="12" max="12" width="17.28515625" style="1" customWidth="1"/>
    <col min="13" max="13" width="13.5703125" style="1" customWidth="1"/>
    <col min="14" max="16384" width="9.140625" style="1"/>
  </cols>
  <sheetData>
    <row r="1" spans="1:13" ht="28.5" customHeight="1" x14ac:dyDescent="0.2">
      <c r="B1" s="53" t="s">
        <v>0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 x14ac:dyDescent="0.2">
      <c r="B2" s="53" t="s">
        <v>58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3" ht="19.5" thickBot="1" x14ac:dyDescent="0.25">
      <c r="F3" s="2"/>
      <c r="I3" s="2"/>
      <c r="L3" s="2"/>
      <c r="M3" s="2" t="s">
        <v>2</v>
      </c>
    </row>
    <row r="4" spans="1:13" x14ac:dyDescent="0.2">
      <c r="B4" s="71" t="s">
        <v>29</v>
      </c>
      <c r="C4" s="66" t="s">
        <v>1</v>
      </c>
      <c r="D4" s="54" t="s">
        <v>59</v>
      </c>
      <c r="E4" s="55"/>
      <c r="F4" s="56"/>
      <c r="G4" s="54" t="s">
        <v>42</v>
      </c>
      <c r="H4" s="55"/>
      <c r="I4" s="56"/>
      <c r="J4" s="54" t="s">
        <v>70</v>
      </c>
      <c r="K4" s="55"/>
      <c r="L4" s="56"/>
      <c r="M4" s="66" t="s">
        <v>55</v>
      </c>
    </row>
    <row r="5" spans="1:13" ht="18.75" customHeight="1" x14ac:dyDescent="0.2">
      <c r="B5" s="72"/>
      <c r="C5" s="67"/>
      <c r="D5" s="57" t="s">
        <v>4</v>
      </c>
      <c r="E5" s="60" t="s">
        <v>5</v>
      </c>
      <c r="F5" s="63" t="s">
        <v>3</v>
      </c>
      <c r="G5" s="57" t="s">
        <v>4</v>
      </c>
      <c r="H5" s="60" t="s">
        <v>5</v>
      </c>
      <c r="I5" s="63" t="s">
        <v>43</v>
      </c>
      <c r="J5" s="57" t="s">
        <v>4</v>
      </c>
      <c r="K5" s="60" t="s">
        <v>5</v>
      </c>
      <c r="L5" s="63" t="s">
        <v>44</v>
      </c>
      <c r="M5" s="67"/>
    </row>
    <row r="6" spans="1:13" x14ac:dyDescent="0.2">
      <c r="B6" s="72"/>
      <c r="C6" s="67"/>
      <c r="D6" s="58"/>
      <c r="E6" s="61"/>
      <c r="F6" s="64"/>
      <c r="G6" s="58"/>
      <c r="H6" s="61"/>
      <c r="I6" s="64"/>
      <c r="J6" s="58"/>
      <c r="K6" s="61"/>
      <c r="L6" s="64"/>
      <c r="M6" s="67"/>
    </row>
    <row r="7" spans="1:13" ht="43.5" customHeight="1" x14ac:dyDescent="0.2">
      <c r="B7" s="73"/>
      <c r="C7" s="68"/>
      <c r="D7" s="59"/>
      <c r="E7" s="62"/>
      <c r="F7" s="65"/>
      <c r="G7" s="59"/>
      <c r="H7" s="62"/>
      <c r="I7" s="65"/>
      <c r="J7" s="59"/>
      <c r="K7" s="62"/>
      <c r="L7" s="65"/>
      <c r="M7" s="68"/>
    </row>
    <row r="8" spans="1:13" x14ac:dyDescent="0.2">
      <c r="B8" s="26">
        <v>1</v>
      </c>
      <c r="C8" s="26">
        <v>2</v>
      </c>
      <c r="D8" s="27">
        <v>3</v>
      </c>
      <c r="E8" s="28">
        <v>4</v>
      </c>
      <c r="F8" s="29">
        <v>5</v>
      </c>
      <c r="G8" s="27">
        <v>6</v>
      </c>
      <c r="H8" s="28">
        <v>7</v>
      </c>
      <c r="I8" s="29">
        <v>8</v>
      </c>
      <c r="J8" s="27">
        <v>9</v>
      </c>
      <c r="K8" s="28">
        <v>10</v>
      </c>
      <c r="L8" s="29">
        <v>11</v>
      </c>
      <c r="M8" s="40">
        <v>12</v>
      </c>
    </row>
    <row r="9" spans="1:13" x14ac:dyDescent="0.2">
      <c r="B9" s="3"/>
      <c r="C9" s="4"/>
      <c r="D9" s="5"/>
      <c r="E9" s="6"/>
      <c r="F9" s="7"/>
      <c r="G9" s="5"/>
      <c r="H9" s="6"/>
      <c r="I9" s="7"/>
      <c r="J9" s="5"/>
      <c r="K9" s="6"/>
      <c r="L9" s="7"/>
      <c r="M9" s="42"/>
    </row>
    <row r="10" spans="1:13" x14ac:dyDescent="0.2">
      <c r="B10" s="3"/>
      <c r="C10" s="4" t="s">
        <v>40</v>
      </c>
      <c r="D10" s="5"/>
      <c r="E10" s="6"/>
      <c r="F10" s="7"/>
      <c r="G10" s="5"/>
      <c r="H10" s="6"/>
      <c r="I10" s="7"/>
      <c r="J10" s="5"/>
      <c r="K10" s="6"/>
      <c r="L10" s="7"/>
      <c r="M10" s="42"/>
    </row>
    <row r="11" spans="1:13" x14ac:dyDescent="0.2">
      <c r="B11" s="3"/>
      <c r="C11" s="4"/>
      <c r="D11" s="5"/>
      <c r="E11" s="6"/>
      <c r="F11" s="7"/>
      <c r="G11" s="5"/>
      <c r="H11" s="6"/>
      <c r="I11" s="7"/>
      <c r="J11" s="5"/>
      <c r="K11" s="6"/>
      <c r="L11" s="7"/>
      <c r="M11" s="42"/>
    </row>
    <row r="12" spans="1:13" x14ac:dyDescent="0.2">
      <c r="B12" s="3"/>
      <c r="C12" s="4"/>
      <c r="D12" s="5"/>
      <c r="E12" s="6"/>
      <c r="F12" s="7"/>
      <c r="G12" s="5"/>
      <c r="H12" s="6"/>
      <c r="I12" s="7"/>
      <c r="J12" s="5"/>
      <c r="K12" s="6"/>
      <c r="L12" s="7"/>
      <c r="M12" s="42"/>
    </row>
    <row r="13" spans="1:13" x14ac:dyDescent="0.2">
      <c r="B13" s="3"/>
      <c r="C13" s="4"/>
      <c r="D13" s="5"/>
      <c r="E13" s="6"/>
      <c r="F13" s="7"/>
      <c r="G13" s="5"/>
      <c r="H13" s="6"/>
      <c r="I13" s="7"/>
      <c r="J13" s="5"/>
      <c r="K13" s="6"/>
      <c r="L13" s="7"/>
      <c r="M13" s="42"/>
    </row>
    <row r="14" spans="1:13" x14ac:dyDescent="0.2">
      <c r="B14" s="4">
        <v>7101</v>
      </c>
      <c r="C14" s="9" t="s">
        <v>41</v>
      </c>
      <c r="D14" s="14">
        <v>10000</v>
      </c>
      <c r="E14" s="6"/>
      <c r="F14" s="7">
        <f>SUM(D14:E14)</f>
        <v>10000</v>
      </c>
      <c r="G14" s="14"/>
      <c r="H14" s="6"/>
      <c r="I14" s="7">
        <f>SUM(G14:H14)</f>
        <v>0</v>
      </c>
      <c r="J14" s="14">
        <f>SUM(D14,G14)</f>
        <v>10000</v>
      </c>
      <c r="K14" s="6"/>
      <c r="L14" s="11">
        <f>SUM(J14:K14)</f>
        <v>10000</v>
      </c>
      <c r="M14" s="42" t="s">
        <v>53</v>
      </c>
    </row>
    <row r="15" spans="1:13" ht="19.5" thickBot="1" x14ac:dyDescent="0.25">
      <c r="B15" s="3"/>
      <c r="C15" s="4"/>
      <c r="D15" s="21"/>
      <c r="E15" s="6"/>
      <c r="F15" s="7"/>
      <c r="G15" s="21"/>
      <c r="H15" s="6"/>
      <c r="I15" s="7"/>
      <c r="J15" s="21"/>
      <c r="K15" s="6"/>
      <c r="L15" s="7"/>
      <c r="M15" s="42"/>
    </row>
    <row r="16" spans="1:13" s="8" customFormat="1" ht="19.5" thickBot="1" x14ac:dyDescent="0.25">
      <c r="A16" s="12"/>
      <c r="B16" s="23">
        <v>7100</v>
      </c>
      <c r="C16" s="24" t="s">
        <v>36</v>
      </c>
      <c r="D16" s="39">
        <f>SUM(D14)</f>
        <v>10000</v>
      </c>
      <c r="E16" s="38">
        <f t="shared" ref="E16" si="0">SUM(E14)</f>
        <v>0</v>
      </c>
      <c r="F16" s="18">
        <f>SUM(D16:E16)</f>
        <v>10000</v>
      </c>
      <c r="G16" s="39">
        <f>SUM(G14)</f>
        <v>0</v>
      </c>
      <c r="H16" s="38">
        <f t="shared" ref="H16" si="1">SUM(H14)</f>
        <v>0</v>
      </c>
      <c r="I16" s="18">
        <f>SUM(G16:H16)</f>
        <v>0</v>
      </c>
      <c r="J16" s="39">
        <f t="shared" ref="J16" si="2">D16+G16</f>
        <v>10000</v>
      </c>
      <c r="K16" s="38">
        <f t="shared" ref="K16" si="3">E16+H16</f>
        <v>0</v>
      </c>
      <c r="L16" s="18">
        <f>SUM(J16:K16)</f>
        <v>10000</v>
      </c>
      <c r="M16" s="43"/>
    </row>
    <row r="17" spans="2:13" s="12" customFormat="1" x14ac:dyDescent="0.2">
      <c r="B17" s="4"/>
      <c r="C17" s="9"/>
      <c r="D17" s="34"/>
      <c r="E17" s="10"/>
      <c r="F17" s="11"/>
      <c r="G17" s="34"/>
      <c r="H17" s="10"/>
      <c r="I17" s="11"/>
      <c r="J17" s="34"/>
      <c r="K17" s="10"/>
      <c r="L17" s="11"/>
      <c r="M17" s="42"/>
    </row>
    <row r="18" spans="2:13" s="12" customFormat="1" x14ac:dyDescent="0.2">
      <c r="B18" s="4"/>
      <c r="C18" s="4" t="s">
        <v>33</v>
      </c>
      <c r="D18" s="34"/>
      <c r="E18" s="10"/>
      <c r="F18" s="11"/>
      <c r="G18" s="34"/>
      <c r="H18" s="10"/>
      <c r="I18" s="11"/>
      <c r="J18" s="34"/>
      <c r="K18" s="10"/>
      <c r="L18" s="11"/>
      <c r="M18" s="42"/>
    </row>
    <row r="19" spans="2:13" s="12" customFormat="1" x14ac:dyDescent="0.2">
      <c r="B19" s="4"/>
      <c r="C19" s="9"/>
      <c r="D19" s="34"/>
      <c r="E19" s="10"/>
      <c r="F19" s="11"/>
      <c r="G19" s="34"/>
      <c r="H19" s="10"/>
      <c r="I19" s="11"/>
      <c r="J19" s="34"/>
      <c r="K19" s="10"/>
      <c r="L19" s="11"/>
      <c r="M19" s="42"/>
    </row>
    <row r="20" spans="2:13" x14ac:dyDescent="0.2">
      <c r="B20" s="4">
        <v>7201</v>
      </c>
      <c r="C20" s="9" t="s">
        <v>9</v>
      </c>
      <c r="D20" s="34"/>
      <c r="E20" s="10"/>
      <c r="F20" s="11"/>
      <c r="G20" s="34"/>
      <c r="H20" s="10"/>
      <c r="I20" s="11"/>
      <c r="J20" s="34"/>
      <c r="K20" s="10"/>
      <c r="L20" s="11"/>
      <c r="M20" s="42"/>
    </row>
    <row r="21" spans="2:13" x14ac:dyDescent="0.2">
      <c r="B21" s="3"/>
      <c r="C21" s="32" t="s">
        <v>30</v>
      </c>
      <c r="D21" s="14"/>
      <c r="E21" s="15">
        <v>3637</v>
      </c>
      <c r="F21" s="11">
        <f>SUM(D21:E21)</f>
        <v>3637</v>
      </c>
      <c r="G21" s="14">
        <v>3594</v>
      </c>
      <c r="H21" s="15">
        <v>-3570</v>
      </c>
      <c r="I21" s="11">
        <f>SUM(G21:H21)</f>
        <v>24</v>
      </c>
      <c r="J21" s="14">
        <f>SUM(D21,G21)</f>
        <v>3594</v>
      </c>
      <c r="K21" s="15">
        <f>SUM(E21,H21)</f>
        <v>67</v>
      </c>
      <c r="L21" s="11">
        <f>SUM(J21:K21)</f>
        <v>3661</v>
      </c>
      <c r="M21" s="42" t="s">
        <v>53</v>
      </c>
    </row>
    <row r="22" spans="2:13" x14ac:dyDescent="0.2">
      <c r="B22" s="3"/>
      <c r="C22" s="32" t="s">
        <v>10</v>
      </c>
      <c r="D22" s="14">
        <v>1500</v>
      </c>
      <c r="E22" s="15"/>
      <c r="F22" s="11">
        <f>SUM(D22:E22)</f>
        <v>1500</v>
      </c>
      <c r="G22" s="14">
        <v>-500</v>
      </c>
      <c r="H22" s="15"/>
      <c r="I22" s="11">
        <f>SUM(G22:H22)</f>
        <v>-500</v>
      </c>
      <c r="J22" s="14">
        <f t="shared" ref="J22:J40" si="4">SUM(D22,G22)</f>
        <v>1000</v>
      </c>
      <c r="K22" s="15">
        <f t="shared" ref="K22:K41" si="5">SUM(E22,H22)</f>
        <v>0</v>
      </c>
      <c r="L22" s="11">
        <f t="shared" ref="L22:L40" si="6">SUM(J22:K22)</f>
        <v>1000</v>
      </c>
      <c r="M22" s="42" t="s">
        <v>53</v>
      </c>
    </row>
    <row r="23" spans="2:13" x14ac:dyDescent="0.2">
      <c r="B23" s="3"/>
      <c r="C23" s="32" t="s">
        <v>11</v>
      </c>
      <c r="D23" s="14">
        <v>27918</v>
      </c>
      <c r="E23" s="15"/>
      <c r="F23" s="11">
        <f t="shared" ref="F23:F49" si="7">SUM(D23:E23)</f>
        <v>27918</v>
      </c>
      <c r="G23" s="14">
        <v>-11834</v>
      </c>
      <c r="H23" s="15"/>
      <c r="I23" s="11">
        <f t="shared" ref="I23:I36" si="8">SUM(G23:H23)</f>
        <v>-11834</v>
      </c>
      <c r="J23" s="14">
        <f t="shared" si="4"/>
        <v>16084</v>
      </c>
      <c r="K23" s="15">
        <f t="shared" si="5"/>
        <v>0</v>
      </c>
      <c r="L23" s="11">
        <f t="shared" si="6"/>
        <v>16084</v>
      </c>
      <c r="M23" s="42" t="s">
        <v>53</v>
      </c>
    </row>
    <row r="24" spans="2:13" x14ac:dyDescent="0.2">
      <c r="B24" s="3"/>
      <c r="C24" s="32" t="s">
        <v>7</v>
      </c>
      <c r="D24" s="14">
        <v>1000</v>
      </c>
      <c r="E24" s="15"/>
      <c r="F24" s="11">
        <f t="shared" si="7"/>
        <v>1000</v>
      </c>
      <c r="G24" s="14"/>
      <c r="H24" s="15"/>
      <c r="I24" s="11">
        <f t="shared" si="8"/>
        <v>0</v>
      </c>
      <c r="J24" s="14">
        <f t="shared" si="4"/>
        <v>1000</v>
      </c>
      <c r="K24" s="15">
        <f t="shared" si="5"/>
        <v>0</v>
      </c>
      <c r="L24" s="11">
        <f t="shared" si="6"/>
        <v>1000</v>
      </c>
      <c r="M24" s="42" t="s">
        <v>53</v>
      </c>
    </row>
    <row r="25" spans="2:13" x14ac:dyDescent="0.2">
      <c r="B25" s="3"/>
      <c r="C25" s="33" t="s">
        <v>8</v>
      </c>
      <c r="D25" s="14">
        <v>56000</v>
      </c>
      <c r="E25" s="15"/>
      <c r="F25" s="11">
        <f t="shared" si="7"/>
        <v>56000</v>
      </c>
      <c r="G25" s="14">
        <v>-51480</v>
      </c>
      <c r="H25" s="15"/>
      <c r="I25" s="11">
        <f t="shared" si="8"/>
        <v>-51480</v>
      </c>
      <c r="J25" s="14">
        <f t="shared" si="4"/>
        <v>4520</v>
      </c>
      <c r="K25" s="15">
        <f t="shared" si="5"/>
        <v>0</v>
      </c>
      <c r="L25" s="11">
        <f t="shared" si="6"/>
        <v>4520</v>
      </c>
      <c r="M25" s="42" t="s">
        <v>53</v>
      </c>
    </row>
    <row r="26" spans="2:13" x14ac:dyDescent="0.2">
      <c r="B26" s="3"/>
      <c r="C26" s="33" t="s">
        <v>35</v>
      </c>
      <c r="D26" s="14">
        <v>24021</v>
      </c>
      <c r="E26" s="15">
        <v>11213</v>
      </c>
      <c r="F26" s="11">
        <f t="shared" si="7"/>
        <v>35234</v>
      </c>
      <c r="G26" s="14">
        <v>-1028</v>
      </c>
      <c r="H26" s="15">
        <v>-10470</v>
      </c>
      <c r="I26" s="11">
        <f t="shared" si="8"/>
        <v>-11498</v>
      </c>
      <c r="J26" s="14">
        <f t="shared" si="4"/>
        <v>22993</v>
      </c>
      <c r="K26" s="15">
        <f t="shared" si="5"/>
        <v>743</v>
      </c>
      <c r="L26" s="11">
        <f t="shared" si="6"/>
        <v>23736</v>
      </c>
      <c r="M26" s="42" t="s">
        <v>53</v>
      </c>
    </row>
    <row r="27" spans="2:13" x14ac:dyDescent="0.2">
      <c r="B27" s="3"/>
      <c r="C27" s="33" t="s">
        <v>34</v>
      </c>
      <c r="D27" s="14">
        <v>13882</v>
      </c>
      <c r="E27" s="15"/>
      <c r="F27" s="11">
        <f t="shared" si="7"/>
        <v>13882</v>
      </c>
      <c r="G27" s="14">
        <v>-13127</v>
      </c>
      <c r="H27" s="15"/>
      <c r="I27" s="11">
        <f t="shared" si="8"/>
        <v>-13127</v>
      </c>
      <c r="J27" s="14">
        <f t="shared" si="4"/>
        <v>755</v>
      </c>
      <c r="K27" s="15">
        <f t="shared" si="5"/>
        <v>0</v>
      </c>
      <c r="L27" s="11">
        <f t="shared" si="6"/>
        <v>755</v>
      </c>
      <c r="M27" s="42" t="s">
        <v>53</v>
      </c>
    </row>
    <row r="28" spans="2:13" x14ac:dyDescent="0.2">
      <c r="B28" s="3"/>
      <c r="C28" s="33" t="s">
        <v>38</v>
      </c>
      <c r="D28" s="14">
        <v>500</v>
      </c>
      <c r="E28" s="15"/>
      <c r="F28" s="11">
        <f t="shared" si="7"/>
        <v>500</v>
      </c>
      <c r="G28" s="14">
        <v>49500</v>
      </c>
      <c r="H28" s="15"/>
      <c r="I28" s="11">
        <f t="shared" si="8"/>
        <v>49500</v>
      </c>
      <c r="J28" s="14">
        <f t="shared" si="4"/>
        <v>50000</v>
      </c>
      <c r="K28" s="15">
        <f t="shared" si="5"/>
        <v>0</v>
      </c>
      <c r="L28" s="11">
        <f t="shared" si="6"/>
        <v>50000</v>
      </c>
      <c r="M28" s="42" t="s">
        <v>53</v>
      </c>
    </row>
    <row r="29" spans="2:13" x14ac:dyDescent="0.2">
      <c r="B29" s="3"/>
      <c r="C29" s="33" t="s">
        <v>60</v>
      </c>
      <c r="D29" s="14">
        <v>10000</v>
      </c>
      <c r="E29" s="15"/>
      <c r="F29" s="11">
        <f t="shared" ref="F29" si="9">SUM(D29:E29)</f>
        <v>10000</v>
      </c>
      <c r="G29" s="14">
        <v>-10000</v>
      </c>
      <c r="H29" s="15"/>
      <c r="I29" s="11">
        <f t="shared" ref="I29" si="10">SUM(G29:H29)</f>
        <v>-10000</v>
      </c>
      <c r="J29" s="14">
        <f t="shared" ref="J29" si="11">SUM(D29,G29)</f>
        <v>0</v>
      </c>
      <c r="K29" s="15">
        <f t="shared" ref="K29" si="12">SUM(E29,H29)</f>
        <v>0</v>
      </c>
      <c r="L29" s="11">
        <f t="shared" ref="L29" si="13">SUM(J29:K29)</f>
        <v>0</v>
      </c>
      <c r="M29" s="42" t="s">
        <v>53</v>
      </c>
    </row>
    <row r="30" spans="2:13" x14ac:dyDescent="0.2">
      <c r="B30" s="3"/>
      <c r="C30" s="33" t="s">
        <v>26</v>
      </c>
      <c r="D30" s="14">
        <v>85145</v>
      </c>
      <c r="E30" s="15"/>
      <c r="F30" s="11">
        <f t="shared" si="7"/>
        <v>85145</v>
      </c>
      <c r="G30" s="14">
        <v>-85145</v>
      </c>
      <c r="H30" s="15"/>
      <c r="I30" s="11">
        <f t="shared" si="8"/>
        <v>-85145</v>
      </c>
      <c r="J30" s="14">
        <f t="shared" si="4"/>
        <v>0</v>
      </c>
      <c r="K30" s="15">
        <f t="shared" si="5"/>
        <v>0</v>
      </c>
      <c r="L30" s="11">
        <f t="shared" si="6"/>
        <v>0</v>
      </c>
      <c r="M30" s="42" t="s">
        <v>53</v>
      </c>
    </row>
    <row r="31" spans="2:13" x14ac:dyDescent="0.2">
      <c r="B31" s="3"/>
      <c r="C31" s="33" t="s">
        <v>23</v>
      </c>
      <c r="D31" s="14">
        <v>20644</v>
      </c>
      <c r="E31" s="15"/>
      <c r="F31" s="11">
        <f t="shared" si="7"/>
        <v>20644</v>
      </c>
      <c r="G31" s="14">
        <v>-18335</v>
      </c>
      <c r="H31" s="15"/>
      <c r="I31" s="11">
        <f t="shared" si="8"/>
        <v>-18335</v>
      </c>
      <c r="J31" s="14">
        <f t="shared" si="4"/>
        <v>2309</v>
      </c>
      <c r="K31" s="15">
        <f t="shared" si="5"/>
        <v>0</v>
      </c>
      <c r="L31" s="11">
        <f t="shared" si="6"/>
        <v>2309</v>
      </c>
      <c r="M31" s="42" t="s">
        <v>53</v>
      </c>
    </row>
    <row r="32" spans="2:13" x14ac:dyDescent="0.2">
      <c r="B32" s="3"/>
      <c r="C32" s="33" t="s">
        <v>61</v>
      </c>
      <c r="D32" s="14">
        <v>40894</v>
      </c>
      <c r="E32" s="15"/>
      <c r="F32" s="11">
        <f t="shared" ref="F32" si="14">SUM(D32:E32)</f>
        <v>40894</v>
      </c>
      <c r="G32" s="14">
        <v>-40894</v>
      </c>
      <c r="H32" s="15"/>
      <c r="I32" s="11">
        <f t="shared" ref="I32" si="15">SUM(G32:H32)</f>
        <v>-40894</v>
      </c>
      <c r="J32" s="14">
        <f t="shared" ref="J32" si="16">SUM(D32,G32)</f>
        <v>0</v>
      </c>
      <c r="K32" s="15">
        <f t="shared" ref="K32" si="17">SUM(E32,H32)</f>
        <v>0</v>
      </c>
      <c r="L32" s="11">
        <f t="shared" ref="L32" si="18">SUM(J32:K32)</f>
        <v>0</v>
      </c>
      <c r="M32" s="42" t="s">
        <v>53</v>
      </c>
    </row>
    <row r="33" spans="2:13" x14ac:dyDescent="0.2">
      <c r="B33" s="3"/>
      <c r="C33" s="33" t="s">
        <v>24</v>
      </c>
      <c r="D33" s="14">
        <v>30000</v>
      </c>
      <c r="E33" s="15"/>
      <c r="F33" s="11">
        <f t="shared" si="7"/>
        <v>30000</v>
      </c>
      <c r="G33" s="14"/>
      <c r="H33" s="15"/>
      <c r="I33" s="11">
        <f t="shared" si="8"/>
        <v>0</v>
      </c>
      <c r="J33" s="14">
        <f t="shared" si="4"/>
        <v>30000</v>
      </c>
      <c r="K33" s="15">
        <f t="shared" si="5"/>
        <v>0</v>
      </c>
      <c r="L33" s="11">
        <f t="shared" si="6"/>
        <v>30000</v>
      </c>
      <c r="M33" s="42" t="s">
        <v>53</v>
      </c>
    </row>
    <row r="34" spans="2:13" x14ac:dyDescent="0.2">
      <c r="B34" s="3"/>
      <c r="C34" s="33" t="s">
        <v>25</v>
      </c>
      <c r="D34" s="14">
        <v>9194</v>
      </c>
      <c r="E34" s="15"/>
      <c r="F34" s="11">
        <f t="shared" si="7"/>
        <v>9194</v>
      </c>
      <c r="G34" s="14">
        <v>-5121</v>
      </c>
      <c r="H34" s="15"/>
      <c r="I34" s="11">
        <f t="shared" si="8"/>
        <v>-5121</v>
      </c>
      <c r="J34" s="14">
        <f t="shared" si="4"/>
        <v>4073</v>
      </c>
      <c r="K34" s="15">
        <f t="shared" si="5"/>
        <v>0</v>
      </c>
      <c r="L34" s="11">
        <f t="shared" si="6"/>
        <v>4073</v>
      </c>
      <c r="M34" s="42" t="s">
        <v>53</v>
      </c>
    </row>
    <row r="35" spans="2:13" x14ac:dyDescent="0.2">
      <c r="B35" s="3"/>
      <c r="C35" s="33" t="s">
        <v>28</v>
      </c>
      <c r="D35" s="14">
        <v>5000</v>
      </c>
      <c r="E35" s="15"/>
      <c r="F35" s="11">
        <f t="shared" si="7"/>
        <v>5000</v>
      </c>
      <c r="G35" s="14"/>
      <c r="H35" s="15"/>
      <c r="I35" s="11">
        <f t="shared" si="8"/>
        <v>0</v>
      </c>
      <c r="J35" s="14">
        <f t="shared" si="4"/>
        <v>5000</v>
      </c>
      <c r="K35" s="15">
        <f t="shared" si="5"/>
        <v>0</v>
      </c>
      <c r="L35" s="11">
        <f t="shared" si="6"/>
        <v>5000</v>
      </c>
      <c r="M35" s="42" t="s">
        <v>53</v>
      </c>
    </row>
    <row r="36" spans="2:13" x14ac:dyDescent="0.2">
      <c r="B36" s="3"/>
      <c r="C36" s="33" t="s">
        <v>39</v>
      </c>
      <c r="D36" s="14">
        <v>392</v>
      </c>
      <c r="E36" s="15"/>
      <c r="F36" s="11">
        <f t="shared" si="7"/>
        <v>392</v>
      </c>
      <c r="G36" s="14"/>
      <c r="H36" s="15"/>
      <c r="I36" s="11">
        <f t="shared" si="8"/>
        <v>0</v>
      </c>
      <c r="J36" s="14">
        <f t="shared" si="4"/>
        <v>392</v>
      </c>
      <c r="K36" s="15">
        <f t="shared" si="5"/>
        <v>0</v>
      </c>
      <c r="L36" s="11">
        <f t="shared" si="6"/>
        <v>392</v>
      </c>
      <c r="M36" s="42" t="s">
        <v>53</v>
      </c>
    </row>
    <row r="37" spans="2:13" x14ac:dyDescent="0.2">
      <c r="B37" s="3"/>
      <c r="C37" s="33" t="s">
        <v>47</v>
      </c>
      <c r="D37" s="14"/>
      <c r="E37" s="15"/>
      <c r="F37" s="11">
        <f t="shared" ref="F37" si="19">SUM(D37:E37)</f>
        <v>0</v>
      </c>
      <c r="G37" s="14">
        <v>28432</v>
      </c>
      <c r="H37" s="15"/>
      <c r="I37" s="11">
        <f t="shared" ref="I37" si="20">SUM(G37:H37)</f>
        <v>28432</v>
      </c>
      <c r="J37" s="14">
        <f t="shared" si="4"/>
        <v>28432</v>
      </c>
      <c r="K37" s="15">
        <f t="shared" si="5"/>
        <v>0</v>
      </c>
      <c r="L37" s="11">
        <f t="shared" si="6"/>
        <v>28432</v>
      </c>
      <c r="M37" s="42" t="s">
        <v>53</v>
      </c>
    </row>
    <row r="38" spans="2:13" ht="37.5" x14ac:dyDescent="0.2">
      <c r="B38" s="3"/>
      <c r="C38" s="33" t="s">
        <v>48</v>
      </c>
      <c r="D38" s="14"/>
      <c r="E38" s="15"/>
      <c r="F38" s="11">
        <f t="shared" ref="F38" si="21">SUM(D38:E38)</f>
        <v>0</v>
      </c>
      <c r="G38" s="14">
        <v>10524</v>
      </c>
      <c r="H38" s="15"/>
      <c r="I38" s="11">
        <f t="shared" ref="I38" si="22">SUM(G38:H38)</f>
        <v>10524</v>
      </c>
      <c r="J38" s="14">
        <f t="shared" si="4"/>
        <v>10524</v>
      </c>
      <c r="K38" s="15">
        <f t="shared" si="5"/>
        <v>0</v>
      </c>
      <c r="L38" s="11">
        <f t="shared" si="6"/>
        <v>10524</v>
      </c>
      <c r="M38" s="42" t="s">
        <v>53</v>
      </c>
    </row>
    <row r="39" spans="2:13" x14ac:dyDescent="0.2">
      <c r="B39" s="3"/>
      <c r="C39" s="33" t="s">
        <v>49</v>
      </c>
      <c r="D39" s="14"/>
      <c r="E39" s="15"/>
      <c r="F39" s="11">
        <f t="shared" ref="F39" si="23">SUM(D39:E39)</f>
        <v>0</v>
      </c>
      <c r="G39" s="14">
        <v>10000</v>
      </c>
      <c r="H39" s="15"/>
      <c r="I39" s="11">
        <f t="shared" ref="I39" si="24">SUM(G39:H39)</f>
        <v>10000</v>
      </c>
      <c r="J39" s="14">
        <f t="shared" si="4"/>
        <v>10000</v>
      </c>
      <c r="K39" s="15">
        <f t="shared" si="5"/>
        <v>0</v>
      </c>
      <c r="L39" s="11">
        <f t="shared" si="6"/>
        <v>10000</v>
      </c>
      <c r="M39" s="42" t="s">
        <v>53</v>
      </c>
    </row>
    <row r="40" spans="2:13" ht="37.5" x14ac:dyDescent="0.2">
      <c r="B40" s="3"/>
      <c r="C40" s="33" t="s">
        <v>57</v>
      </c>
      <c r="D40" s="14"/>
      <c r="E40" s="15"/>
      <c r="F40" s="11">
        <f t="shared" ref="F40:F41" si="25">SUM(D40:E40)</f>
        <v>0</v>
      </c>
      <c r="G40" s="14">
        <v>6497</v>
      </c>
      <c r="H40" s="15"/>
      <c r="I40" s="11">
        <f t="shared" ref="I40:I41" si="26">SUM(G40:H40)</f>
        <v>6497</v>
      </c>
      <c r="J40" s="14">
        <f t="shared" si="4"/>
        <v>6497</v>
      </c>
      <c r="K40" s="15">
        <f t="shared" si="5"/>
        <v>0</v>
      </c>
      <c r="L40" s="11">
        <f t="shared" si="6"/>
        <v>6497</v>
      </c>
      <c r="M40" s="42" t="s">
        <v>53</v>
      </c>
    </row>
    <row r="41" spans="2:13" x14ac:dyDescent="0.2">
      <c r="B41" s="3"/>
      <c r="C41" s="33" t="s">
        <v>56</v>
      </c>
      <c r="D41" s="14"/>
      <c r="E41" s="15"/>
      <c r="F41" s="11">
        <f t="shared" si="25"/>
        <v>0</v>
      </c>
      <c r="G41" s="14">
        <v>1141</v>
      </c>
      <c r="H41" s="15"/>
      <c r="I41" s="11">
        <f t="shared" si="26"/>
        <v>1141</v>
      </c>
      <c r="J41" s="14">
        <f t="shared" ref="J41" si="27">SUM(D41,G41)</f>
        <v>1141</v>
      </c>
      <c r="K41" s="15">
        <f t="shared" si="5"/>
        <v>0</v>
      </c>
      <c r="L41" s="11">
        <f t="shared" ref="L41" si="28">SUM(J41:K41)</f>
        <v>1141</v>
      </c>
      <c r="M41" s="42" t="s">
        <v>53</v>
      </c>
    </row>
    <row r="42" spans="2:13" x14ac:dyDescent="0.2">
      <c r="B42" s="3"/>
      <c r="C42" s="33"/>
      <c r="D42" s="14"/>
      <c r="E42" s="15"/>
      <c r="F42" s="11"/>
      <c r="G42" s="14"/>
      <c r="H42" s="15"/>
      <c r="I42" s="11"/>
      <c r="J42" s="14"/>
      <c r="K42" s="15"/>
      <c r="L42" s="11"/>
      <c r="M42" s="42"/>
    </row>
    <row r="43" spans="2:13" x14ac:dyDescent="0.2">
      <c r="B43" s="3"/>
      <c r="C43" s="33"/>
      <c r="D43" s="14"/>
      <c r="E43" s="15"/>
      <c r="F43" s="11"/>
      <c r="G43" s="14"/>
      <c r="H43" s="15"/>
      <c r="I43" s="11"/>
      <c r="J43" s="14"/>
      <c r="K43" s="15"/>
      <c r="L43" s="11"/>
      <c r="M43" s="42"/>
    </row>
    <row r="44" spans="2:13" x14ac:dyDescent="0.2">
      <c r="B44" s="3"/>
      <c r="C44" s="33"/>
      <c r="D44" s="14"/>
      <c r="E44" s="15"/>
      <c r="F44" s="11"/>
      <c r="G44" s="14"/>
      <c r="H44" s="15"/>
      <c r="I44" s="11"/>
      <c r="J44" s="14"/>
      <c r="K44" s="15"/>
      <c r="L44" s="11"/>
      <c r="M44" s="42"/>
    </row>
    <row r="45" spans="2:13" x14ac:dyDescent="0.2">
      <c r="B45" s="3"/>
      <c r="C45" s="33"/>
      <c r="D45" s="14"/>
      <c r="E45" s="15"/>
      <c r="F45" s="11"/>
      <c r="G45" s="14"/>
      <c r="H45" s="15"/>
      <c r="I45" s="11"/>
      <c r="J45" s="14"/>
      <c r="K45" s="15"/>
      <c r="L45" s="11"/>
      <c r="M45" s="42"/>
    </row>
    <row r="46" spans="2:13" x14ac:dyDescent="0.2">
      <c r="B46" s="3"/>
      <c r="C46" s="33"/>
      <c r="D46" s="14"/>
      <c r="E46" s="15"/>
      <c r="F46" s="11"/>
      <c r="G46" s="14"/>
      <c r="H46" s="15"/>
      <c r="I46" s="11"/>
      <c r="J46" s="14"/>
      <c r="K46" s="15"/>
      <c r="L46" s="11"/>
      <c r="M46" s="42"/>
    </row>
    <row r="47" spans="2:13" x14ac:dyDescent="0.2">
      <c r="B47" s="3"/>
      <c r="C47" s="16"/>
      <c r="D47" s="14"/>
      <c r="E47" s="15"/>
      <c r="F47" s="11"/>
      <c r="G47" s="14"/>
      <c r="H47" s="15"/>
      <c r="I47" s="11"/>
      <c r="J47" s="14"/>
      <c r="K47" s="15"/>
      <c r="L47" s="11"/>
      <c r="M47" s="42"/>
    </row>
    <row r="48" spans="2:13" ht="37.5" x14ac:dyDescent="0.2">
      <c r="B48" s="4">
        <v>7203</v>
      </c>
      <c r="C48" s="31" t="s">
        <v>31</v>
      </c>
      <c r="D48" s="34"/>
      <c r="E48" s="10"/>
      <c r="F48" s="11"/>
      <c r="G48" s="34"/>
      <c r="H48" s="10"/>
      <c r="I48" s="11"/>
      <c r="J48" s="34"/>
      <c r="K48" s="10"/>
      <c r="L48" s="11"/>
      <c r="M48" s="42"/>
    </row>
    <row r="49" spans="1:13" x14ac:dyDescent="0.2">
      <c r="B49" s="3"/>
      <c r="C49" s="32" t="s">
        <v>32</v>
      </c>
      <c r="D49" s="34"/>
      <c r="E49" s="6">
        <v>50000</v>
      </c>
      <c r="F49" s="11">
        <f t="shared" si="7"/>
        <v>50000</v>
      </c>
      <c r="G49" s="34"/>
      <c r="H49" s="6">
        <v>197857</v>
      </c>
      <c r="I49" s="11">
        <f t="shared" ref="I49" si="29">SUM(G49:H49)</f>
        <v>197857</v>
      </c>
      <c r="J49" s="34"/>
      <c r="K49" s="6">
        <f>SUM(E49,H49)</f>
        <v>247857</v>
      </c>
      <c r="L49" s="11">
        <f t="shared" ref="L49" si="30">SUM(J49:K49)</f>
        <v>247857</v>
      </c>
      <c r="M49" s="42" t="s">
        <v>53</v>
      </c>
    </row>
    <row r="50" spans="1:13" x14ac:dyDescent="0.2">
      <c r="B50" s="3"/>
      <c r="C50" s="32"/>
      <c r="D50" s="34"/>
      <c r="E50" s="6"/>
      <c r="F50" s="11"/>
      <c r="G50" s="34"/>
      <c r="H50" s="6"/>
      <c r="I50" s="11"/>
      <c r="J50" s="34"/>
      <c r="K50" s="6"/>
      <c r="L50" s="11"/>
      <c r="M50" s="42"/>
    </row>
    <row r="51" spans="1:13" x14ac:dyDescent="0.2">
      <c r="B51" s="3"/>
      <c r="C51" s="32"/>
      <c r="D51" s="34"/>
      <c r="E51" s="6"/>
      <c r="F51" s="11"/>
      <c r="G51" s="34"/>
      <c r="H51" s="6"/>
      <c r="I51" s="11"/>
      <c r="J51" s="34"/>
      <c r="K51" s="6"/>
      <c r="L51" s="11"/>
      <c r="M51" s="42"/>
    </row>
    <row r="52" spans="1:13" x14ac:dyDescent="0.2">
      <c r="B52" s="3"/>
      <c r="C52" s="32"/>
      <c r="D52" s="34"/>
      <c r="E52" s="6"/>
      <c r="F52" s="11"/>
      <c r="G52" s="34"/>
      <c r="H52" s="6"/>
      <c r="I52" s="11"/>
      <c r="J52" s="34"/>
      <c r="K52" s="6"/>
      <c r="L52" s="11"/>
      <c r="M52" s="42"/>
    </row>
    <row r="53" spans="1:13" x14ac:dyDescent="0.2">
      <c r="B53" s="3"/>
      <c r="C53" s="32"/>
      <c r="D53" s="34"/>
      <c r="E53" s="6"/>
      <c r="F53" s="11"/>
      <c r="G53" s="34"/>
      <c r="H53" s="6"/>
      <c r="I53" s="11"/>
      <c r="J53" s="34"/>
      <c r="K53" s="6"/>
      <c r="L53" s="11"/>
      <c r="M53" s="42"/>
    </row>
    <row r="54" spans="1:13" x14ac:dyDescent="0.2">
      <c r="B54" s="3"/>
      <c r="C54" s="32"/>
      <c r="D54" s="34"/>
      <c r="E54" s="6"/>
      <c r="F54" s="11"/>
      <c r="G54" s="34"/>
      <c r="H54" s="6"/>
      <c r="I54" s="11"/>
      <c r="J54" s="34"/>
      <c r="K54" s="6"/>
      <c r="L54" s="11"/>
      <c r="M54" s="42"/>
    </row>
    <row r="55" spans="1:13" x14ac:dyDescent="0.2">
      <c r="B55" s="3"/>
      <c r="C55" s="32"/>
      <c r="D55" s="34"/>
      <c r="E55" s="6"/>
      <c r="F55" s="11"/>
      <c r="G55" s="34"/>
      <c r="H55" s="6"/>
      <c r="I55" s="11"/>
      <c r="J55" s="34"/>
      <c r="K55" s="6"/>
      <c r="L55" s="11"/>
      <c r="M55" s="42"/>
    </row>
    <row r="56" spans="1:13" x14ac:dyDescent="0.2">
      <c r="B56" s="3"/>
      <c r="C56" s="32"/>
      <c r="D56" s="34"/>
      <c r="E56" s="6"/>
      <c r="F56" s="11"/>
      <c r="G56" s="34"/>
      <c r="H56" s="6"/>
      <c r="I56" s="11"/>
      <c r="J56" s="34"/>
      <c r="K56" s="6"/>
      <c r="L56" s="11"/>
      <c r="M56" s="42"/>
    </row>
    <row r="57" spans="1:13" x14ac:dyDescent="0.2">
      <c r="B57" s="3"/>
      <c r="C57" s="32"/>
      <c r="D57" s="34"/>
      <c r="E57" s="6"/>
      <c r="F57" s="11"/>
      <c r="G57" s="34"/>
      <c r="H57" s="6"/>
      <c r="I57" s="11"/>
      <c r="J57" s="34"/>
      <c r="K57" s="6"/>
      <c r="L57" s="11"/>
      <c r="M57" s="42"/>
    </row>
    <row r="58" spans="1:13" ht="19.5" thickBot="1" x14ac:dyDescent="0.25">
      <c r="B58" s="3"/>
      <c r="C58" s="13"/>
      <c r="D58" s="21"/>
      <c r="E58" s="10"/>
      <c r="F58" s="11"/>
      <c r="G58" s="21"/>
      <c r="H58" s="10"/>
      <c r="I58" s="11"/>
      <c r="J58" s="21"/>
      <c r="K58" s="10"/>
      <c r="L58" s="11"/>
      <c r="M58" s="42"/>
    </row>
    <row r="59" spans="1:13" s="19" customFormat="1" ht="38.25" thickBot="1" x14ac:dyDescent="0.25">
      <c r="A59" s="20"/>
      <c r="B59" s="36">
        <v>7200</v>
      </c>
      <c r="C59" s="37" t="s">
        <v>45</v>
      </c>
      <c r="D59" s="17">
        <f t="shared" ref="D59:H59" si="31">SUM(D20:D58)</f>
        <v>326090</v>
      </c>
      <c r="E59" s="38">
        <f t="shared" si="31"/>
        <v>64850</v>
      </c>
      <c r="F59" s="18">
        <f>SUM(D59:E59)</f>
        <v>390940</v>
      </c>
      <c r="G59" s="17">
        <f t="shared" si="31"/>
        <v>-127776</v>
      </c>
      <c r="H59" s="38">
        <f t="shared" si="31"/>
        <v>183817</v>
      </c>
      <c r="I59" s="18">
        <f>SUM(G59:H59)</f>
        <v>56041</v>
      </c>
      <c r="J59" s="17">
        <f>SUM(D59,G59)</f>
        <v>198314</v>
      </c>
      <c r="K59" s="38">
        <f>SUM(E59,H59)</f>
        <v>248667</v>
      </c>
      <c r="L59" s="18">
        <f>SUM(J59:K59)</f>
        <v>446981</v>
      </c>
      <c r="M59" s="43"/>
    </row>
    <row r="60" spans="1:13" s="20" customFormat="1" x14ac:dyDescent="0.2">
      <c r="B60" s="45"/>
      <c r="C60" s="46"/>
      <c r="D60" s="47"/>
      <c r="E60" s="48"/>
      <c r="F60" s="49"/>
      <c r="G60" s="47"/>
      <c r="H60" s="48"/>
      <c r="I60" s="49"/>
      <c r="J60" s="47"/>
      <c r="K60" s="48"/>
      <c r="L60" s="49"/>
      <c r="M60" s="50"/>
    </row>
    <row r="61" spans="1:13" s="20" customFormat="1" x14ac:dyDescent="0.2">
      <c r="B61" s="4">
        <v>7302</v>
      </c>
      <c r="C61" s="9" t="s">
        <v>62</v>
      </c>
      <c r="D61" s="21"/>
      <c r="E61" s="10"/>
      <c r="F61" s="11"/>
      <c r="G61" s="21"/>
      <c r="H61" s="10"/>
      <c r="I61" s="11"/>
      <c r="J61" s="21"/>
      <c r="K61" s="10"/>
      <c r="L61" s="11"/>
    </row>
    <row r="62" spans="1:13" s="20" customFormat="1" x14ac:dyDescent="0.2">
      <c r="B62" s="3"/>
      <c r="C62" s="32" t="s">
        <v>63</v>
      </c>
      <c r="D62" s="21">
        <v>6000</v>
      </c>
      <c r="E62" s="10"/>
      <c r="F62" s="11">
        <f>SUM(D62:E62)</f>
        <v>6000</v>
      </c>
      <c r="G62" s="21">
        <v>-6000</v>
      </c>
      <c r="H62" s="10"/>
      <c r="I62" s="11">
        <f t="shared" ref="I62:I65" si="32">SUM(G62:H62)</f>
        <v>-6000</v>
      </c>
      <c r="J62" s="14">
        <f t="shared" ref="J62:J64" si="33">SUM(D62,G62)</f>
        <v>0</v>
      </c>
      <c r="K62" s="10"/>
      <c r="L62" s="11">
        <f t="shared" ref="L62:L65" si="34">SUM(J62:K62)</f>
        <v>0</v>
      </c>
      <c r="M62" s="52" t="s">
        <v>53</v>
      </c>
    </row>
    <row r="63" spans="1:13" s="20" customFormat="1" x14ac:dyDescent="0.2">
      <c r="B63" s="3"/>
      <c r="C63" s="32" t="s">
        <v>64</v>
      </c>
      <c r="D63" s="21">
        <v>5000</v>
      </c>
      <c r="E63" s="10"/>
      <c r="F63" s="11">
        <f t="shared" ref="F63:F65" si="35">SUM(D63:E63)</f>
        <v>5000</v>
      </c>
      <c r="G63" s="21">
        <v>-5000</v>
      </c>
      <c r="H63" s="10"/>
      <c r="I63" s="11">
        <f t="shared" si="32"/>
        <v>-5000</v>
      </c>
      <c r="J63" s="14">
        <f t="shared" si="33"/>
        <v>0</v>
      </c>
      <c r="K63" s="10"/>
      <c r="L63" s="11">
        <f t="shared" si="34"/>
        <v>0</v>
      </c>
      <c r="M63" s="52" t="s">
        <v>53</v>
      </c>
    </row>
    <row r="64" spans="1:13" s="20" customFormat="1" ht="40.5" customHeight="1" x14ac:dyDescent="0.2">
      <c r="B64" s="3"/>
      <c r="C64" s="33" t="s">
        <v>65</v>
      </c>
      <c r="D64" s="14">
        <v>18000</v>
      </c>
      <c r="E64" s="10"/>
      <c r="F64" s="11">
        <f t="shared" si="35"/>
        <v>18000</v>
      </c>
      <c r="G64" s="21">
        <v>-18000</v>
      </c>
      <c r="H64" s="10"/>
      <c r="I64" s="11">
        <f t="shared" si="32"/>
        <v>-18000</v>
      </c>
      <c r="J64" s="14">
        <f t="shared" si="33"/>
        <v>0</v>
      </c>
      <c r="K64" s="10"/>
      <c r="L64" s="11">
        <f t="shared" si="34"/>
        <v>0</v>
      </c>
      <c r="M64" s="52" t="s">
        <v>53</v>
      </c>
    </row>
    <row r="65" spans="2:13" s="20" customFormat="1" x14ac:dyDescent="0.2">
      <c r="B65" s="3"/>
      <c r="C65" s="32" t="s">
        <v>66</v>
      </c>
      <c r="D65" s="21"/>
      <c r="E65" s="6">
        <v>35500</v>
      </c>
      <c r="F65" s="11">
        <f t="shared" si="35"/>
        <v>35500</v>
      </c>
      <c r="G65" s="21"/>
      <c r="H65" s="10">
        <v>-35500</v>
      </c>
      <c r="I65" s="11">
        <f t="shared" si="32"/>
        <v>-35500</v>
      </c>
      <c r="J65" s="21"/>
      <c r="K65" s="6">
        <f>SUM(E65,H65)</f>
        <v>0</v>
      </c>
      <c r="L65" s="11">
        <f t="shared" si="34"/>
        <v>0</v>
      </c>
      <c r="M65" s="52" t="s">
        <v>53</v>
      </c>
    </row>
    <row r="66" spans="2:13" s="20" customFormat="1" x14ac:dyDescent="0.2">
      <c r="B66" s="3"/>
      <c r="C66" s="32"/>
      <c r="D66" s="21"/>
      <c r="E66" s="6"/>
      <c r="F66" s="11"/>
      <c r="G66" s="21"/>
      <c r="H66" s="10"/>
      <c r="I66" s="11"/>
      <c r="J66" s="21"/>
      <c r="K66" s="10"/>
      <c r="L66" s="11"/>
    </row>
    <row r="67" spans="2:13" x14ac:dyDescent="0.2">
      <c r="B67" s="4">
        <v>7303</v>
      </c>
      <c r="C67" s="9" t="s">
        <v>12</v>
      </c>
      <c r="D67" s="21"/>
      <c r="E67" s="10"/>
      <c r="F67" s="11"/>
      <c r="G67" s="21"/>
      <c r="H67" s="10"/>
      <c r="I67" s="11"/>
      <c r="J67" s="21"/>
      <c r="K67" s="10"/>
      <c r="L67" s="11"/>
      <c r="M67" s="42"/>
    </row>
    <row r="68" spans="2:13" x14ac:dyDescent="0.2">
      <c r="B68" s="3"/>
      <c r="C68" s="32" t="s">
        <v>13</v>
      </c>
      <c r="D68" s="21">
        <v>4000</v>
      </c>
      <c r="E68" s="10"/>
      <c r="F68" s="11">
        <f t="shared" ref="F68:F96" si="36">SUM(D68:E68)</f>
        <v>4000</v>
      </c>
      <c r="G68" s="21">
        <v>-3360</v>
      </c>
      <c r="H68" s="10"/>
      <c r="I68" s="11">
        <f t="shared" ref="I68" si="37">SUM(G68:H68)</f>
        <v>-3360</v>
      </c>
      <c r="J68" s="14">
        <f t="shared" ref="J68" si="38">SUM(D68,G68)</f>
        <v>640</v>
      </c>
      <c r="K68" s="10"/>
      <c r="L68" s="11">
        <f t="shared" ref="L68" si="39">SUM(J68:K68)</f>
        <v>640</v>
      </c>
      <c r="M68" s="42" t="s">
        <v>53</v>
      </c>
    </row>
    <row r="69" spans="2:13" x14ac:dyDescent="0.2">
      <c r="B69" s="3"/>
      <c r="C69" s="32"/>
      <c r="D69" s="21"/>
      <c r="E69" s="10"/>
      <c r="F69" s="11"/>
      <c r="G69" s="21"/>
      <c r="H69" s="10"/>
      <c r="I69" s="11"/>
      <c r="J69" s="21"/>
      <c r="K69" s="10"/>
      <c r="L69" s="11"/>
      <c r="M69" s="42"/>
    </row>
    <row r="70" spans="2:13" x14ac:dyDescent="0.2">
      <c r="B70" s="3"/>
      <c r="C70" s="32"/>
      <c r="D70" s="21"/>
      <c r="E70" s="10"/>
      <c r="F70" s="11"/>
      <c r="G70" s="21"/>
      <c r="H70" s="10"/>
      <c r="I70" s="11"/>
      <c r="J70" s="21"/>
      <c r="K70" s="10"/>
      <c r="L70" s="11"/>
      <c r="M70" s="42"/>
    </row>
    <row r="71" spans="2:13" x14ac:dyDescent="0.2">
      <c r="B71" s="3"/>
      <c r="C71" s="5"/>
      <c r="D71" s="21"/>
      <c r="E71" s="6"/>
      <c r="F71" s="11"/>
      <c r="G71" s="21"/>
      <c r="H71" s="6"/>
      <c r="I71" s="11"/>
      <c r="J71" s="21"/>
      <c r="K71" s="6"/>
      <c r="L71" s="11"/>
      <c r="M71" s="42"/>
    </row>
    <row r="72" spans="2:13" x14ac:dyDescent="0.2">
      <c r="B72" s="4">
        <v>7305</v>
      </c>
      <c r="C72" s="9" t="s">
        <v>14</v>
      </c>
      <c r="D72" s="21"/>
      <c r="E72" s="10"/>
      <c r="F72" s="11"/>
      <c r="G72" s="21"/>
      <c r="H72" s="10"/>
      <c r="I72" s="11"/>
      <c r="J72" s="21"/>
      <c r="K72" s="10"/>
      <c r="L72" s="11"/>
      <c r="M72" s="42"/>
    </row>
    <row r="73" spans="2:13" x14ac:dyDescent="0.2">
      <c r="B73" s="3"/>
      <c r="C73" s="32" t="s">
        <v>67</v>
      </c>
      <c r="D73" s="21"/>
      <c r="E73" s="6">
        <v>45000</v>
      </c>
      <c r="F73" s="11">
        <f t="shared" ref="F73:F77" si="40">SUM(D73:E73)</f>
        <v>45000</v>
      </c>
      <c r="G73" s="21"/>
      <c r="H73" s="6">
        <v>-45000</v>
      </c>
      <c r="I73" s="11">
        <f t="shared" ref="I73:I77" si="41">SUM(G73:H73)</f>
        <v>-45000</v>
      </c>
      <c r="J73" s="21"/>
      <c r="K73" s="6">
        <f t="shared" ref="K73:L77" si="42">E73+H73</f>
        <v>0</v>
      </c>
      <c r="L73" s="51">
        <f t="shared" si="42"/>
        <v>0</v>
      </c>
      <c r="M73" s="44" t="s">
        <v>54</v>
      </c>
    </row>
    <row r="74" spans="2:13" x14ac:dyDescent="0.2">
      <c r="B74" s="3"/>
      <c r="C74" s="32" t="s">
        <v>68</v>
      </c>
      <c r="D74" s="21"/>
      <c r="E74" s="6">
        <v>25000</v>
      </c>
      <c r="F74" s="11">
        <f t="shared" si="40"/>
        <v>25000</v>
      </c>
      <c r="G74" s="21"/>
      <c r="H74" s="6">
        <v>-25000</v>
      </c>
      <c r="I74" s="11">
        <f t="shared" si="41"/>
        <v>-25000</v>
      </c>
      <c r="J74" s="21"/>
      <c r="K74" s="6">
        <f t="shared" si="42"/>
        <v>0</v>
      </c>
      <c r="L74" s="51">
        <f t="shared" si="42"/>
        <v>0</v>
      </c>
      <c r="M74" s="44" t="s">
        <v>54</v>
      </c>
    </row>
    <row r="75" spans="2:13" x14ac:dyDescent="0.2">
      <c r="B75" s="3"/>
      <c r="C75" s="32" t="s">
        <v>15</v>
      </c>
      <c r="D75" s="21"/>
      <c r="E75" s="6">
        <v>25000</v>
      </c>
      <c r="F75" s="11">
        <f t="shared" si="40"/>
        <v>25000</v>
      </c>
      <c r="G75" s="21"/>
      <c r="H75" s="6">
        <f>-710-3616-6852</f>
        <v>-11178</v>
      </c>
      <c r="I75" s="11">
        <f t="shared" si="41"/>
        <v>-11178</v>
      </c>
      <c r="J75" s="21"/>
      <c r="K75" s="6">
        <f t="shared" si="42"/>
        <v>13822</v>
      </c>
      <c r="L75" s="51">
        <f t="shared" si="42"/>
        <v>13822</v>
      </c>
      <c r="M75" s="44" t="s">
        <v>54</v>
      </c>
    </row>
    <row r="76" spans="2:13" x14ac:dyDescent="0.2">
      <c r="B76" s="3"/>
      <c r="C76" s="32" t="s">
        <v>22</v>
      </c>
      <c r="D76" s="21"/>
      <c r="E76" s="6">
        <v>15000</v>
      </c>
      <c r="F76" s="11">
        <f t="shared" si="40"/>
        <v>15000</v>
      </c>
      <c r="G76" s="21"/>
      <c r="H76" s="6"/>
      <c r="I76" s="11">
        <f t="shared" si="41"/>
        <v>0</v>
      </c>
      <c r="J76" s="21"/>
      <c r="K76" s="6">
        <f t="shared" si="42"/>
        <v>15000</v>
      </c>
      <c r="L76" s="51">
        <f t="shared" si="42"/>
        <v>15000</v>
      </c>
      <c r="M76" s="44" t="s">
        <v>54</v>
      </c>
    </row>
    <row r="77" spans="2:13" x14ac:dyDescent="0.2">
      <c r="B77" s="3"/>
      <c r="C77" s="32" t="s">
        <v>69</v>
      </c>
      <c r="D77" s="21"/>
      <c r="E77" s="6">
        <v>10000</v>
      </c>
      <c r="F77" s="11">
        <f t="shared" si="40"/>
        <v>10000</v>
      </c>
      <c r="G77" s="21"/>
      <c r="H77" s="6">
        <v>-10000</v>
      </c>
      <c r="I77" s="11">
        <f t="shared" si="41"/>
        <v>-10000</v>
      </c>
      <c r="J77" s="21"/>
      <c r="K77" s="6">
        <f t="shared" si="42"/>
        <v>0</v>
      </c>
      <c r="L77" s="51">
        <f t="shared" si="42"/>
        <v>0</v>
      </c>
      <c r="M77" s="44" t="s">
        <v>54</v>
      </c>
    </row>
    <row r="78" spans="2:13" x14ac:dyDescent="0.2">
      <c r="B78" s="3"/>
      <c r="C78" s="32"/>
      <c r="D78" s="21"/>
      <c r="E78" s="6"/>
      <c r="F78" s="11"/>
      <c r="G78" s="21"/>
      <c r="H78" s="6"/>
      <c r="I78" s="11"/>
      <c r="J78" s="21"/>
      <c r="K78" s="6"/>
      <c r="L78" s="51"/>
      <c r="M78" s="44"/>
    </row>
    <row r="79" spans="2:13" x14ac:dyDescent="0.2">
      <c r="B79" s="3"/>
      <c r="C79" s="32"/>
      <c r="D79" s="21"/>
      <c r="E79" s="6"/>
      <c r="F79" s="11"/>
      <c r="G79" s="21"/>
      <c r="H79" s="6"/>
      <c r="I79" s="11"/>
      <c r="J79" s="21"/>
      <c r="K79" s="6"/>
      <c r="L79" s="51"/>
      <c r="M79" s="44"/>
    </row>
    <row r="80" spans="2:13" x14ac:dyDescent="0.2">
      <c r="B80" s="3"/>
      <c r="C80" s="32"/>
      <c r="D80" s="21"/>
      <c r="E80" s="6"/>
      <c r="F80" s="11"/>
      <c r="G80" s="21"/>
      <c r="H80" s="6"/>
      <c r="I80" s="11"/>
      <c r="J80" s="21"/>
      <c r="K80" s="6"/>
      <c r="L80" s="51"/>
      <c r="M80" s="44"/>
    </row>
    <row r="81" spans="2:13" ht="37.5" x14ac:dyDescent="0.2">
      <c r="B81" s="4">
        <v>7306</v>
      </c>
      <c r="C81" s="31" t="s">
        <v>16</v>
      </c>
      <c r="D81" s="21"/>
      <c r="E81" s="6"/>
      <c r="F81" s="11"/>
      <c r="G81" s="21"/>
      <c r="H81" s="6"/>
      <c r="I81" s="11"/>
      <c r="J81" s="21"/>
      <c r="K81" s="6"/>
      <c r="L81" s="11"/>
      <c r="M81" s="42"/>
    </row>
    <row r="82" spans="2:13" x14ac:dyDescent="0.2">
      <c r="B82" s="3"/>
      <c r="C82" s="32" t="s">
        <v>17</v>
      </c>
      <c r="D82" s="21">
        <v>3000</v>
      </c>
      <c r="E82" s="6"/>
      <c r="F82" s="11">
        <f t="shared" si="36"/>
        <v>3000</v>
      </c>
      <c r="G82" s="21">
        <v>-1109</v>
      </c>
      <c r="H82" s="6"/>
      <c r="I82" s="11">
        <f t="shared" ref="I82:I85" si="43">SUM(G82:H82)</f>
        <v>-1109</v>
      </c>
      <c r="J82" s="14">
        <f t="shared" ref="J82:J85" si="44">SUM(D82,G82)</f>
        <v>1891</v>
      </c>
      <c r="K82" s="6"/>
      <c r="L82" s="11">
        <f t="shared" ref="L82:L85" si="45">SUM(J82:K82)</f>
        <v>1891</v>
      </c>
      <c r="M82" s="44" t="s">
        <v>54</v>
      </c>
    </row>
    <row r="83" spans="2:13" x14ac:dyDescent="0.2">
      <c r="B83" s="3"/>
      <c r="C83" s="32" t="s">
        <v>18</v>
      </c>
      <c r="D83" s="21">
        <v>7722</v>
      </c>
      <c r="E83" s="6"/>
      <c r="F83" s="11">
        <f t="shared" si="36"/>
        <v>7722</v>
      </c>
      <c r="G83" s="21">
        <v>-4150</v>
      </c>
      <c r="H83" s="6"/>
      <c r="I83" s="11">
        <f t="shared" si="43"/>
        <v>-4150</v>
      </c>
      <c r="J83" s="14">
        <f t="shared" si="44"/>
        <v>3572</v>
      </c>
      <c r="K83" s="6"/>
      <c r="L83" s="11">
        <f t="shared" si="45"/>
        <v>3572</v>
      </c>
      <c r="M83" s="44" t="s">
        <v>54</v>
      </c>
    </row>
    <row r="84" spans="2:13" x14ac:dyDescent="0.2">
      <c r="B84" s="3"/>
      <c r="C84" s="32" t="s">
        <v>19</v>
      </c>
      <c r="D84" s="21">
        <v>3000</v>
      </c>
      <c r="E84" s="6"/>
      <c r="F84" s="11">
        <f t="shared" si="36"/>
        <v>3000</v>
      </c>
      <c r="G84" s="21"/>
      <c r="H84" s="6"/>
      <c r="I84" s="11">
        <f t="shared" si="43"/>
        <v>0</v>
      </c>
      <c r="J84" s="14">
        <f t="shared" si="44"/>
        <v>3000</v>
      </c>
      <c r="K84" s="6"/>
      <c r="L84" s="11">
        <f t="shared" si="45"/>
        <v>3000</v>
      </c>
      <c r="M84" s="44" t="s">
        <v>54</v>
      </c>
    </row>
    <row r="85" spans="2:13" x14ac:dyDescent="0.2">
      <c r="B85" s="3"/>
      <c r="C85" s="32" t="s">
        <v>27</v>
      </c>
      <c r="D85" s="21">
        <v>3000</v>
      </c>
      <c r="E85" s="6"/>
      <c r="F85" s="11">
        <f t="shared" si="36"/>
        <v>3000</v>
      </c>
      <c r="G85" s="21">
        <v>2000</v>
      </c>
      <c r="H85" s="6"/>
      <c r="I85" s="11">
        <f t="shared" si="43"/>
        <v>2000</v>
      </c>
      <c r="J85" s="14">
        <f t="shared" si="44"/>
        <v>5000</v>
      </c>
      <c r="K85" s="6"/>
      <c r="L85" s="11">
        <f t="shared" si="45"/>
        <v>5000</v>
      </c>
      <c r="M85" s="44" t="s">
        <v>54</v>
      </c>
    </row>
    <row r="86" spans="2:13" x14ac:dyDescent="0.2">
      <c r="B86" s="3"/>
      <c r="C86" s="32"/>
      <c r="D86" s="21"/>
      <c r="E86" s="6"/>
      <c r="F86" s="11"/>
      <c r="G86" s="21"/>
      <c r="H86" s="6"/>
      <c r="I86" s="11"/>
      <c r="J86" s="21"/>
      <c r="K86" s="6"/>
      <c r="L86" s="11"/>
      <c r="M86" s="44"/>
    </row>
    <row r="87" spans="2:13" x14ac:dyDescent="0.2">
      <c r="B87" s="3"/>
      <c r="C87" s="32"/>
      <c r="D87" s="21"/>
      <c r="E87" s="6"/>
      <c r="F87" s="11"/>
      <c r="G87" s="21"/>
      <c r="H87" s="6"/>
      <c r="I87" s="11"/>
      <c r="J87" s="21"/>
      <c r="K87" s="6"/>
      <c r="L87" s="11"/>
      <c r="M87" s="42"/>
    </row>
    <row r="88" spans="2:13" x14ac:dyDescent="0.2">
      <c r="B88" s="3"/>
      <c r="C88" s="5"/>
      <c r="D88" s="21"/>
      <c r="E88" s="6"/>
      <c r="F88" s="11"/>
      <c r="G88" s="21"/>
      <c r="H88" s="6"/>
      <c r="I88" s="11"/>
      <c r="J88" s="21"/>
      <c r="K88" s="6"/>
      <c r="L88" s="11"/>
      <c r="M88" s="42"/>
    </row>
    <row r="89" spans="2:13" x14ac:dyDescent="0.2">
      <c r="B89" s="4">
        <v>7307</v>
      </c>
      <c r="C89" s="9" t="s">
        <v>20</v>
      </c>
      <c r="D89" s="21"/>
      <c r="E89" s="6"/>
      <c r="F89" s="11"/>
      <c r="G89" s="21"/>
      <c r="H89" s="6"/>
      <c r="I89" s="11"/>
      <c r="J89" s="21"/>
      <c r="K89" s="6"/>
      <c r="L89" s="11"/>
      <c r="M89" s="42"/>
    </row>
    <row r="90" spans="2:13" x14ac:dyDescent="0.2">
      <c r="B90" s="3"/>
      <c r="C90" s="32" t="s">
        <v>21</v>
      </c>
      <c r="D90" s="21">
        <v>5000</v>
      </c>
      <c r="E90" s="6"/>
      <c r="F90" s="11">
        <f t="shared" si="36"/>
        <v>5000</v>
      </c>
      <c r="G90" s="21"/>
      <c r="H90" s="6"/>
      <c r="I90" s="11">
        <f t="shared" ref="I90:I95" si="46">SUM(G90:H90)</f>
        <v>0</v>
      </c>
      <c r="J90" s="14">
        <f t="shared" ref="J90" si="47">SUM(D90,G90)</f>
        <v>5000</v>
      </c>
      <c r="K90" s="6"/>
      <c r="L90" s="11">
        <f t="shared" ref="L90" si="48">SUM(J90:K90)</f>
        <v>5000</v>
      </c>
      <c r="M90" s="42" t="s">
        <v>53</v>
      </c>
    </row>
    <row r="91" spans="2:13" x14ac:dyDescent="0.2">
      <c r="B91" s="3"/>
      <c r="C91" s="32"/>
      <c r="D91" s="21"/>
      <c r="E91" s="6"/>
      <c r="F91" s="11"/>
      <c r="G91" s="21"/>
      <c r="H91" s="6"/>
      <c r="I91" s="11"/>
      <c r="J91" s="21"/>
      <c r="K91" s="6"/>
      <c r="L91" s="11"/>
      <c r="M91" s="42"/>
    </row>
    <row r="92" spans="2:13" x14ac:dyDescent="0.2">
      <c r="B92" s="3"/>
      <c r="C92" s="32"/>
      <c r="D92" s="21"/>
      <c r="E92" s="6"/>
      <c r="F92" s="11"/>
      <c r="G92" s="21"/>
      <c r="H92" s="6"/>
      <c r="I92" s="11"/>
      <c r="J92" s="21"/>
      <c r="K92" s="6"/>
      <c r="L92" s="11"/>
      <c r="M92" s="42"/>
    </row>
    <row r="93" spans="2:13" x14ac:dyDescent="0.2">
      <c r="B93" s="3"/>
      <c r="C93" s="32"/>
      <c r="D93" s="21"/>
      <c r="E93" s="6"/>
      <c r="F93" s="11"/>
      <c r="G93" s="21"/>
      <c r="H93" s="6"/>
      <c r="I93" s="11"/>
      <c r="J93" s="21"/>
      <c r="K93" s="6"/>
      <c r="L93" s="11"/>
      <c r="M93" s="42"/>
    </row>
    <row r="94" spans="2:13" x14ac:dyDescent="0.2">
      <c r="B94" s="4">
        <v>7308</v>
      </c>
      <c r="C94" s="41" t="s">
        <v>50</v>
      </c>
      <c r="D94" s="21"/>
      <c r="E94" s="6"/>
      <c r="F94" s="11"/>
      <c r="G94" s="21"/>
      <c r="H94" s="6"/>
      <c r="I94" s="11"/>
      <c r="J94" s="21"/>
      <c r="K94" s="6"/>
      <c r="L94" s="11"/>
      <c r="M94" s="42"/>
    </row>
    <row r="95" spans="2:13" x14ac:dyDescent="0.2">
      <c r="B95" s="3"/>
      <c r="C95" s="32" t="s">
        <v>51</v>
      </c>
      <c r="D95" s="21"/>
      <c r="E95" s="6"/>
      <c r="F95" s="11">
        <f t="shared" si="36"/>
        <v>0</v>
      </c>
      <c r="G95" s="21"/>
      <c r="H95" s="6">
        <v>350</v>
      </c>
      <c r="I95" s="11">
        <f t="shared" si="46"/>
        <v>350</v>
      </c>
      <c r="J95" s="21"/>
      <c r="K95" s="6">
        <f>SUM(E95,H95)</f>
        <v>350</v>
      </c>
      <c r="L95" s="11">
        <f t="shared" ref="L95:L96" si="49">SUM(J95:K95)</f>
        <v>350</v>
      </c>
      <c r="M95" s="42" t="s">
        <v>53</v>
      </c>
    </row>
    <row r="96" spans="2:13" x14ac:dyDescent="0.2">
      <c r="B96" s="3"/>
      <c r="C96" s="32" t="s">
        <v>52</v>
      </c>
      <c r="D96" s="21"/>
      <c r="E96" s="6"/>
      <c r="F96" s="11">
        <f t="shared" si="36"/>
        <v>0</v>
      </c>
      <c r="G96" s="21"/>
      <c r="H96" s="6">
        <v>350</v>
      </c>
      <c r="I96" s="11">
        <f t="shared" ref="I96" si="50">SUM(G96:H96)</f>
        <v>350</v>
      </c>
      <c r="J96" s="21"/>
      <c r="K96" s="6">
        <f>SUM(E96,H96)</f>
        <v>350</v>
      </c>
      <c r="L96" s="11">
        <f t="shared" si="49"/>
        <v>350</v>
      </c>
      <c r="M96" s="42" t="s">
        <v>53</v>
      </c>
    </row>
    <row r="97" spans="1:13" x14ac:dyDescent="0.2">
      <c r="B97" s="3"/>
      <c r="C97" s="32"/>
      <c r="D97" s="21"/>
      <c r="E97" s="6"/>
      <c r="F97" s="11"/>
      <c r="G97" s="21"/>
      <c r="H97" s="6"/>
      <c r="I97" s="11"/>
      <c r="J97" s="21"/>
      <c r="K97" s="6"/>
      <c r="L97" s="11"/>
      <c r="M97" s="42"/>
    </row>
    <row r="98" spans="1:13" x14ac:dyDescent="0.2">
      <c r="B98" s="3"/>
      <c r="C98" s="32"/>
      <c r="D98" s="21"/>
      <c r="E98" s="6"/>
      <c r="F98" s="11"/>
      <c r="G98" s="21"/>
      <c r="H98" s="6"/>
      <c r="I98" s="11"/>
      <c r="J98" s="21"/>
      <c r="K98" s="6"/>
      <c r="L98" s="11"/>
      <c r="M98" s="42"/>
    </row>
    <row r="99" spans="1:13" x14ac:dyDescent="0.2">
      <c r="B99" s="3"/>
      <c r="C99" s="32"/>
      <c r="D99" s="21"/>
      <c r="E99" s="6"/>
      <c r="F99" s="11"/>
      <c r="G99" s="21"/>
      <c r="H99" s="6"/>
      <c r="I99" s="11"/>
      <c r="J99" s="21"/>
      <c r="K99" s="6"/>
      <c r="L99" s="11"/>
      <c r="M99" s="42"/>
    </row>
    <row r="100" spans="1:13" x14ac:dyDescent="0.2">
      <c r="B100" s="3"/>
      <c r="C100" s="32"/>
      <c r="D100" s="21"/>
      <c r="E100" s="6"/>
      <c r="F100" s="11"/>
      <c r="G100" s="21"/>
      <c r="H100" s="6"/>
      <c r="I100" s="11"/>
      <c r="J100" s="21"/>
      <c r="K100" s="6"/>
      <c r="L100" s="11"/>
      <c r="M100" s="42"/>
    </row>
    <row r="101" spans="1:13" x14ac:dyDescent="0.2">
      <c r="B101" s="3"/>
      <c r="C101" s="32"/>
      <c r="D101" s="21"/>
      <c r="E101" s="6"/>
      <c r="F101" s="11"/>
      <c r="G101" s="21"/>
      <c r="H101" s="6"/>
      <c r="I101" s="11"/>
      <c r="J101" s="21"/>
      <c r="K101" s="6"/>
      <c r="L101" s="11"/>
      <c r="M101" s="42"/>
    </row>
    <row r="102" spans="1:13" x14ac:dyDescent="0.2">
      <c r="B102" s="3"/>
      <c r="C102" s="32"/>
      <c r="D102" s="21"/>
      <c r="E102" s="6"/>
      <c r="F102" s="11"/>
      <c r="G102" s="21"/>
      <c r="H102" s="6"/>
      <c r="I102" s="11"/>
      <c r="J102" s="21"/>
      <c r="K102" s="6"/>
      <c r="L102" s="11"/>
      <c r="M102" s="42"/>
    </row>
    <row r="103" spans="1:13" x14ac:dyDescent="0.2">
      <c r="B103" s="3"/>
      <c r="C103" s="32"/>
      <c r="D103" s="21"/>
      <c r="E103" s="6"/>
      <c r="F103" s="11"/>
      <c r="G103" s="21"/>
      <c r="H103" s="6"/>
      <c r="I103" s="11"/>
      <c r="J103" s="21"/>
      <c r="K103" s="6"/>
      <c r="L103" s="11"/>
      <c r="M103" s="42"/>
    </row>
    <row r="104" spans="1:13" x14ac:dyDescent="0.2">
      <c r="B104" s="3"/>
      <c r="C104" s="32"/>
      <c r="D104" s="21"/>
      <c r="E104" s="6"/>
      <c r="F104" s="11"/>
      <c r="G104" s="21"/>
      <c r="H104" s="6"/>
      <c r="I104" s="11"/>
      <c r="J104" s="21"/>
      <c r="K104" s="6"/>
      <c r="L104" s="11"/>
      <c r="M104" s="42"/>
    </row>
    <row r="105" spans="1:13" ht="19.5" thickBot="1" x14ac:dyDescent="0.25">
      <c r="B105" s="3"/>
      <c r="C105" s="5"/>
      <c r="D105" s="21"/>
      <c r="E105" s="10"/>
      <c r="F105" s="11"/>
      <c r="G105" s="21"/>
      <c r="H105" s="10"/>
      <c r="I105" s="11"/>
      <c r="J105" s="21"/>
      <c r="K105" s="10"/>
      <c r="L105" s="11"/>
      <c r="M105" s="42"/>
    </row>
    <row r="106" spans="1:13" s="30" customFormat="1" ht="38.25" thickBot="1" x14ac:dyDescent="0.25">
      <c r="A106" s="20"/>
      <c r="B106" s="23">
        <v>7300</v>
      </c>
      <c r="C106" s="37" t="s">
        <v>46</v>
      </c>
      <c r="D106" s="17">
        <f>SUM(D60:D105)</f>
        <v>54722</v>
      </c>
      <c r="E106" s="38">
        <f>SUM(E60:E105)</f>
        <v>155500</v>
      </c>
      <c r="F106" s="18">
        <f t="shared" ref="F106" si="51">SUM(D106:E106)</f>
        <v>210222</v>
      </c>
      <c r="G106" s="17">
        <f>SUM(G60:G105)</f>
        <v>-35619</v>
      </c>
      <c r="H106" s="38">
        <f>SUM(H60:H105)</f>
        <v>-125978</v>
      </c>
      <c r="I106" s="18">
        <f t="shared" ref="I106" si="52">SUM(G106:H106)</f>
        <v>-161597</v>
      </c>
      <c r="J106" s="17">
        <f>SUM(D106,G106)</f>
        <v>19103</v>
      </c>
      <c r="K106" s="38">
        <f>SUM(E106,H106)</f>
        <v>29522</v>
      </c>
      <c r="L106" s="18">
        <f>SUM(J106:K106)</f>
        <v>48625</v>
      </c>
      <c r="M106" s="43"/>
    </row>
    <row r="107" spans="1:13" s="20" customFormat="1" x14ac:dyDescent="0.2">
      <c r="B107" s="4"/>
      <c r="C107" s="31"/>
      <c r="D107" s="22"/>
      <c r="E107" s="10"/>
      <c r="F107" s="11"/>
      <c r="G107" s="22"/>
      <c r="H107" s="10"/>
      <c r="I107" s="11"/>
      <c r="J107" s="22"/>
      <c r="K107" s="10"/>
      <c r="L107" s="11"/>
      <c r="M107" s="42"/>
    </row>
    <row r="108" spans="1:13" ht="19.5" thickBot="1" x14ac:dyDescent="0.25">
      <c r="B108" s="4"/>
      <c r="C108" s="35"/>
      <c r="D108" s="22"/>
      <c r="E108" s="10"/>
      <c r="F108" s="11"/>
      <c r="G108" s="22"/>
      <c r="H108" s="10"/>
      <c r="I108" s="11"/>
      <c r="J108" s="22"/>
      <c r="K108" s="10"/>
      <c r="L108" s="11"/>
      <c r="M108" s="42"/>
    </row>
    <row r="109" spans="1:13" ht="19.5" thickBot="1" x14ac:dyDescent="0.25">
      <c r="B109" s="23">
        <v>7400</v>
      </c>
      <c r="C109" s="24" t="s">
        <v>6</v>
      </c>
      <c r="D109" s="17"/>
      <c r="E109" s="38">
        <v>3604106</v>
      </c>
      <c r="F109" s="18">
        <f t="shared" ref="F109" si="53">SUM(D109:E109)</f>
        <v>3604106</v>
      </c>
      <c r="G109" s="17"/>
      <c r="H109" s="38">
        <v>-1195865</v>
      </c>
      <c r="I109" s="18">
        <f t="shared" ref="I109" si="54">SUM(G109:H109)</f>
        <v>-1195865</v>
      </c>
      <c r="J109" s="17"/>
      <c r="K109" s="38">
        <f>SUM(E109,H109)</f>
        <v>2408241</v>
      </c>
      <c r="L109" s="18">
        <f>SUM(J109:K109)</f>
        <v>2408241</v>
      </c>
      <c r="M109" s="43" t="s">
        <v>53</v>
      </c>
    </row>
    <row r="110" spans="1:13" x14ac:dyDescent="0.2">
      <c r="B110" s="4"/>
      <c r="C110" s="9"/>
      <c r="D110" s="22"/>
      <c r="E110" s="10"/>
      <c r="F110" s="11"/>
      <c r="G110" s="22"/>
      <c r="H110" s="10"/>
      <c r="I110" s="11"/>
      <c r="J110" s="22"/>
      <c r="K110" s="10"/>
      <c r="L110" s="11"/>
      <c r="M110" s="42"/>
    </row>
    <row r="111" spans="1:13" ht="19.5" thickBot="1" x14ac:dyDescent="0.25">
      <c r="B111" s="4"/>
      <c r="C111" s="35"/>
      <c r="D111" s="22"/>
      <c r="E111" s="10"/>
      <c r="F111" s="11"/>
      <c r="G111" s="22"/>
      <c r="H111" s="10"/>
      <c r="I111" s="11"/>
      <c r="J111" s="22"/>
      <c r="K111" s="10"/>
      <c r="L111" s="11"/>
      <c r="M111" s="42"/>
    </row>
    <row r="112" spans="1:13" s="30" customFormat="1" ht="19.5" thickBot="1" x14ac:dyDescent="0.25">
      <c r="B112" s="23">
        <v>7000</v>
      </c>
      <c r="C112" s="24" t="s">
        <v>37</v>
      </c>
      <c r="D112" s="17">
        <f>SUM(D16,D59,D106,D109)</f>
        <v>390812</v>
      </c>
      <c r="E112" s="25">
        <f>SUM(E16,E59,E106,E109)</f>
        <v>3824456</v>
      </c>
      <c r="F112" s="18">
        <f t="shared" ref="F112" si="55">SUM(D112:E112)</f>
        <v>4215268</v>
      </c>
      <c r="G112" s="25">
        <f>SUM(G16,G59,G106,G109)</f>
        <v>-163395</v>
      </c>
      <c r="H112" s="25">
        <f>SUM(H16,H59,H106,H109)</f>
        <v>-1138026</v>
      </c>
      <c r="I112" s="18">
        <f t="shared" ref="I112" si="56">SUM(G112:H112)</f>
        <v>-1301421</v>
      </c>
      <c r="J112" s="25">
        <f>SUM(J16,J59,J106,J109)</f>
        <v>227417</v>
      </c>
      <c r="K112" s="25">
        <f>SUM(K16,K59,K106,K109)</f>
        <v>2686430</v>
      </c>
      <c r="L112" s="18">
        <f>SUM(J112:K112)</f>
        <v>2913847</v>
      </c>
      <c r="M112" s="43"/>
    </row>
    <row r="114" spans="2:3" x14ac:dyDescent="0.2">
      <c r="B114" s="70"/>
      <c r="C114" s="70"/>
    </row>
    <row r="115" spans="2:3" x14ac:dyDescent="0.2">
      <c r="B115" s="69"/>
      <c r="C115" s="69"/>
    </row>
    <row r="116" spans="2:3" x14ac:dyDescent="0.2">
      <c r="B116" s="69"/>
      <c r="C116" s="69"/>
    </row>
    <row r="117" spans="2:3" x14ac:dyDescent="0.2">
      <c r="B117" s="69"/>
      <c r="C117" s="69"/>
    </row>
    <row r="118" spans="2:3" x14ac:dyDescent="0.2">
      <c r="B118" s="69"/>
      <c r="C118" s="69"/>
    </row>
  </sheetData>
  <mergeCells count="22">
    <mergeCell ref="B118:C118"/>
    <mergeCell ref="M4:M7"/>
    <mergeCell ref="B114:C114"/>
    <mergeCell ref="B115:C115"/>
    <mergeCell ref="B116:C116"/>
    <mergeCell ref="B117:C117"/>
    <mergeCell ref="B4:B7"/>
    <mergeCell ref="B1:M1"/>
    <mergeCell ref="B2:M2"/>
    <mergeCell ref="D4:F4"/>
    <mergeCell ref="D5:D7"/>
    <mergeCell ref="E5:E7"/>
    <mergeCell ref="F5:F7"/>
    <mergeCell ref="C4:C7"/>
    <mergeCell ref="G4:I4"/>
    <mergeCell ref="G5:G7"/>
    <mergeCell ref="H5:H7"/>
    <mergeCell ref="I5:I7"/>
    <mergeCell ref="J4:L4"/>
    <mergeCell ref="J5:J7"/>
    <mergeCell ref="K5:K7"/>
    <mergeCell ref="L5:L7"/>
  </mergeCells>
  <phoneticPr fontId="0" type="noConversion"/>
  <printOptions horizontalCentered="1"/>
  <pageMargins left="0" right="0" top="0.74803149606299213" bottom="0.74803149606299213" header="0.31496062992125984" footer="0.31496062992125984"/>
  <pageSetup paperSize="9" scale="42" orientation="portrait" horizontalDpi="300" verticalDpi="300" r:id="rId1"/>
  <headerFooter alignWithMargins="0">
    <oddHeader xml:space="preserve">&amp;R9. számú melléklet  &amp;P. oldal az előterjesztéshez </oddHeader>
  </headerFooter>
  <rowBreaks count="1" manualBreakCount="1">
    <brk id="59" min="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Szabó Sándor Roland</cp:lastModifiedBy>
  <cp:lastPrinted>2013-08-29T12:43:28Z</cp:lastPrinted>
  <dcterms:created xsi:type="dcterms:W3CDTF">2000-02-06T06:27:57Z</dcterms:created>
  <dcterms:modified xsi:type="dcterms:W3CDTF">2013-08-30T11:58:47Z</dcterms:modified>
</cp:coreProperties>
</file>