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585" windowWidth="14805" windowHeight="7530" activeTab="1"/>
  </bookViews>
  <sheets>
    <sheet name="ÖNK_2013_2014_áthúzódó" sheetId="6" r:id="rId1"/>
    <sheet name="ÖNK_2013_2014_ÚJ FELADAT" sheetId="8" r:id="rId2"/>
  </sheets>
  <definedNames>
    <definedName name="_xlnm.Print_Titles" localSheetId="0">ÖNK_2013_2014_áthúzódó!$A:$B</definedName>
    <definedName name="_xlnm.Print_Titles" localSheetId="1">'ÖNK_2013_2014_ÚJ FELADAT'!$A:$B</definedName>
    <definedName name="_xlnm.Print_Area" localSheetId="0">ÖNK_2013_2014_áthúzódó!$A$2:$AA$89</definedName>
    <definedName name="_xlnm.Print_Area" localSheetId="1">'ÖNK_2013_2014_ÚJ FELADAT'!$A$2:$AA$40</definedName>
  </definedNames>
  <calcPr calcId="145621"/>
</workbook>
</file>

<file path=xl/calcChain.xml><?xml version="1.0" encoding="utf-8"?>
<calcChain xmlns="http://schemas.openxmlformats.org/spreadsheetml/2006/main">
  <c r="I28" i="8" l="1"/>
  <c r="D38" i="8" l="1"/>
  <c r="E38" i="8"/>
  <c r="F38" i="8"/>
  <c r="G38" i="8"/>
  <c r="H38" i="8"/>
  <c r="L38" i="8"/>
  <c r="M38" i="8"/>
  <c r="N38" i="8"/>
  <c r="O38" i="8"/>
  <c r="P38" i="8"/>
  <c r="Q38" i="8"/>
  <c r="R38" i="8"/>
  <c r="S38" i="8"/>
  <c r="U38" i="8"/>
  <c r="V38" i="8"/>
  <c r="W38" i="8"/>
  <c r="X38" i="8"/>
  <c r="Y38" i="8"/>
  <c r="Z38" i="8"/>
  <c r="C38" i="8"/>
  <c r="Z23" i="8"/>
  <c r="R23" i="8"/>
  <c r="S23" i="8" s="1"/>
  <c r="J23" i="8"/>
  <c r="K23" i="8" s="1"/>
  <c r="T23" i="8" s="1"/>
  <c r="AA23" i="8" s="1"/>
  <c r="Z22" i="8"/>
  <c r="S22" i="8"/>
  <c r="R22" i="8"/>
  <c r="K22" i="8"/>
  <c r="T22" i="8" s="1"/>
  <c r="AA22" i="8" s="1"/>
  <c r="J22" i="8"/>
  <c r="Z21" i="8"/>
  <c r="R21" i="8"/>
  <c r="S21" i="8" s="1"/>
  <c r="J21" i="8"/>
  <c r="K21" i="8" s="1"/>
  <c r="T21" i="8" s="1"/>
  <c r="AA21" i="8" s="1"/>
  <c r="Z24" i="8"/>
  <c r="R24" i="8"/>
  <c r="S24" i="8" s="1"/>
  <c r="J24" i="8"/>
  <c r="K24" i="8" s="1"/>
  <c r="Z20" i="8"/>
  <c r="R20" i="8"/>
  <c r="S20" i="8" s="1"/>
  <c r="J20" i="8"/>
  <c r="K20" i="8" s="1"/>
  <c r="T20" i="8" s="1"/>
  <c r="Z19" i="8"/>
  <c r="S19" i="8"/>
  <c r="R19" i="8"/>
  <c r="K19" i="8"/>
  <c r="T19" i="8" s="1"/>
  <c r="AA19" i="8" s="1"/>
  <c r="J19" i="8"/>
  <c r="Z18" i="8"/>
  <c r="R18" i="8"/>
  <c r="S18" i="8" s="1"/>
  <c r="J18" i="8"/>
  <c r="K18" i="8" s="1"/>
  <c r="T18" i="8" s="1"/>
  <c r="AA18" i="8" s="1"/>
  <c r="Y26" i="8"/>
  <c r="X26" i="8"/>
  <c r="W26" i="8"/>
  <c r="V26" i="8"/>
  <c r="U26" i="8"/>
  <c r="Q26" i="8"/>
  <c r="P26" i="8"/>
  <c r="O26" i="8"/>
  <c r="N26" i="8"/>
  <c r="M26" i="8"/>
  <c r="L26" i="8"/>
  <c r="I26" i="8"/>
  <c r="H26" i="8"/>
  <c r="G26" i="8"/>
  <c r="F26" i="8"/>
  <c r="E26" i="8"/>
  <c r="D26" i="8"/>
  <c r="C26" i="8"/>
  <c r="Z17" i="8"/>
  <c r="R17" i="8"/>
  <c r="S17" i="8" s="1"/>
  <c r="J17" i="8"/>
  <c r="K17" i="8" s="1"/>
  <c r="Z16" i="8"/>
  <c r="R16" i="8"/>
  <c r="S16" i="8" s="1"/>
  <c r="J16" i="8"/>
  <c r="K16" i="8" s="1"/>
  <c r="Z15" i="8"/>
  <c r="R15" i="8"/>
  <c r="S15" i="8" s="1"/>
  <c r="J15" i="8"/>
  <c r="K15" i="8" s="1"/>
  <c r="AA20" i="8" l="1"/>
  <c r="T16" i="8"/>
  <c r="AA16" i="8" s="1"/>
  <c r="T15" i="8"/>
  <c r="AA15" i="8" s="1"/>
  <c r="T17" i="8"/>
  <c r="AA17" i="8" s="1"/>
  <c r="T24" i="8"/>
  <c r="AA24" i="8" s="1"/>
  <c r="Z26" i="8"/>
  <c r="J26" i="8"/>
  <c r="K26" i="8" s="1"/>
  <c r="R26" i="8"/>
  <c r="S26" i="8" s="1"/>
  <c r="Z29" i="8"/>
  <c r="R29" i="8"/>
  <c r="S29" i="8" s="1"/>
  <c r="J29" i="8"/>
  <c r="K29" i="8" s="1"/>
  <c r="T29" i="8" s="1"/>
  <c r="AA29" i="8" s="1"/>
  <c r="T26" i="8" l="1"/>
  <c r="AA26" i="8" s="1"/>
  <c r="H65" i="6"/>
  <c r="Z30" i="8" l="1"/>
  <c r="R30" i="8"/>
  <c r="S30" i="8" s="1"/>
  <c r="J30" i="8"/>
  <c r="K30" i="8" s="1"/>
  <c r="T30" i="8" s="1"/>
  <c r="AA30" i="8" s="1"/>
  <c r="Y36" i="8" l="1"/>
  <c r="X36" i="8"/>
  <c r="W36" i="8"/>
  <c r="V36" i="8"/>
  <c r="Z36" i="8" s="1"/>
  <c r="U36" i="8"/>
  <c r="Q36" i="8"/>
  <c r="P36" i="8"/>
  <c r="O36" i="8"/>
  <c r="N36" i="8"/>
  <c r="M36" i="8"/>
  <c r="L36" i="8"/>
  <c r="I36" i="8"/>
  <c r="H36" i="8"/>
  <c r="G36" i="8"/>
  <c r="F36" i="8"/>
  <c r="E36" i="8"/>
  <c r="D36" i="8"/>
  <c r="C36" i="8"/>
  <c r="Z34" i="8"/>
  <c r="R34" i="8"/>
  <c r="S34" i="8" s="1"/>
  <c r="J34" i="8"/>
  <c r="K34" i="8" s="1"/>
  <c r="Y32" i="8"/>
  <c r="X32" i="8"/>
  <c r="W32" i="8"/>
  <c r="V32" i="8"/>
  <c r="U32" i="8"/>
  <c r="Q32" i="8"/>
  <c r="P32" i="8"/>
  <c r="O32" i="8"/>
  <c r="N32" i="8"/>
  <c r="M32" i="8"/>
  <c r="L32" i="8"/>
  <c r="I32" i="8"/>
  <c r="I38" i="8" s="1"/>
  <c r="H32" i="8"/>
  <c r="G32" i="8"/>
  <c r="F32" i="8"/>
  <c r="E32" i="8"/>
  <c r="D32" i="8"/>
  <c r="C32" i="8"/>
  <c r="Z28" i="8"/>
  <c r="R28" i="8"/>
  <c r="S28" i="8" s="1"/>
  <c r="J28" i="8"/>
  <c r="K28" i="8" s="1"/>
  <c r="T28" i="8" s="1"/>
  <c r="AA28" i="8" s="1"/>
  <c r="J36" i="8" l="1"/>
  <c r="K36" i="8" s="1"/>
  <c r="R36" i="8"/>
  <c r="S36" i="8" s="1"/>
  <c r="T34" i="8"/>
  <c r="AA34" i="8" s="1"/>
  <c r="J32" i="8"/>
  <c r="J38" i="8" s="1"/>
  <c r="R32" i="8"/>
  <c r="Z32" i="8"/>
  <c r="T36" i="8" l="1"/>
  <c r="AA36" i="8" s="1"/>
  <c r="S32" i="8"/>
  <c r="K32" i="8"/>
  <c r="K38" i="8" s="1"/>
  <c r="Z65" i="6"/>
  <c r="R65" i="6"/>
  <c r="S65" i="6" s="1"/>
  <c r="J65" i="6"/>
  <c r="K65" i="6" s="1"/>
  <c r="T65" i="6" l="1"/>
  <c r="AA65" i="6" s="1"/>
  <c r="T32" i="8"/>
  <c r="T38" i="8" s="1"/>
  <c r="Y62" i="6"/>
  <c r="X62" i="6"/>
  <c r="W62" i="6"/>
  <c r="V62" i="6"/>
  <c r="U62" i="6"/>
  <c r="Q62" i="6"/>
  <c r="P62" i="6"/>
  <c r="O62" i="6"/>
  <c r="N62" i="6"/>
  <c r="M62" i="6"/>
  <c r="L62" i="6"/>
  <c r="I62" i="6"/>
  <c r="H62" i="6"/>
  <c r="G62" i="6"/>
  <c r="F62" i="6"/>
  <c r="E62" i="6"/>
  <c r="D62" i="6"/>
  <c r="C62" i="6"/>
  <c r="Z61" i="6"/>
  <c r="R61" i="6"/>
  <c r="S61" i="6" s="1"/>
  <c r="J61" i="6"/>
  <c r="K61" i="6" s="1"/>
  <c r="T61" i="6" s="1"/>
  <c r="AA61" i="6" s="1"/>
  <c r="R62" i="6" l="1"/>
  <c r="S62" i="6" s="1"/>
  <c r="Z62" i="6"/>
  <c r="AA32" i="8"/>
  <c r="AA38" i="8" s="1"/>
  <c r="J62" i="6"/>
  <c r="K62" i="6" s="1"/>
  <c r="Z29" i="6"/>
  <c r="R29" i="6"/>
  <c r="S29" i="6" s="1"/>
  <c r="J29" i="6"/>
  <c r="K29" i="6" s="1"/>
  <c r="T62" i="6" l="1"/>
  <c r="AA62" i="6" s="1"/>
  <c r="T29" i="6"/>
  <c r="AA29" i="6" s="1"/>
  <c r="Z69" i="6"/>
  <c r="R69" i="6"/>
  <c r="S69" i="6" s="1"/>
  <c r="J69" i="6"/>
  <c r="K69" i="6" s="1"/>
  <c r="Y66" i="6"/>
  <c r="X66" i="6"/>
  <c r="W66" i="6"/>
  <c r="V66" i="6"/>
  <c r="U66" i="6"/>
  <c r="Q66" i="6"/>
  <c r="P66" i="6"/>
  <c r="O66" i="6"/>
  <c r="N66" i="6"/>
  <c r="M66" i="6"/>
  <c r="L66" i="6"/>
  <c r="I66" i="6"/>
  <c r="H66" i="6"/>
  <c r="G66" i="6"/>
  <c r="F66" i="6"/>
  <c r="E66" i="6"/>
  <c r="D66" i="6"/>
  <c r="C66" i="6"/>
  <c r="Z64" i="6"/>
  <c r="R64" i="6"/>
  <c r="S64" i="6" s="1"/>
  <c r="J64" i="6"/>
  <c r="K64" i="6" s="1"/>
  <c r="T69" i="6" l="1"/>
  <c r="AA69" i="6" s="1"/>
  <c r="T64" i="6"/>
  <c r="AA64" i="6" s="1"/>
  <c r="J66" i="6"/>
  <c r="R66" i="6"/>
  <c r="S66" i="6" s="1"/>
  <c r="Z66" i="6"/>
  <c r="K66" i="6" l="1"/>
  <c r="T66" i="6" s="1"/>
  <c r="D87" i="6"/>
  <c r="E87" i="6"/>
  <c r="F87" i="6"/>
  <c r="G87" i="6"/>
  <c r="H87" i="6"/>
  <c r="I87" i="6"/>
  <c r="L87" i="6"/>
  <c r="M87" i="6"/>
  <c r="N87" i="6"/>
  <c r="O87" i="6"/>
  <c r="P87" i="6"/>
  <c r="Q87" i="6"/>
  <c r="U87" i="6"/>
  <c r="V87" i="6"/>
  <c r="W87" i="6"/>
  <c r="X87" i="6"/>
  <c r="Y87" i="6"/>
  <c r="C87" i="6"/>
  <c r="M83" i="6"/>
  <c r="M80" i="6"/>
  <c r="M79" i="6"/>
  <c r="M78" i="6"/>
  <c r="M76" i="6"/>
  <c r="M75" i="6"/>
  <c r="Z77" i="6"/>
  <c r="R77" i="6"/>
  <c r="S77" i="6" s="1"/>
  <c r="J77" i="6"/>
  <c r="K77" i="6" s="1"/>
  <c r="Z76" i="6"/>
  <c r="R76" i="6"/>
  <c r="S76" i="6" s="1"/>
  <c r="J76" i="6"/>
  <c r="K76" i="6" s="1"/>
  <c r="Z75" i="6"/>
  <c r="R75" i="6"/>
  <c r="S75" i="6" s="1"/>
  <c r="J75" i="6"/>
  <c r="K75" i="6" s="1"/>
  <c r="Z74" i="6"/>
  <c r="R74" i="6"/>
  <c r="S74" i="6" s="1"/>
  <c r="J74" i="6"/>
  <c r="K74" i="6" s="1"/>
  <c r="Z73" i="6"/>
  <c r="R73" i="6"/>
  <c r="S73" i="6" s="1"/>
  <c r="J73" i="6"/>
  <c r="K73" i="6" s="1"/>
  <c r="Z83" i="6"/>
  <c r="R83" i="6"/>
  <c r="J83" i="6"/>
  <c r="K83" i="6" s="1"/>
  <c r="Z82" i="6"/>
  <c r="R82" i="6"/>
  <c r="S82" i="6" s="1"/>
  <c r="J82" i="6"/>
  <c r="K82" i="6" s="1"/>
  <c r="Z81" i="6"/>
  <c r="R81" i="6"/>
  <c r="S81" i="6" s="1"/>
  <c r="J81" i="6"/>
  <c r="K81" i="6" s="1"/>
  <c r="Z80" i="6"/>
  <c r="R80" i="6"/>
  <c r="J80" i="6"/>
  <c r="K80" i="6" s="1"/>
  <c r="Z79" i="6"/>
  <c r="R79" i="6"/>
  <c r="J79" i="6"/>
  <c r="K79" i="6" s="1"/>
  <c r="Z78" i="6"/>
  <c r="R78" i="6"/>
  <c r="S78" i="6" s="1"/>
  <c r="J78" i="6"/>
  <c r="K78" i="6" s="1"/>
  <c r="Z86" i="6"/>
  <c r="Z87" i="6" s="1"/>
  <c r="R86" i="6"/>
  <c r="S86" i="6" s="1"/>
  <c r="S87" i="6" s="1"/>
  <c r="J86" i="6"/>
  <c r="K86" i="6" s="1"/>
  <c r="T86" i="6" s="1"/>
  <c r="AA86" i="6" s="1"/>
  <c r="AA87" i="6" s="1"/>
  <c r="Y84" i="6"/>
  <c r="X84" i="6"/>
  <c r="W84" i="6"/>
  <c r="V84" i="6"/>
  <c r="U84" i="6"/>
  <c r="Q84" i="6"/>
  <c r="P84" i="6"/>
  <c r="O84" i="6"/>
  <c r="N84" i="6"/>
  <c r="M84" i="6"/>
  <c r="L84" i="6"/>
  <c r="I84" i="6"/>
  <c r="H84" i="6"/>
  <c r="G84" i="6"/>
  <c r="F84" i="6"/>
  <c r="E84" i="6"/>
  <c r="D84" i="6"/>
  <c r="C84" i="6"/>
  <c r="Z72" i="6"/>
  <c r="R72" i="6"/>
  <c r="S72" i="6" s="1"/>
  <c r="J72" i="6"/>
  <c r="K72" i="6" s="1"/>
  <c r="Y70" i="6"/>
  <c r="X70" i="6"/>
  <c r="W70" i="6"/>
  <c r="V70" i="6"/>
  <c r="U70" i="6"/>
  <c r="Q70" i="6"/>
  <c r="P70" i="6"/>
  <c r="O70" i="6"/>
  <c r="N70" i="6"/>
  <c r="M70" i="6"/>
  <c r="L70" i="6"/>
  <c r="I70" i="6"/>
  <c r="H70" i="6"/>
  <c r="G70" i="6"/>
  <c r="F70" i="6"/>
  <c r="E70" i="6"/>
  <c r="D70" i="6"/>
  <c r="C70" i="6"/>
  <c r="Z68" i="6"/>
  <c r="R68" i="6"/>
  <c r="S68" i="6" s="1"/>
  <c r="J68" i="6"/>
  <c r="K68" i="6" s="1"/>
  <c r="E52" i="6"/>
  <c r="E53" i="6" s="1"/>
  <c r="Y53" i="6"/>
  <c r="X53" i="6"/>
  <c r="W53" i="6"/>
  <c r="V53" i="6"/>
  <c r="U53" i="6"/>
  <c r="Q53" i="6"/>
  <c r="P53" i="6"/>
  <c r="O53" i="6"/>
  <c r="N53" i="6"/>
  <c r="M53" i="6"/>
  <c r="L53" i="6"/>
  <c r="I53" i="6"/>
  <c r="H53" i="6"/>
  <c r="G53" i="6"/>
  <c r="F53" i="6"/>
  <c r="D53" i="6"/>
  <c r="C53" i="6"/>
  <c r="Z52" i="6"/>
  <c r="R52" i="6"/>
  <c r="S52" i="6" s="1"/>
  <c r="J52" i="6"/>
  <c r="Y50" i="6"/>
  <c r="X50" i="6"/>
  <c r="W50" i="6"/>
  <c r="V50" i="6"/>
  <c r="U50" i="6"/>
  <c r="Q50" i="6"/>
  <c r="P50" i="6"/>
  <c r="O50" i="6"/>
  <c r="N50" i="6"/>
  <c r="M50" i="6"/>
  <c r="L50" i="6"/>
  <c r="I50" i="6"/>
  <c r="H50" i="6"/>
  <c r="G50" i="6"/>
  <c r="F50" i="6"/>
  <c r="E50" i="6"/>
  <c r="D50" i="6"/>
  <c r="C50" i="6"/>
  <c r="Z49" i="6"/>
  <c r="R49" i="6"/>
  <c r="S49" i="6" s="1"/>
  <c r="J49" i="6"/>
  <c r="K49" i="6" s="1"/>
  <c r="Y47" i="6"/>
  <c r="X47" i="6"/>
  <c r="W47" i="6"/>
  <c r="V47" i="6"/>
  <c r="U47" i="6"/>
  <c r="Q47" i="6"/>
  <c r="P47" i="6"/>
  <c r="O47" i="6"/>
  <c r="N47" i="6"/>
  <c r="M47" i="6"/>
  <c r="L47" i="6"/>
  <c r="I47" i="6"/>
  <c r="H47" i="6"/>
  <c r="G47" i="6"/>
  <c r="F47" i="6"/>
  <c r="E47" i="6"/>
  <c r="D47" i="6"/>
  <c r="C47" i="6"/>
  <c r="Z46" i="6"/>
  <c r="R46" i="6"/>
  <c r="S46" i="6" s="1"/>
  <c r="J46" i="6"/>
  <c r="K46" i="6" s="1"/>
  <c r="Z43" i="6"/>
  <c r="R43" i="6"/>
  <c r="S43" i="6" s="1"/>
  <c r="J43" i="6"/>
  <c r="K43" i="6" s="1"/>
  <c r="Z42" i="6"/>
  <c r="R42" i="6"/>
  <c r="S42" i="6" s="1"/>
  <c r="J42" i="6"/>
  <c r="K42" i="6" s="1"/>
  <c r="Z28" i="6"/>
  <c r="R28" i="6"/>
  <c r="S28" i="6" s="1"/>
  <c r="J28" i="6"/>
  <c r="K28" i="6" s="1"/>
  <c r="Z27" i="6"/>
  <c r="R27" i="6"/>
  <c r="S27" i="6" s="1"/>
  <c r="J27" i="6"/>
  <c r="K27" i="6" s="1"/>
  <c r="Y44" i="6"/>
  <c r="X44" i="6"/>
  <c r="W44" i="6"/>
  <c r="V44" i="6"/>
  <c r="U44" i="6"/>
  <c r="Q44" i="6"/>
  <c r="P44" i="6"/>
  <c r="O44" i="6"/>
  <c r="N44" i="6"/>
  <c r="M44" i="6"/>
  <c r="L44" i="6"/>
  <c r="I44" i="6"/>
  <c r="H44" i="6"/>
  <c r="G44" i="6"/>
  <c r="F44" i="6"/>
  <c r="E44" i="6"/>
  <c r="D44" i="6"/>
  <c r="C44" i="6"/>
  <c r="Z41" i="6"/>
  <c r="R41" i="6"/>
  <c r="S41" i="6" s="1"/>
  <c r="J41" i="6"/>
  <c r="K41" i="6" s="1"/>
  <c r="Y39" i="6"/>
  <c r="X39" i="6"/>
  <c r="W39" i="6"/>
  <c r="V39" i="6"/>
  <c r="U39" i="6"/>
  <c r="Q39" i="6"/>
  <c r="P39" i="6"/>
  <c r="O39" i="6"/>
  <c r="N39" i="6"/>
  <c r="M39" i="6"/>
  <c r="L39" i="6"/>
  <c r="I39" i="6"/>
  <c r="H39" i="6"/>
  <c r="G39" i="6"/>
  <c r="F39" i="6"/>
  <c r="E39" i="6"/>
  <c r="D39" i="6"/>
  <c r="C39" i="6"/>
  <c r="Z38" i="6"/>
  <c r="R38" i="6"/>
  <c r="S38" i="6" s="1"/>
  <c r="J38" i="6"/>
  <c r="K38" i="6" s="1"/>
  <c r="Y36" i="6"/>
  <c r="X36" i="6"/>
  <c r="W36" i="6"/>
  <c r="V36" i="6"/>
  <c r="U36" i="6"/>
  <c r="Q36" i="6"/>
  <c r="P36" i="6"/>
  <c r="O36" i="6"/>
  <c r="N36" i="6"/>
  <c r="M36" i="6"/>
  <c r="L36" i="6"/>
  <c r="I36" i="6"/>
  <c r="H36" i="6"/>
  <c r="G36" i="6"/>
  <c r="F36" i="6"/>
  <c r="E36" i="6"/>
  <c r="D36" i="6"/>
  <c r="C36" i="6"/>
  <c r="Z35" i="6"/>
  <c r="R35" i="6"/>
  <c r="S35" i="6" s="1"/>
  <c r="J35" i="6"/>
  <c r="K35" i="6" s="1"/>
  <c r="Y33" i="6"/>
  <c r="X33" i="6"/>
  <c r="W33" i="6"/>
  <c r="V33" i="6"/>
  <c r="U33" i="6"/>
  <c r="Q33" i="6"/>
  <c r="P33" i="6"/>
  <c r="O33" i="6"/>
  <c r="N33" i="6"/>
  <c r="M33" i="6"/>
  <c r="L33" i="6"/>
  <c r="I33" i="6"/>
  <c r="H33" i="6"/>
  <c r="G33" i="6"/>
  <c r="F33" i="6"/>
  <c r="E33" i="6"/>
  <c r="D33" i="6"/>
  <c r="C33" i="6"/>
  <c r="Z32" i="6"/>
  <c r="R32" i="6"/>
  <c r="S32" i="6" s="1"/>
  <c r="J32" i="6"/>
  <c r="K32" i="6" s="1"/>
  <c r="Y59" i="6"/>
  <c r="X59" i="6"/>
  <c r="W59" i="6"/>
  <c r="V59" i="6"/>
  <c r="U59" i="6"/>
  <c r="Q59" i="6"/>
  <c r="P59" i="6"/>
  <c r="O59" i="6"/>
  <c r="N59" i="6"/>
  <c r="M59" i="6"/>
  <c r="L59" i="6"/>
  <c r="I59" i="6"/>
  <c r="H59" i="6"/>
  <c r="G59" i="6"/>
  <c r="F59" i="6"/>
  <c r="E59" i="6"/>
  <c r="D59" i="6"/>
  <c r="C59" i="6"/>
  <c r="Z58" i="6"/>
  <c r="R58" i="6"/>
  <c r="S58" i="6" s="1"/>
  <c r="J58" i="6"/>
  <c r="K58" i="6" s="1"/>
  <c r="Y56" i="6"/>
  <c r="X56" i="6"/>
  <c r="W56" i="6"/>
  <c r="V56" i="6"/>
  <c r="U56" i="6"/>
  <c r="Q56" i="6"/>
  <c r="P56" i="6"/>
  <c r="O56" i="6"/>
  <c r="N56" i="6"/>
  <c r="M56" i="6"/>
  <c r="L56" i="6"/>
  <c r="I56" i="6"/>
  <c r="H56" i="6"/>
  <c r="G56" i="6"/>
  <c r="F56" i="6"/>
  <c r="E56" i="6"/>
  <c r="D56" i="6"/>
  <c r="C56" i="6"/>
  <c r="Z55" i="6"/>
  <c r="R55" i="6"/>
  <c r="S55" i="6" s="1"/>
  <c r="J55" i="6"/>
  <c r="K55" i="6" s="1"/>
  <c r="Y30" i="6"/>
  <c r="X30" i="6"/>
  <c r="W30" i="6"/>
  <c r="V30" i="6"/>
  <c r="U30" i="6"/>
  <c r="Q30" i="6"/>
  <c r="P30" i="6"/>
  <c r="O30" i="6"/>
  <c r="N30" i="6"/>
  <c r="M30" i="6"/>
  <c r="L30" i="6"/>
  <c r="I30" i="6"/>
  <c r="H30" i="6"/>
  <c r="G30" i="6"/>
  <c r="F30" i="6"/>
  <c r="E30" i="6"/>
  <c r="D30" i="6"/>
  <c r="C30" i="6"/>
  <c r="Y25" i="6"/>
  <c r="X25" i="6"/>
  <c r="W25" i="6"/>
  <c r="V25" i="6"/>
  <c r="U25" i="6"/>
  <c r="Q25" i="6"/>
  <c r="P25" i="6"/>
  <c r="O25" i="6"/>
  <c r="N25" i="6"/>
  <c r="M25" i="6"/>
  <c r="L25" i="6"/>
  <c r="I25" i="6"/>
  <c r="H25" i="6"/>
  <c r="G25" i="6"/>
  <c r="F25" i="6"/>
  <c r="E25" i="6"/>
  <c r="D25" i="6"/>
  <c r="C25" i="6"/>
  <c r="Z24" i="6"/>
  <c r="R24" i="6"/>
  <c r="S24" i="6" s="1"/>
  <c r="J24" i="6"/>
  <c r="K24" i="6" s="1"/>
  <c r="Y22" i="6"/>
  <c r="X22" i="6"/>
  <c r="W22" i="6"/>
  <c r="V22" i="6"/>
  <c r="U22" i="6"/>
  <c r="Q22" i="6"/>
  <c r="P22" i="6"/>
  <c r="O22" i="6"/>
  <c r="N22" i="6"/>
  <c r="M22" i="6"/>
  <c r="L22" i="6"/>
  <c r="I22" i="6"/>
  <c r="H22" i="6"/>
  <c r="G22" i="6"/>
  <c r="F22" i="6"/>
  <c r="E22" i="6"/>
  <c r="D22" i="6"/>
  <c r="C22" i="6"/>
  <c r="Z21" i="6"/>
  <c r="R21" i="6"/>
  <c r="S21" i="6" s="1"/>
  <c r="J21" i="6"/>
  <c r="K21" i="6" s="1"/>
  <c r="Y19" i="6"/>
  <c r="X19" i="6"/>
  <c r="W19" i="6"/>
  <c r="V19" i="6"/>
  <c r="U19" i="6"/>
  <c r="Q19" i="6"/>
  <c r="P19" i="6"/>
  <c r="O19" i="6"/>
  <c r="N19" i="6"/>
  <c r="M19" i="6"/>
  <c r="L19" i="6"/>
  <c r="I19" i="6"/>
  <c r="H19" i="6"/>
  <c r="G19" i="6"/>
  <c r="F19" i="6"/>
  <c r="E19" i="6"/>
  <c r="D19" i="6"/>
  <c r="C19" i="6"/>
  <c r="Z18" i="6"/>
  <c r="R18" i="6"/>
  <c r="S18" i="6" s="1"/>
  <c r="J18" i="6"/>
  <c r="K18" i="6" s="1"/>
  <c r="Y16" i="6"/>
  <c r="Y89" i="6" s="1"/>
  <c r="X16" i="6"/>
  <c r="W16" i="6"/>
  <c r="W89" i="6" s="1"/>
  <c r="V16" i="6"/>
  <c r="U16" i="6"/>
  <c r="U89" i="6" s="1"/>
  <c r="Q16" i="6"/>
  <c r="P16" i="6"/>
  <c r="P89" i="6" s="1"/>
  <c r="O16" i="6"/>
  <c r="N16" i="6"/>
  <c r="N89" i="6" s="1"/>
  <c r="M16" i="6"/>
  <c r="L16" i="6"/>
  <c r="L89" i="6" s="1"/>
  <c r="I16" i="6"/>
  <c r="H16" i="6"/>
  <c r="H89" i="6" s="1"/>
  <c r="G16" i="6"/>
  <c r="F16" i="6"/>
  <c r="F89" i="6" s="1"/>
  <c r="E16" i="6"/>
  <c r="D16" i="6"/>
  <c r="D89" i="6" s="1"/>
  <c r="C16" i="6"/>
  <c r="Z15" i="6"/>
  <c r="R15" i="6"/>
  <c r="S15" i="6" s="1"/>
  <c r="J15" i="6"/>
  <c r="K15" i="6" s="1"/>
  <c r="C89" i="6" l="1"/>
  <c r="C40" i="8" s="1"/>
  <c r="E89" i="6"/>
  <c r="E40" i="8" s="1"/>
  <c r="G89" i="6"/>
  <c r="G40" i="8" s="1"/>
  <c r="I89" i="6"/>
  <c r="I40" i="8" s="1"/>
  <c r="M89" i="6"/>
  <c r="M40" i="8" s="1"/>
  <c r="O89" i="6"/>
  <c r="O40" i="8" s="1"/>
  <c r="Q89" i="6"/>
  <c r="Q40" i="8" s="1"/>
  <c r="V89" i="6"/>
  <c r="V40" i="8" s="1"/>
  <c r="X89" i="6"/>
  <c r="X40" i="8" s="1"/>
  <c r="AA66" i="6"/>
  <c r="T55" i="6"/>
  <c r="AA55" i="6" s="1"/>
  <c r="D40" i="8"/>
  <c r="F40" i="8"/>
  <c r="H40" i="8"/>
  <c r="L40" i="8"/>
  <c r="N40" i="8"/>
  <c r="P40" i="8"/>
  <c r="U40" i="8"/>
  <c r="W40" i="8"/>
  <c r="Y40" i="8"/>
  <c r="T32" i="6"/>
  <c r="AA32" i="6" s="1"/>
  <c r="T38" i="6"/>
  <c r="AA38" i="6" s="1"/>
  <c r="J87" i="6"/>
  <c r="R87" i="6"/>
  <c r="T87" i="6"/>
  <c r="K87" i="6"/>
  <c r="T81" i="6"/>
  <c r="AA81" i="6" s="1"/>
  <c r="T74" i="6"/>
  <c r="AA74" i="6" s="1"/>
  <c r="T76" i="6"/>
  <c r="AA76" i="6" s="1"/>
  <c r="R30" i="6"/>
  <c r="S30" i="6" s="1"/>
  <c r="Z30" i="6"/>
  <c r="J56" i="6"/>
  <c r="K56" i="6" s="1"/>
  <c r="T58" i="6"/>
  <c r="AA58" i="6" s="1"/>
  <c r="R59" i="6"/>
  <c r="S59" i="6" s="1"/>
  <c r="Z59" i="6"/>
  <c r="T35" i="6"/>
  <c r="AA35" i="6" s="1"/>
  <c r="R36" i="6"/>
  <c r="S36" i="6" s="1"/>
  <c r="S80" i="6"/>
  <c r="T73" i="6"/>
  <c r="AA73" i="6" s="1"/>
  <c r="T75" i="6"/>
  <c r="AA75" i="6" s="1"/>
  <c r="S79" i="6"/>
  <c r="T79" i="6" s="1"/>
  <c r="AA79" i="6" s="1"/>
  <c r="S83" i="6"/>
  <c r="T78" i="6"/>
  <c r="AA78" i="6" s="1"/>
  <c r="T80" i="6"/>
  <c r="AA80" i="6" s="1"/>
  <c r="T82" i="6"/>
  <c r="AA82" i="6" s="1"/>
  <c r="T83" i="6"/>
  <c r="AA83" i="6" s="1"/>
  <c r="T77" i="6"/>
  <c r="AA77" i="6" s="1"/>
  <c r="Z84" i="6"/>
  <c r="Z36" i="6"/>
  <c r="J39" i="6"/>
  <c r="K39" i="6" s="1"/>
  <c r="T41" i="6"/>
  <c r="AA41" i="6" s="1"/>
  <c r="Z47" i="6"/>
  <c r="T49" i="6"/>
  <c r="AA49" i="6" s="1"/>
  <c r="J50" i="6"/>
  <c r="K50" i="6" s="1"/>
  <c r="R50" i="6"/>
  <c r="S50" i="6" s="1"/>
  <c r="J53" i="6"/>
  <c r="K53" i="6" s="1"/>
  <c r="R53" i="6"/>
  <c r="S53" i="6" s="1"/>
  <c r="Z70" i="6"/>
  <c r="J84" i="6"/>
  <c r="K84" i="6" s="1"/>
  <c r="R84" i="6"/>
  <c r="S84" i="6" s="1"/>
  <c r="T72" i="6"/>
  <c r="AA72" i="6" s="1"/>
  <c r="J47" i="6"/>
  <c r="K47" i="6" s="1"/>
  <c r="R47" i="6"/>
  <c r="S47" i="6" s="1"/>
  <c r="Z50" i="6"/>
  <c r="K52" i="6"/>
  <c r="T52" i="6" s="1"/>
  <c r="AA52" i="6" s="1"/>
  <c r="Z53" i="6"/>
  <c r="J70" i="6"/>
  <c r="R70" i="6"/>
  <c r="S70" i="6" s="1"/>
  <c r="K70" i="6"/>
  <c r="T68" i="6"/>
  <c r="AA68" i="6" s="1"/>
  <c r="T27" i="6"/>
  <c r="AA27" i="6" s="1"/>
  <c r="T42" i="6"/>
  <c r="AA42" i="6" s="1"/>
  <c r="T46" i="6"/>
  <c r="AA46" i="6" s="1"/>
  <c r="T28" i="6"/>
  <c r="AA28" i="6" s="1"/>
  <c r="T43" i="6"/>
  <c r="AA43" i="6" s="1"/>
  <c r="T24" i="6"/>
  <c r="AA24" i="6" s="1"/>
  <c r="R44" i="6"/>
  <c r="Z44" i="6"/>
  <c r="T21" i="6"/>
  <c r="AA21" i="6" s="1"/>
  <c r="R22" i="6"/>
  <c r="S22" i="6" s="1"/>
  <c r="Z22" i="6"/>
  <c r="J25" i="6"/>
  <c r="K25" i="6" s="1"/>
  <c r="T18" i="6"/>
  <c r="AA18" i="6" s="1"/>
  <c r="J33" i="6"/>
  <c r="K33" i="6" s="1"/>
  <c r="T15" i="6"/>
  <c r="AA15" i="6" s="1"/>
  <c r="R16" i="6"/>
  <c r="J19" i="6"/>
  <c r="K19" i="6" s="1"/>
  <c r="J22" i="6"/>
  <c r="K22" i="6" s="1"/>
  <c r="R25" i="6"/>
  <c r="S25" i="6" s="1"/>
  <c r="Z25" i="6"/>
  <c r="J30" i="6"/>
  <c r="K30" i="6" s="1"/>
  <c r="R56" i="6"/>
  <c r="S56" i="6" s="1"/>
  <c r="Z56" i="6"/>
  <c r="J59" i="6"/>
  <c r="K59" i="6" s="1"/>
  <c r="R33" i="6"/>
  <c r="S33" i="6" s="1"/>
  <c r="Z33" i="6"/>
  <c r="J36" i="6"/>
  <c r="K36" i="6" s="1"/>
  <c r="R39" i="6"/>
  <c r="S39" i="6" s="1"/>
  <c r="Z39" i="6"/>
  <c r="J44" i="6"/>
  <c r="K44" i="6" s="1"/>
  <c r="S44" i="6"/>
  <c r="R19" i="6"/>
  <c r="S19" i="6" s="1"/>
  <c r="Z19" i="6"/>
  <c r="J16" i="6"/>
  <c r="Z16" i="6"/>
  <c r="Z89" i="6" s="1"/>
  <c r="J89" i="6" l="1"/>
  <c r="R89" i="6"/>
  <c r="Z40" i="8"/>
  <c r="J40" i="8"/>
  <c r="T25" i="6"/>
  <c r="R40" i="8"/>
  <c r="S16" i="6"/>
  <c r="K16" i="6"/>
  <c r="AA25" i="6"/>
  <c r="T47" i="6"/>
  <c r="AA47" i="6" s="1"/>
  <c r="T33" i="6"/>
  <c r="AA33" i="6" s="1"/>
  <c r="T56" i="6"/>
  <c r="AA56" i="6" s="1"/>
  <c r="T50" i="6"/>
  <c r="AA50" i="6" s="1"/>
  <c r="T84" i="6"/>
  <c r="AA84" i="6" s="1"/>
  <c r="T53" i="6"/>
  <c r="AA53" i="6" s="1"/>
  <c r="T39" i="6"/>
  <c r="T70" i="6"/>
  <c r="AA70" i="6" s="1"/>
  <c r="AA39" i="6"/>
  <c r="T44" i="6"/>
  <c r="AA44" i="6" s="1"/>
  <c r="T36" i="6"/>
  <c r="AA36" i="6" s="1"/>
  <c r="T59" i="6"/>
  <c r="T22" i="6"/>
  <c r="AA22" i="6" s="1"/>
  <c r="T30" i="6"/>
  <c r="AA30" i="6" s="1"/>
  <c r="T19" i="6"/>
  <c r="AA19" i="6" s="1"/>
  <c r="K89" i="6" l="1"/>
  <c r="K40" i="8" s="1"/>
  <c r="S89" i="6"/>
  <c r="S40" i="8" s="1"/>
  <c r="T16" i="6"/>
  <c r="AA59" i="6"/>
  <c r="T89" i="6" l="1"/>
  <c r="T40" i="8" s="1"/>
  <c r="AA16" i="6"/>
  <c r="AA89" i="6" l="1"/>
  <c r="AA40" i="8" s="1"/>
</calcChain>
</file>

<file path=xl/sharedStrings.xml><?xml version="1.0" encoding="utf-8"?>
<sst xmlns="http://schemas.openxmlformats.org/spreadsheetml/2006/main" count="241" uniqueCount="161">
  <si>
    <t>Rovatrend száma</t>
  </si>
  <si>
    <t>K1</t>
  </si>
  <si>
    <t>K2</t>
  </si>
  <si>
    <t>K3</t>
  </si>
  <si>
    <t>K4</t>
  </si>
  <si>
    <t>K506</t>
  </si>
  <si>
    <t>K511</t>
  </si>
  <si>
    <t>K512</t>
  </si>
  <si>
    <t>K5</t>
  </si>
  <si>
    <t>K1-K5</t>
  </si>
  <si>
    <t>K6</t>
  </si>
  <si>
    <t>K7</t>
  </si>
  <si>
    <t>K84</t>
  </si>
  <si>
    <t>K86</t>
  </si>
  <si>
    <t>K87</t>
  </si>
  <si>
    <t>K88</t>
  </si>
  <si>
    <t>K8</t>
  </si>
  <si>
    <t>K6-K8</t>
  </si>
  <si>
    <t>K9111</t>
  </si>
  <si>
    <t>K9124</t>
  </si>
  <si>
    <t>K915</t>
  </si>
  <si>
    <t>K916</t>
  </si>
  <si>
    <t>K9</t>
  </si>
  <si>
    <t>Személyi juttatások</t>
  </si>
  <si>
    <t>Munkaadókat terhelő járulékok és szociális hozzájárulási adó</t>
  </si>
  <si>
    <t>Dologi kiadások</t>
  </si>
  <si>
    <t>Ellátottak pénzbeli juttatásai</t>
  </si>
  <si>
    <t>Egyéb működési célú támogatások államháztartáson belülre</t>
  </si>
  <si>
    <t>Egyéb működési célú támogatások államháztartáson kívülre</t>
  </si>
  <si>
    <t>Tartalékok</t>
  </si>
  <si>
    <t>Egyéb működési célú kiadások</t>
  </si>
  <si>
    <t>Működési kiadások összesen</t>
  </si>
  <si>
    <t>Beruházások</t>
  </si>
  <si>
    <t>Felújítások</t>
  </si>
  <si>
    <t>Egyéb felhalmozási célú támogatások államháztartáson belülre</t>
  </si>
  <si>
    <t>Felhalmozási célú visszatérítendő támogatások, kölcsönök nyújtása államháztartáson kívülre</t>
  </si>
  <si>
    <t>Egyéb felhalmozási célú támogatások államháztartáson kívülre</t>
  </si>
  <si>
    <t>Egyéb felhalmozási célú kiadások</t>
  </si>
  <si>
    <t>Felhalmozási kiadások összesen</t>
  </si>
  <si>
    <t>Hosszú lejáratú hitelek, kölcsönök törlesztése</t>
  </si>
  <si>
    <t>Befektetési célú belföldi értékpapírok beváltása</t>
  </si>
  <si>
    <t>Központi, irányító szervi támogatás folyósítása (működési célra)</t>
  </si>
  <si>
    <t>Központi, irányító szervi támogatás folyósítása (felhalmozási célra)</t>
  </si>
  <si>
    <t>Pénzeszközök betétként elhelyezése</t>
  </si>
  <si>
    <t>Finanszírozási kiadsok</t>
  </si>
  <si>
    <t>K1-K8</t>
  </si>
  <si>
    <t>Költségvetési kiadások mindösszesen</t>
  </si>
  <si>
    <t>Kiadások mindösszesen</t>
  </si>
  <si>
    <t>Rovatrend és címszám  megnevezése</t>
  </si>
  <si>
    <t>Címszám</t>
  </si>
  <si>
    <t>ezer Ft</t>
  </si>
  <si>
    <t>10=7+…9</t>
  </si>
  <si>
    <t>11=3+…+6+10</t>
  </si>
  <si>
    <t>18=14+…+17</t>
  </si>
  <si>
    <t>19=12+13+18</t>
  </si>
  <si>
    <t>20=11+19</t>
  </si>
  <si>
    <t>Lakás-támogatás</t>
  </si>
  <si>
    <t>27=20+26</t>
  </si>
  <si>
    <t>VII. kerület közterületek hétközbeni és hétvégi kézi és gépi takarítása, valamint egyéb közterületi köztisztasági feladatok</t>
  </si>
  <si>
    <t>Napközis gyerekek ajándékcsomagjai</t>
  </si>
  <si>
    <t>Ügyvédi díj továbbszámlázása</t>
  </si>
  <si>
    <t>Médiafelületek hatékonyabbá tétele, kommunikációval kapcsolatos feladatok ellátása</t>
  </si>
  <si>
    <t>Szállítói tartozások</t>
  </si>
  <si>
    <t>Önkormányzat által saját hatáskörben (nem szociális és gyermekvédelmi előírások alapján) adott természetbeni ellátás, gyógyszer támogatás</t>
  </si>
  <si>
    <t>Távfelügyeleti feladatok</t>
  </si>
  <si>
    <t>Postai szolgáltatás Erzsébet-utalvány tartalmú érték-küldemények előállítására és kikézbesítésére</t>
  </si>
  <si>
    <t>Közfoglalkoztatás önkormányzati támogatása</t>
  </si>
  <si>
    <t>Helytörténeti kiadvány</t>
  </si>
  <si>
    <t>Egyéb rendezvények</t>
  </si>
  <si>
    <t>Helyi Téma című lapban hirdetések megjelenítése</t>
  </si>
  <si>
    <t>Nyugdíjas torna</t>
  </si>
  <si>
    <t>Egyéb szolgáltatások</t>
  </si>
  <si>
    <t>Önk. által alapított kitüntetések díjak</t>
  </si>
  <si>
    <t>Dob utca 23. szám alatti bölcsőde felújítása</t>
  </si>
  <si>
    <t xml:space="preserve">Beruházások és felújítások műszaki ellenőrzése </t>
  </si>
  <si>
    <t>Péterfy Sándor utca 47.</t>
  </si>
  <si>
    <t>Dob utca 102.</t>
  </si>
  <si>
    <t>Dob utca 95.</t>
  </si>
  <si>
    <t>Akácfa utca 32.</t>
  </si>
  <si>
    <t>Rózsák tere 6-7.</t>
  </si>
  <si>
    <t>Murányi utca 27. - István utca 37.</t>
  </si>
  <si>
    <t>Városligeti fasor 39-41.</t>
  </si>
  <si>
    <t>Dembinszky utca 7.</t>
  </si>
  <si>
    <t>Árpád-házi Szent Erzsébet Egyházközség Plébániatemplom felújításának támogatása</t>
  </si>
  <si>
    <t>Áfa befizetése</t>
  </si>
  <si>
    <t>JAVASLAT</t>
  </si>
  <si>
    <t>26=21+…25</t>
  </si>
  <si>
    <t>ÁTHÚZÓDÓ KÖTELEZETTSÉGVÁLLALÁSOK (PÉNZMARADVÁNY TERHÉRE)</t>
  </si>
  <si>
    <t>ÁTHÚZÓDÓ KÖTELEZETTSÉGVÁLLALÁSOK MINDÖSSZESEN</t>
  </si>
  <si>
    <t>Környezet-egészségügyi feladatok</t>
  </si>
  <si>
    <t>Környezet-egészségügyi feladatok összesen</t>
  </si>
  <si>
    <t>Egyéb városüzemeltetési feladatok</t>
  </si>
  <si>
    <t>Egyéb városüzemeltetési feladatok összesen</t>
  </si>
  <si>
    <t>Kötelező taneszköz beszerzése</t>
  </si>
  <si>
    <t>Kötelező taneszköz beszerzése összesen</t>
  </si>
  <si>
    <t>Vagyonértékesítéssel kapcsolatos közvetlen kiadások</t>
  </si>
  <si>
    <t>Vagyonértékesítéssel kapcsolatos közvetlen kiadások összesen</t>
  </si>
  <si>
    <t>Feladatra el nem számolt kiadások</t>
  </si>
  <si>
    <t>Feladatra el nem számolt kiadások összesen</t>
  </si>
  <si>
    <t>Eseti pénzbeli szociális ellátások</t>
  </si>
  <si>
    <t>Eseti pénzbeli szociális ellátások összesen</t>
  </si>
  <si>
    <t>Egyéb szociális és gyermekjóléti szolgáltatás</t>
  </si>
  <si>
    <t>Egyéb szociális és gyermekjóléti szolgáltatás összesen</t>
  </si>
  <si>
    <t>Közfoglalkoztatás</t>
  </si>
  <si>
    <t>Közfoglalkoztatás összesen</t>
  </si>
  <si>
    <t>Oktatási, közművelődési és egyéb feladatok</t>
  </si>
  <si>
    <t>Oktatási, közművelődési és egyéb feladatok összesen</t>
  </si>
  <si>
    <t>Sport feladatok</t>
  </si>
  <si>
    <t>Sport feladatok összesen</t>
  </si>
  <si>
    <t>Üdülők üzemeltetése</t>
  </si>
  <si>
    <t>Üdülők üzemeltetése összesen</t>
  </si>
  <si>
    <t>Erzsébetvárosi turizmussal kapcsolatos feladatok</t>
  </si>
  <si>
    <t>Erzsébetvárosi turizmussal kapcsolatos feladatok összesen</t>
  </si>
  <si>
    <t>Önkormányzat által alapított kitüntetések, díjak</t>
  </si>
  <si>
    <t>Önkormányzat által alapított kitüntetések, díjak összesen</t>
  </si>
  <si>
    <t>Egyéb felhalmozási célú támogatások államháztartáson kívülre összesen</t>
  </si>
  <si>
    <t xml:space="preserve">Erzsébet terv Fejlesztési program </t>
  </si>
  <si>
    <t>Erzsébet terv Fejlesztési program összesen</t>
  </si>
  <si>
    <t>Esély a szülőknek, lehetőség a gyermekeknek KMOP-4.5.2-11-2012-0034</t>
  </si>
  <si>
    <t>Esély a szülőknek, lehetőség a gyermekeknek KMOP-4.5.2-11-2012-0034 összesen</t>
  </si>
  <si>
    <t>Budapesti Zsidó Hitközség működésének támogatása</t>
  </si>
  <si>
    <t xml:space="preserve">Ellátási szerződések alapján nyújtott támogatások és egyéb működési célú támogatások államháztartáson kívülre </t>
  </si>
  <si>
    <t>Cégautó utáni befizetés</t>
  </si>
  <si>
    <t>Rumbach Sebestyén utca</t>
  </si>
  <si>
    <t>Hársfa utca</t>
  </si>
  <si>
    <t>Önkormányzati működési bevételekkel összefüggő áfa előirányzat</t>
  </si>
  <si>
    <t>Önkormányzati működési bevételekkel összefüggő áfa előirányzat összesen</t>
  </si>
  <si>
    <t>Bérleti díjakkal kapcsolatos áfa előirányzat</t>
  </si>
  <si>
    <t>Bérleti díjakkal kapcsolatos áfa előirányzat összesen</t>
  </si>
  <si>
    <t>Háziorvosok rezsiköltség támogatása (Janca-Medi-Land Bt.)</t>
  </si>
  <si>
    <t>Budapest Főváros VII. Kerület Erzsébetváros Önkormányzata</t>
  </si>
  <si>
    <t>Dohány utcai Zsinagóga orgona-felújításának támogatása</t>
  </si>
  <si>
    <t>ÚJ FELADATOK (PÉNZMARADVÁNY TERHÉRE)</t>
  </si>
  <si>
    <t>ÚJ FELADATOK ÖSSZESEN</t>
  </si>
  <si>
    <t>MINDÖSSZESEN</t>
  </si>
  <si>
    <t>Központilag kezelt ágazati feladatok</t>
  </si>
  <si>
    <t>Rendkívüli önkormányzati kiadások biztosítása</t>
  </si>
  <si>
    <t>Erzsébet terv Fejlesztési program 2015</t>
  </si>
  <si>
    <t>Turisztikai feladatok</t>
  </si>
  <si>
    <t>Erzsébet terv Fejlesztési program 2015 összesen</t>
  </si>
  <si>
    <t>Központilag kezelt ágazati feladatok összesen</t>
  </si>
  <si>
    <t>Kommunikációs feladatok</t>
  </si>
  <si>
    <t>Központi, irányító szervi támogatás folyósítása</t>
  </si>
  <si>
    <t>Központi, irányító szervi támogatás folyósítása összesen</t>
  </si>
  <si>
    <t>1101 Bischitz Johanna Integrált Humán Szolgáltató Központ</t>
  </si>
  <si>
    <t>2101-21 Kópévár Óvoda</t>
  </si>
  <si>
    <t>2101-22 Nefelejcs Óvoda</t>
  </si>
  <si>
    <t>2101-23 Brunszvik Óvoda</t>
  </si>
  <si>
    <t>2101-24 Bóbita Óvoda</t>
  </si>
  <si>
    <t>2101-25 Magonc Óvoda</t>
  </si>
  <si>
    <t>2101-26 Dob Óvoda</t>
  </si>
  <si>
    <t>2101-27 Csicsergő Óvoda</t>
  </si>
  <si>
    <t>3101      Erzsébetvárosi Közterület-felügyelet</t>
  </si>
  <si>
    <t>5101      Budapest Főváros VII. kerület Erzsébetvárosi Polgármesteri Hivatal</t>
  </si>
  <si>
    <t xml:space="preserve">7/b számú melléklet </t>
  </si>
  <si>
    <t>1. oldal az előterjesztéshez</t>
  </si>
  <si>
    <t>2. oldal az előterjesztéshez</t>
  </si>
  <si>
    <t>3. oldal az előterjesztéshez</t>
  </si>
  <si>
    <t xml:space="preserve">7/c számú melléklet </t>
  </si>
  <si>
    <t>2013. évi pénzmaradványának 2014. évi kiemelt előirányzatonkénti rendezésére</t>
  </si>
  <si>
    <t>2014. évi új feladatainak 2014. évi kiemelt előirányzatonkénti rendezésére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</si>
</sst>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1" fontId="1" fillId="0" borderId="0" xfId="0" applyNumberFormat="1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2" fillId="0" borderId="0" xfId="0" applyFont="1" applyBorder="1"/>
    <xf numFmtId="0" fontId="1" fillId="0" borderId="4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1" fontId="1" fillId="2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2" borderId="8" xfId="0" applyFont="1" applyFill="1" applyBorder="1" applyAlignment="1">
      <alignment vertical="center" wrapText="1"/>
    </xf>
    <xf numFmtId="0" fontId="2" fillId="0" borderId="0" xfId="0" applyFont="1" applyFill="1" applyBorder="1"/>
    <xf numFmtId="0" fontId="1" fillId="0" borderId="0" xfId="0" applyFont="1" applyFill="1" applyBorder="1"/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1" fontId="2" fillId="0" borderId="0" xfId="0" applyNumberFormat="1" applyFont="1" applyBorder="1" applyAlignment="1"/>
    <xf numFmtId="0" fontId="1" fillId="0" borderId="0" xfId="0" applyFont="1" applyFill="1" applyBorder="1" applyAlignment="1">
      <alignment horizontal="right"/>
    </xf>
    <xf numFmtId="3" fontId="1" fillId="0" borderId="8" xfId="0" applyNumberFormat="1" applyFont="1" applyFill="1" applyBorder="1"/>
    <xf numFmtId="3" fontId="1" fillId="0" borderId="8" xfId="0" applyNumberFormat="1" applyFont="1" applyBorder="1"/>
    <xf numFmtId="3" fontId="2" fillId="0" borderId="8" xfId="0" applyNumberFormat="1" applyFont="1" applyFill="1" applyBorder="1"/>
    <xf numFmtId="3" fontId="2" fillId="0" borderId="8" xfId="0" applyNumberFormat="1" applyFont="1" applyBorder="1"/>
    <xf numFmtId="0" fontId="2" fillId="2" borderId="8" xfId="0" applyFont="1" applyFill="1" applyBorder="1" applyAlignment="1">
      <alignment vertical="center" wrapText="1"/>
    </xf>
    <xf numFmtId="1" fontId="2" fillId="2" borderId="7" xfId="0" quotePrefix="1" applyNumberFormat="1" applyFont="1" applyFill="1" applyBorder="1" applyAlignment="1">
      <alignment horizontal="centerContinuous" vertical="center"/>
    </xf>
    <xf numFmtId="1" fontId="2" fillId="0" borderId="7" xfId="0" applyNumberFormat="1" applyFont="1" applyFill="1" applyBorder="1" applyAlignment="1">
      <alignment horizontal="centerContinuous" vertical="center"/>
    </xf>
    <xf numFmtId="0" fontId="1" fillId="0" borderId="8" xfId="0" applyFont="1" applyFill="1" applyBorder="1" applyAlignment="1">
      <alignment vertical="center" wrapText="1"/>
    </xf>
    <xf numFmtId="1" fontId="2" fillId="0" borderId="0" xfId="0" applyNumberFormat="1" applyFont="1" applyFill="1" applyBorder="1" applyAlignment="1"/>
    <xf numFmtId="0" fontId="2" fillId="0" borderId="5" xfId="0" applyFont="1" applyBorder="1" applyAlignment="1">
      <alignment horizontal="center" wrapText="1"/>
    </xf>
    <xf numFmtId="1" fontId="1" fillId="2" borderId="7" xfId="0" quotePrefix="1" applyNumberFormat="1" applyFont="1" applyFill="1" applyBorder="1" applyAlignment="1">
      <alignment horizontal="centerContinuous" vertical="center"/>
    </xf>
    <xf numFmtId="1" fontId="1" fillId="2" borderId="11" xfId="0" quotePrefix="1" applyNumberFormat="1" applyFont="1" applyFill="1" applyBorder="1" applyAlignment="1">
      <alignment horizontal="centerContinuous" vertical="center"/>
    </xf>
    <xf numFmtId="0" fontId="1" fillId="2" borderId="12" xfId="0" applyFont="1" applyFill="1" applyBorder="1" applyAlignment="1">
      <alignment vertical="center" wrapText="1"/>
    </xf>
    <xf numFmtId="3" fontId="1" fillId="0" borderId="12" xfId="0" applyNumberFormat="1" applyFont="1" applyBorder="1"/>
    <xf numFmtId="3" fontId="2" fillId="0" borderId="12" xfId="0" applyNumberFormat="1" applyFont="1" applyBorder="1"/>
    <xf numFmtId="1" fontId="2" fillId="2" borderId="11" xfId="0" quotePrefix="1" applyNumberFormat="1" applyFont="1" applyFill="1" applyBorder="1" applyAlignment="1">
      <alignment horizontal="centerContinuous" vertical="center"/>
    </xf>
    <xf numFmtId="0" fontId="2" fillId="2" borderId="12" xfId="0" applyFont="1" applyFill="1" applyBorder="1" applyAlignment="1">
      <alignment vertical="center" wrapText="1"/>
    </xf>
    <xf numFmtId="3" fontId="1" fillId="0" borderId="12" xfId="0" applyNumberFormat="1" applyFont="1" applyFill="1" applyBorder="1"/>
    <xf numFmtId="1" fontId="1" fillId="0" borderId="14" xfId="0" applyNumberFormat="1" applyFont="1" applyFill="1" applyBorder="1" applyAlignment="1">
      <alignment horizontal="centerContinuous" vertical="center"/>
    </xf>
    <xf numFmtId="0" fontId="1" fillId="0" borderId="15" xfId="0" applyFont="1" applyFill="1" applyBorder="1" applyAlignment="1">
      <alignment vertical="center" wrapText="1"/>
    </xf>
    <xf numFmtId="3" fontId="1" fillId="0" borderId="15" xfId="0" applyNumberFormat="1" applyFont="1" applyFill="1" applyBorder="1"/>
    <xf numFmtId="3" fontId="2" fillId="0" borderId="15" xfId="0" applyNumberFormat="1" applyFont="1" applyFill="1" applyBorder="1"/>
    <xf numFmtId="1" fontId="2" fillId="0" borderId="11" xfId="0" applyNumberFormat="1" applyFont="1" applyFill="1" applyBorder="1" applyAlignment="1">
      <alignment horizontal="centerContinuous" vertical="center"/>
    </xf>
    <xf numFmtId="0" fontId="2" fillId="0" borderId="12" xfId="0" applyFont="1" applyFill="1" applyBorder="1" applyAlignment="1">
      <alignment vertical="center" wrapText="1"/>
    </xf>
    <xf numFmtId="3" fontId="2" fillId="0" borderId="12" xfId="0" applyNumberFormat="1" applyFont="1" applyFill="1" applyBorder="1"/>
    <xf numFmtId="1" fontId="1" fillId="0" borderId="7" xfId="0" quotePrefix="1" applyNumberFormat="1" applyFont="1" applyFill="1" applyBorder="1" applyAlignment="1">
      <alignment horizontal="centerContinuous" vertical="center"/>
    </xf>
    <xf numFmtId="0" fontId="1" fillId="0" borderId="8" xfId="0" applyFont="1" applyFill="1" applyBorder="1" applyAlignment="1">
      <alignment horizontal="left" vertical="center" wrapText="1" indent="2"/>
    </xf>
    <xf numFmtId="1" fontId="2" fillId="0" borderId="7" xfId="0" quotePrefix="1" applyNumberFormat="1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Border="1"/>
    <xf numFmtId="0" fontId="2" fillId="0" borderId="8" xfId="0" applyFont="1" applyBorder="1"/>
    <xf numFmtId="0" fontId="1" fillId="0" borderId="9" xfId="0" applyFont="1" applyBorder="1"/>
    <xf numFmtId="0" fontId="1" fillId="0" borderId="8" xfId="0" applyFont="1" applyBorder="1"/>
    <xf numFmtId="0" fontId="1" fillId="0" borderId="13" xfId="0" applyFont="1" applyBorder="1"/>
    <xf numFmtId="0" fontId="1" fillId="0" borderId="12" xfId="0" applyFont="1" applyBorder="1"/>
    <xf numFmtId="0" fontId="2" fillId="0" borderId="13" xfId="0" applyFont="1" applyBorder="1"/>
    <xf numFmtId="0" fontId="2" fillId="0" borderId="12" xfId="0" applyFont="1" applyBorder="1"/>
    <xf numFmtId="0" fontId="2" fillId="0" borderId="9" xfId="0" applyFont="1" applyFill="1" applyBorder="1"/>
    <xf numFmtId="0" fontId="2" fillId="0" borderId="8" xfId="0" applyFont="1" applyFill="1" applyBorder="1"/>
    <xf numFmtId="0" fontId="1" fillId="0" borderId="9" xfId="0" applyFont="1" applyFill="1" applyBorder="1"/>
    <xf numFmtId="0" fontId="1" fillId="0" borderId="8" xfId="0" applyFont="1" applyFill="1" applyBorder="1"/>
    <xf numFmtId="0" fontId="2" fillId="0" borderId="13" xfId="0" applyFont="1" applyFill="1" applyBorder="1"/>
    <xf numFmtId="0" fontId="2" fillId="0" borderId="12" xfId="0" applyFont="1" applyFill="1" applyBorder="1"/>
    <xf numFmtId="0" fontId="1" fillId="0" borderId="16" xfId="0" applyFont="1" applyFill="1" applyBorder="1"/>
    <xf numFmtId="0" fontId="1" fillId="0" borderId="15" xfId="0" applyFont="1" applyFill="1" applyBorder="1"/>
    <xf numFmtId="0" fontId="2" fillId="0" borderId="12" xfId="0" applyFont="1" applyFill="1" applyBorder="1" applyAlignment="1">
      <alignment horizontal="center" vertical="center" wrapText="1"/>
    </xf>
    <xf numFmtId="1" fontId="2" fillId="0" borderId="14" xfId="0" quotePrefix="1" applyNumberFormat="1" applyFont="1" applyFill="1" applyBorder="1" applyAlignment="1">
      <alignment horizontal="centerContinuous" vertical="center"/>
    </xf>
    <xf numFmtId="0" fontId="2" fillId="0" borderId="15" xfId="0" applyFont="1" applyFill="1" applyBorder="1" applyAlignment="1">
      <alignment vertical="center" wrapText="1"/>
    </xf>
    <xf numFmtId="0" fontId="2" fillId="0" borderId="16" xfId="0" applyFont="1" applyFill="1" applyBorder="1"/>
    <xf numFmtId="0" fontId="2" fillId="0" borderId="15" xfId="0" applyFont="1" applyFill="1" applyBorder="1"/>
    <xf numFmtId="1" fontId="2" fillId="2" borderId="10" xfId="0" quotePrefix="1" applyNumberFormat="1" applyFont="1" applyFill="1" applyBorder="1" applyAlignment="1">
      <alignment vertical="center"/>
    </xf>
    <xf numFmtId="1" fontId="1" fillId="0" borderId="0" xfId="0" applyNumberFormat="1" applyFont="1" applyBorder="1" applyAlignment="1">
      <alignment horizontal="right"/>
    </xf>
    <xf numFmtId="0" fontId="2" fillId="0" borderId="17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1" fontId="2" fillId="2" borderId="20" xfId="0" quotePrefix="1" applyNumberFormat="1" applyFont="1" applyFill="1" applyBorder="1" applyAlignment="1">
      <alignment vertical="center"/>
    </xf>
    <xf numFmtId="3" fontId="2" fillId="0" borderId="21" xfId="0" applyNumberFormat="1" applyFont="1" applyFill="1" applyBorder="1"/>
    <xf numFmtId="3" fontId="2" fillId="0" borderId="22" xfId="0" applyNumberFormat="1" applyFont="1" applyFill="1" applyBorder="1"/>
    <xf numFmtId="3" fontId="2" fillId="0" borderId="23" xfId="0" applyNumberFormat="1" applyFont="1" applyFill="1" applyBorder="1"/>
    <xf numFmtId="0" fontId="1" fillId="0" borderId="24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1" fontId="2" fillId="2" borderId="19" xfId="0" quotePrefix="1" applyNumberFormat="1" applyFont="1" applyFill="1" applyBorder="1" applyAlignment="1">
      <alignment vertical="center"/>
    </xf>
    <xf numFmtId="3" fontId="2" fillId="0" borderId="7" xfId="0" applyNumberFormat="1" applyFont="1" applyFill="1" applyBorder="1"/>
    <xf numFmtId="3" fontId="2" fillId="0" borderId="21" xfId="0" applyNumberFormat="1" applyFont="1" applyBorder="1"/>
    <xf numFmtId="3" fontId="1" fillId="0" borderId="7" xfId="0" applyNumberFormat="1" applyFont="1" applyFill="1" applyBorder="1"/>
    <xf numFmtId="3" fontId="2" fillId="0" borderId="14" xfId="0" applyNumberFormat="1" applyFont="1" applyFill="1" applyBorder="1"/>
    <xf numFmtId="3" fontId="1" fillId="0" borderId="14" xfId="0" applyNumberFormat="1" applyFont="1" applyFill="1" applyBorder="1"/>
    <xf numFmtId="3" fontId="2" fillId="0" borderId="11" xfId="0" applyNumberFormat="1" applyFont="1" applyFill="1" applyBorder="1"/>
    <xf numFmtId="0" fontId="1" fillId="2" borderId="24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3" fontId="2" fillId="0" borderId="7" xfId="0" applyNumberFormat="1" applyFont="1" applyBorder="1"/>
    <xf numFmtId="3" fontId="1" fillId="0" borderId="7" xfId="0" applyNumberFormat="1" applyFont="1" applyBorder="1"/>
    <xf numFmtId="3" fontId="1" fillId="0" borderId="21" xfId="0" applyNumberFormat="1" applyFont="1" applyBorder="1"/>
    <xf numFmtId="3" fontId="1" fillId="0" borderId="21" xfId="0" applyNumberFormat="1" applyFont="1" applyFill="1" applyBorder="1"/>
    <xf numFmtId="3" fontId="1" fillId="0" borderId="22" xfId="0" applyNumberFormat="1" applyFont="1" applyFill="1" applyBorder="1"/>
    <xf numFmtId="3" fontId="1" fillId="0" borderId="11" xfId="0" applyNumberFormat="1" applyFont="1" applyBorder="1"/>
    <xf numFmtId="3" fontId="1" fillId="0" borderId="23" xfId="0" applyNumberFormat="1" applyFont="1" applyBorder="1"/>
    <xf numFmtId="3" fontId="2" fillId="0" borderId="11" xfId="0" applyNumberFormat="1" applyFont="1" applyBorder="1"/>
    <xf numFmtId="3" fontId="2" fillId="0" borderId="23" xfId="0" applyNumberFormat="1" applyFont="1" applyBorder="1"/>
    <xf numFmtId="3" fontId="1" fillId="0" borderId="11" xfId="0" applyNumberFormat="1" applyFont="1" applyFill="1" applyBorder="1"/>
    <xf numFmtId="1" fontId="1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1" fontId="2" fillId="0" borderId="10" xfId="0" quotePrefix="1" applyNumberFormat="1" applyFont="1" applyFill="1" applyBorder="1" applyAlignment="1">
      <alignment vertical="center"/>
    </xf>
    <xf numFmtId="1" fontId="2" fillId="0" borderId="20" xfId="0" quotePrefix="1" applyNumberFormat="1" applyFont="1" applyFill="1" applyBorder="1" applyAlignment="1">
      <alignment vertical="center"/>
    </xf>
    <xf numFmtId="1" fontId="2" fillId="0" borderId="19" xfId="0" quotePrefix="1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horizontal="center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2" fillId="0" borderId="19" xfId="0" quotePrefix="1" applyNumberFormat="1" applyFont="1" applyFill="1" applyBorder="1" applyAlignment="1">
      <alignment horizontal="center" vertical="center"/>
    </xf>
    <xf numFmtId="1" fontId="2" fillId="0" borderId="10" xfId="0" quotePrefix="1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2" fillId="2" borderId="19" xfId="0" quotePrefix="1" applyNumberFormat="1" applyFont="1" applyFill="1" applyBorder="1" applyAlignment="1">
      <alignment horizontal="center" vertical="center"/>
    </xf>
    <xf numFmtId="1" fontId="2" fillId="2" borderId="10" xfId="0" quotePrefix="1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2:AB90"/>
  <sheetViews>
    <sheetView view="pageBreakPreview" zoomScale="85" zoomScaleNormal="70" zoomScaleSheetLayoutView="85" workbookViewId="0">
      <selection activeCell="C9" sqref="C9"/>
    </sheetView>
  </sheetViews>
  <sheetFormatPr defaultRowHeight="15.75" x14ac:dyDescent="0.25"/>
  <cols>
    <col min="1" max="1" width="14.5703125" style="22" bestFit="1" customWidth="1"/>
    <col min="2" max="2" width="74" style="22" customWidth="1"/>
    <col min="3" max="3" width="11.85546875" style="22" bestFit="1" customWidth="1"/>
    <col min="4" max="4" width="15.7109375" style="22" bestFit="1" customWidth="1"/>
    <col min="5" max="5" width="10.85546875" style="22" bestFit="1" customWidth="1"/>
    <col min="6" max="6" width="11.85546875" style="22" bestFit="1" customWidth="1"/>
    <col min="7" max="8" width="16.28515625" style="22" bestFit="1" customWidth="1"/>
    <col min="9" max="9" width="12.28515625" style="22" bestFit="1" customWidth="1"/>
    <col min="10" max="10" width="16.28515625" style="21" bestFit="1" customWidth="1"/>
    <col min="11" max="11" width="17" style="21" customWidth="1"/>
    <col min="12" max="12" width="14.7109375" style="22" bestFit="1" customWidth="1"/>
    <col min="13" max="13" width="13.140625" style="22" bestFit="1" customWidth="1"/>
    <col min="14" max="15" width="16" style="22" bestFit="1" customWidth="1"/>
    <col min="16" max="16" width="11.5703125" style="22" customWidth="1"/>
    <col min="17" max="17" width="16" style="22" bestFit="1" customWidth="1"/>
    <col min="18" max="18" width="15.7109375" style="22" bestFit="1" customWidth="1"/>
    <col min="19" max="19" width="16.5703125" style="21" customWidth="1"/>
    <col min="20" max="20" width="16" style="21" bestFit="1" customWidth="1"/>
    <col min="21" max="21" width="12.28515625" style="22" bestFit="1" customWidth="1"/>
    <col min="22" max="22" width="14.7109375" style="22" bestFit="1" customWidth="1"/>
    <col min="23" max="24" width="16.5703125" style="22" bestFit="1" customWidth="1"/>
    <col min="25" max="25" width="16.28515625" style="22" bestFit="1" customWidth="1"/>
    <col min="26" max="26" width="16.5703125" style="22" bestFit="1" customWidth="1"/>
    <col min="27" max="27" width="15.7109375" style="21" bestFit="1" customWidth="1"/>
    <col min="28" max="16384" width="9.140625" style="22"/>
  </cols>
  <sheetData>
    <row r="2" spans="1:28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114" t="s">
        <v>154</v>
      </c>
      <c r="L2" s="36"/>
      <c r="M2" s="36"/>
      <c r="N2" s="36"/>
      <c r="O2" s="36"/>
      <c r="P2" s="36"/>
      <c r="Q2" s="36"/>
      <c r="R2" s="36"/>
      <c r="S2" s="36"/>
      <c r="T2" s="114" t="s">
        <v>154</v>
      </c>
      <c r="U2" s="36"/>
      <c r="V2" s="36"/>
      <c r="W2" s="36"/>
      <c r="X2" s="36"/>
      <c r="Y2" s="36"/>
      <c r="Z2" s="36"/>
      <c r="AA2" s="114" t="s">
        <v>154</v>
      </c>
    </row>
    <row r="3" spans="1:28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114" t="s">
        <v>155</v>
      </c>
      <c r="L3" s="36"/>
      <c r="M3" s="36"/>
      <c r="N3" s="36"/>
      <c r="O3" s="36"/>
      <c r="P3" s="36"/>
      <c r="Q3" s="36"/>
      <c r="R3" s="36"/>
      <c r="S3" s="36"/>
      <c r="T3" s="114" t="s">
        <v>156</v>
      </c>
      <c r="U3" s="36"/>
      <c r="V3" s="36"/>
      <c r="W3" s="36"/>
      <c r="X3" s="36"/>
      <c r="Y3" s="36"/>
      <c r="Z3" s="36"/>
      <c r="AA3" s="114" t="s">
        <v>157</v>
      </c>
    </row>
    <row r="4" spans="1:28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114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</row>
    <row r="5" spans="1:28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114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</row>
    <row r="6" spans="1:28" x14ac:dyDescent="0.25">
      <c r="B6" s="36"/>
      <c r="C6" s="129" t="s">
        <v>85</v>
      </c>
      <c r="D6" s="129"/>
      <c r="E6" s="129"/>
      <c r="F6" s="129"/>
      <c r="G6" s="129"/>
      <c r="H6" s="129"/>
      <c r="I6" s="129"/>
      <c r="J6" s="129"/>
      <c r="K6" s="129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</row>
    <row r="7" spans="1:28" x14ac:dyDescent="0.25">
      <c r="B7" s="36"/>
      <c r="C7" s="129" t="s">
        <v>130</v>
      </c>
      <c r="D7" s="129"/>
      <c r="E7" s="129"/>
      <c r="F7" s="129"/>
      <c r="G7" s="129"/>
      <c r="H7" s="129"/>
      <c r="I7" s="129"/>
      <c r="J7" s="129"/>
      <c r="K7" s="129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</row>
    <row r="8" spans="1:28" x14ac:dyDescent="0.25">
      <c r="B8" s="36"/>
      <c r="C8" s="129" t="s">
        <v>159</v>
      </c>
      <c r="D8" s="129"/>
      <c r="E8" s="129"/>
      <c r="F8" s="129"/>
      <c r="G8" s="129"/>
      <c r="H8" s="129"/>
      <c r="I8" s="129"/>
      <c r="J8" s="129"/>
      <c r="K8" s="129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</row>
    <row r="9" spans="1:28" ht="16.5" thickBot="1" x14ac:dyDescent="0.3">
      <c r="A9" s="115"/>
      <c r="B9" s="116"/>
      <c r="H9" s="21"/>
      <c r="K9" s="27" t="s">
        <v>50</v>
      </c>
      <c r="M9" s="27"/>
      <c r="T9" s="27" t="s">
        <v>50</v>
      </c>
      <c r="W9" s="27"/>
      <c r="AA9" s="27" t="s">
        <v>50</v>
      </c>
    </row>
    <row r="10" spans="1:28" s="119" customFormat="1" x14ac:dyDescent="0.25">
      <c r="A10" s="130" t="s">
        <v>49</v>
      </c>
      <c r="B10" s="23" t="s">
        <v>0</v>
      </c>
      <c r="C10" s="23" t="s">
        <v>1</v>
      </c>
      <c r="D10" s="23" t="s">
        <v>2</v>
      </c>
      <c r="E10" s="23" t="s">
        <v>3</v>
      </c>
      <c r="F10" s="23" t="s">
        <v>4</v>
      </c>
      <c r="G10" s="23" t="s">
        <v>5</v>
      </c>
      <c r="H10" s="23" t="s">
        <v>6</v>
      </c>
      <c r="I10" s="23" t="s">
        <v>7</v>
      </c>
      <c r="J10" s="117" t="s">
        <v>8</v>
      </c>
      <c r="K10" s="80" t="s">
        <v>9</v>
      </c>
      <c r="L10" s="87" t="s">
        <v>10</v>
      </c>
      <c r="M10" s="23" t="s">
        <v>11</v>
      </c>
      <c r="N10" s="23" t="s">
        <v>12</v>
      </c>
      <c r="O10" s="23" t="s">
        <v>13</v>
      </c>
      <c r="P10" s="23" t="s">
        <v>14</v>
      </c>
      <c r="Q10" s="23" t="s">
        <v>15</v>
      </c>
      <c r="R10" s="23" t="s">
        <v>16</v>
      </c>
      <c r="S10" s="117" t="s">
        <v>17</v>
      </c>
      <c r="T10" s="80" t="s">
        <v>45</v>
      </c>
      <c r="U10" s="87" t="s">
        <v>18</v>
      </c>
      <c r="V10" s="23" t="s">
        <v>19</v>
      </c>
      <c r="W10" s="23" t="s">
        <v>20</v>
      </c>
      <c r="X10" s="23" t="s">
        <v>20</v>
      </c>
      <c r="Y10" s="23" t="s">
        <v>21</v>
      </c>
      <c r="Z10" s="23" t="s">
        <v>22</v>
      </c>
      <c r="AA10" s="80"/>
      <c r="AB10" s="118"/>
    </row>
    <row r="11" spans="1:28" s="24" customFormat="1" ht="126" x14ac:dyDescent="0.25">
      <c r="A11" s="131"/>
      <c r="B11" s="24" t="s">
        <v>48</v>
      </c>
      <c r="C11" s="24" t="s">
        <v>23</v>
      </c>
      <c r="D11" s="24" t="s">
        <v>24</v>
      </c>
      <c r="E11" s="24" t="s">
        <v>25</v>
      </c>
      <c r="F11" s="24" t="s">
        <v>26</v>
      </c>
      <c r="G11" s="24" t="s">
        <v>27</v>
      </c>
      <c r="H11" s="24" t="s">
        <v>28</v>
      </c>
      <c r="I11" s="24" t="s">
        <v>29</v>
      </c>
      <c r="J11" s="120" t="s">
        <v>30</v>
      </c>
      <c r="K11" s="81" t="s">
        <v>31</v>
      </c>
      <c r="L11" s="89" t="s">
        <v>32</v>
      </c>
      <c r="M11" s="24" t="s">
        <v>33</v>
      </c>
      <c r="N11" s="24" t="s">
        <v>34</v>
      </c>
      <c r="O11" s="24" t="s">
        <v>35</v>
      </c>
      <c r="P11" s="24" t="s">
        <v>56</v>
      </c>
      <c r="Q11" s="24" t="s">
        <v>36</v>
      </c>
      <c r="R11" s="24" t="s">
        <v>37</v>
      </c>
      <c r="S11" s="120" t="s">
        <v>38</v>
      </c>
      <c r="T11" s="81" t="s">
        <v>46</v>
      </c>
      <c r="U11" s="89" t="s">
        <v>39</v>
      </c>
      <c r="V11" s="24" t="s">
        <v>40</v>
      </c>
      <c r="W11" s="24" t="s">
        <v>41</v>
      </c>
      <c r="X11" s="24" t="s">
        <v>42</v>
      </c>
      <c r="Y11" s="24" t="s">
        <v>43</v>
      </c>
      <c r="Z11" s="24" t="s">
        <v>44</v>
      </c>
      <c r="AA11" s="81" t="s">
        <v>47</v>
      </c>
      <c r="AB11" s="121"/>
    </row>
    <row r="12" spans="1:28" s="125" customFormat="1" x14ac:dyDescent="0.25">
      <c r="A12" s="122">
        <v>1</v>
      </c>
      <c r="B12" s="24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123" t="s">
        <v>51</v>
      </c>
      <c r="K12" s="82" t="s">
        <v>52</v>
      </c>
      <c r="L12" s="91">
        <v>12</v>
      </c>
      <c r="M12" s="25">
        <v>13</v>
      </c>
      <c r="N12" s="25">
        <v>14</v>
      </c>
      <c r="O12" s="25">
        <v>15</v>
      </c>
      <c r="P12" s="25">
        <v>16</v>
      </c>
      <c r="Q12" s="25">
        <v>17</v>
      </c>
      <c r="R12" s="25" t="s">
        <v>53</v>
      </c>
      <c r="S12" s="123" t="s">
        <v>54</v>
      </c>
      <c r="T12" s="82" t="s">
        <v>55</v>
      </c>
      <c r="U12" s="91">
        <v>21</v>
      </c>
      <c r="V12" s="25">
        <v>22</v>
      </c>
      <c r="W12" s="25">
        <v>23</v>
      </c>
      <c r="X12" s="25">
        <v>24</v>
      </c>
      <c r="Y12" s="25">
        <v>25</v>
      </c>
      <c r="Z12" s="25" t="s">
        <v>86</v>
      </c>
      <c r="AA12" s="82" t="s">
        <v>57</v>
      </c>
      <c r="AB12" s="124"/>
    </row>
    <row r="13" spans="1:28" s="66" customFormat="1" x14ac:dyDescent="0.25">
      <c r="A13" s="132" t="s">
        <v>87</v>
      </c>
      <c r="B13" s="133"/>
      <c r="C13" s="126"/>
      <c r="D13" s="126"/>
      <c r="E13" s="126"/>
      <c r="F13" s="126"/>
      <c r="G13" s="126"/>
      <c r="H13" s="126"/>
      <c r="I13" s="126"/>
      <c r="J13" s="126"/>
      <c r="K13" s="127"/>
      <c r="L13" s="128"/>
      <c r="M13" s="126"/>
      <c r="N13" s="126"/>
      <c r="O13" s="126"/>
      <c r="P13" s="126"/>
      <c r="Q13" s="126"/>
      <c r="R13" s="126"/>
      <c r="S13" s="126"/>
      <c r="T13" s="127"/>
      <c r="U13" s="128"/>
      <c r="V13" s="126"/>
      <c r="W13" s="126"/>
      <c r="X13" s="126"/>
      <c r="Y13" s="126"/>
      <c r="Z13" s="126"/>
      <c r="AA13" s="127"/>
      <c r="AB13" s="65"/>
    </row>
    <row r="14" spans="1:28" s="66" customFormat="1" x14ac:dyDescent="0.25">
      <c r="A14" s="55">
        <v>5203</v>
      </c>
      <c r="B14" s="56" t="s">
        <v>89</v>
      </c>
      <c r="C14" s="30"/>
      <c r="D14" s="30"/>
      <c r="E14" s="30"/>
      <c r="F14" s="30"/>
      <c r="G14" s="30"/>
      <c r="H14" s="30"/>
      <c r="I14" s="30"/>
      <c r="J14" s="30"/>
      <c r="K14" s="84"/>
      <c r="L14" s="94"/>
      <c r="M14" s="30"/>
      <c r="N14" s="30"/>
      <c r="O14" s="30"/>
      <c r="P14" s="30"/>
      <c r="Q14" s="30"/>
      <c r="R14" s="30"/>
      <c r="S14" s="30"/>
      <c r="T14" s="84"/>
      <c r="U14" s="94"/>
      <c r="V14" s="30"/>
      <c r="W14" s="30"/>
      <c r="X14" s="30"/>
      <c r="Y14" s="30"/>
      <c r="Z14" s="30"/>
      <c r="AA14" s="84"/>
      <c r="AB14" s="65"/>
    </row>
    <row r="15" spans="1:28" s="68" customFormat="1" ht="32.25" thickBot="1" x14ac:dyDescent="0.3">
      <c r="A15" s="55"/>
      <c r="B15" s="35" t="s">
        <v>58</v>
      </c>
      <c r="C15" s="28"/>
      <c r="D15" s="28"/>
      <c r="E15" s="28">
        <v>742</v>
      </c>
      <c r="F15" s="28"/>
      <c r="G15" s="28"/>
      <c r="H15" s="28"/>
      <c r="I15" s="28"/>
      <c r="J15" s="30">
        <f>SUM(G15:I15)</f>
        <v>0</v>
      </c>
      <c r="K15" s="84">
        <f>SUM(C15:F15,J15)</f>
        <v>742</v>
      </c>
      <c r="L15" s="96"/>
      <c r="M15" s="28"/>
      <c r="N15" s="28"/>
      <c r="O15" s="28"/>
      <c r="P15" s="28"/>
      <c r="Q15" s="28"/>
      <c r="R15" s="28">
        <f>SUM(N15:Q15)</f>
        <v>0</v>
      </c>
      <c r="S15" s="30">
        <f>SUM(L15:M15,R15)</f>
        <v>0</v>
      </c>
      <c r="T15" s="84">
        <f>SUM(K15,S15)</f>
        <v>742</v>
      </c>
      <c r="U15" s="96"/>
      <c r="V15" s="28"/>
      <c r="W15" s="28"/>
      <c r="X15" s="28"/>
      <c r="Y15" s="28"/>
      <c r="Z15" s="28">
        <f>SUM(U15:Y15)</f>
        <v>0</v>
      </c>
      <c r="AA15" s="84">
        <f>SUM(T15,Z15)</f>
        <v>742</v>
      </c>
      <c r="AB15" s="67"/>
    </row>
    <row r="16" spans="1:28" s="77" customFormat="1" ht="16.5" thickBot="1" x14ac:dyDescent="0.3">
      <c r="A16" s="74">
        <v>5203</v>
      </c>
      <c r="B16" s="75" t="s">
        <v>90</v>
      </c>
      <c r="C16" s="49">
        <f t="shared" ref="C16:I16" si="0">SUM(C15:C15)</f>
        <v>0</v>
      </c>
      <c r="D16" s="49">
        <f t="shared" si="0"/>
        <v>0</v>
      </c>
      <c r="E16" s="49">
        <f t="shared" si="0"/>
        <v>742</v>
      </c>
      <c r="F16" s="49">
        <f t="shared" si="0"/>
        <v>0</v>
      </c>
      <c r="G16" s="49">
        <f t="shared" si="0"/>
        <v>0</v>
      </c>
      <c r="H16" s="49">
        <f t="shared" si="0"/>
        <v>0</v>
      </c>
      <c r="I16" s="49">
        <f t="shared" si="0"/>
        <v>0</v>
      </c>
      <c r="J16" s="49">
        <f t="shared" ref="J16:J19" si="1">SUM(G16:I16)</f>
        <v>0</v>
      </c>
      <c r="K16" s="85">
        <f t="shared" ref="K16:K19" si="2">SUM(C16:F16,J16)</f>
        <v>742</v>
      </c>
      <c r="L16" s="97">
        <f t="shared" ref="L16:Q16" si="3">SUM(L15:L15)</f>
        <v>0</v>
      </c>
      <c r="M16" s="49">
        <f t="shared" si="3"/>
        <v>0</v>
      </c>
      <c r="N16" s="49">
        <f t="shared" si="3"/>
        <v>0</v>
      </c>
      <c r="O16" s="49">
        <f t="shared" si="3"/>
        <v>0</v>
      </c>
      <c r="P16" s="49">
        <f t="shared" si="3"/>
        <v>0</v>
      </c>
      <c r="Q16" s="49">
        <f t="shared" si="3"/>
        <v>0</v>
      </c>
      <c r="R16" s="49">
        <f t="shared" ref="R16:R19" si="4">SUM(N16:Q16)</f>
        <v>0</v>
      </c>
      <c r="S16" s="49">
        <f t="shared" ref="S16:S19" si="5">SUM(L16:M16,R16)</f>
        <v>0</v>
      </c>
      <c r="T16" s="85">
        <f t="shared" ref="T16:T19" si="6">SUM(K16,S16)</f>
        <v>742</v>
      </c>
      <c r="U16" s="97">
        <f>SUM(U15:U15)</f>
        <v>0</v>
      </c>
      <c r="V16" s="49">
        <f>SUM(V15:V15)</f>
        <v>0</v>
      </c>
      <c r="W16" s="49">
        <f>SUM(W15:W15)</f>
        <v>0</v>
      </c>
      <c r="X16" s="49">
        <f>SUM(X15:X15)</f>
        <v>0</v>
      </c>
      <c r="Y16" s="49">
        <f>SUM(Y15:Y15)</f>
        <v>0</v>
      </c>
      <c r="Z16" s="49">
        <f t="shared" ref="Z16:Z19" si="7">SUM(U16:Y16)</f>
        <v>0</v>
      </c>
      <c r="AA16" s="85">
        <f t="shared" ref="AA16:AA19" si="8">SUM(T16,Z16)</f>
        <v>742</v>
      </c>
      <c r="AB16" s="76"/>
    </row>
    <row r="17" spans="1:28" s="66" customFormat="1" x14ac:dyDescent="0.25">
      <c r="A17" s="55">
        <v>5207</v>
      </c>
      <c r="B17" s="56" t="s">
        <v>91</v>
      </c>
      <c r="C17" s="30"/>
      <c r="D17" s="30"/>
      <c r="E17" s="30"/>
      <c r="F17" s="30"/>
      <c r="G17" s="30"/>
      <c r="H17" s="30"/>
      <c r="I17" s="30"/>
      <c r="J17" s="30"/>
      <c r="K17" s="84"/>
      <c r="L17" s="94"/>
      <c r="M17" s="30"/>
      <c r="N17" s="30"/>
      <c r="O17" s="30"/>
      <c r="P17" s="30"/>
      <c r="Q17" s="30"/>
      <c r="R17" s="30"/>
      <c r="S17" s="30"/>
      <c r="T17" s="84"/>
      <c r="U17" s="94"/>
      <c r="V17" s="30"/>
      <c r="W17" s="30"/>
      <c r="X17" s="30"/>
      <c r="Y17" s="30"/>
      <c r="Z17" s="30"/>
      <c r="AA17" s="84"/>
      <c r="AB17" s="65"/>
    </row>
    <row r="18" spans="1:28" s="68" customFormat="1" ht="16.5" thickBot="1" x14ac:dyDescent="0.3">
      <c r="A18" s="53"/>
      <c r="B18" s="35" t="s">
        <v>64</v>
      </c>
      <c r="C18" s="28"/>
      <c r="D18" s="28"/>
      <c r="E18" s="28">
        <v>5</v>
      </c>
      <c r="F18" s="28"/>
      <c r="G18" s="28"/>
      <c r="H18" s="28"/>
      <c r="I18" s="28"/>
      <c r="J18" s="30">
        <f t="shared" si="1"/>
        <v>0</v>
      </c>
      <c r="K18" s="84">
        <f t="shared" si="2"/>
        <v>5</v>
      </c>
      <c r="L18" s="96"/>
      <c r="M18" s="28"/>
      <c r="N18" s="28"/>
      <c r="O18" s="28"/>
      <c r="P18" s="28"/>
      <c r="Q18" s="28"/>
      <c r="R18" s="28">
        <f t="shared" si="4"/>
        <v>0</v>
      </c>
      <c r="S18" s="30">
        <f t="shared" si="5"/>
        <v>0</v>
      </c>
      <c r="T18" s="84">
        <f t="shared" si="6"/>
        <v>5</v>
      </c>
      <c r="U18" s="96"/>
      <c r="V18" s="28"/>
      <c r="W18" s="28"/>
      <c r="X18" s="28"/>
      <c r="Y18" s="28"/>
      <c r="Z18" s="28">
        <f t="shared" si="7"/>
        <v>0</v>
      </c>
      <c r="AA18" s="107">
        <f t="shared" si="8"/>
        <v>5</v>
      </c>
      <c r="AB18" s="67"/>
    </row>
    <row r="19" spans="1:28" s="77" customFormat="1" ht="16.5" thickBot="1" x14ac:dyDescent="0.3">
      <c r="A19" s="74">
        <v>5207</v>
      </c>
      <c r="B19" s="75" t="s">
        <v>92</v>
      </c>
      <c r="C19" s="49">
        <f t="shared" ref="C19:I19" si="9">SUM(C17:C18)</f>
        <v>0</v>
      </c>
      <c r="D19" s="49">
        <f t="shared" si="9"/>
        <v>0</v>
      </c>
      <c r="E19" s="49">
        <f t="shared" si="9"/>
        <v>5</v>
      </c>
      <c r="F19" s="49">
        <f t="shared" si="9"/>
        <v>0</v>
      </c>
      <c r="G19" s="49">
        <f t="shared" si="9"/>
        <v>0</v>
      </c>
      <c r="H19" s="49">
        <f t="shared" si="9"/>
        <v>0</v>
      </c>
      <c r="I19" s="49">
        <f t="shared" si="9"/>
        <v>0</v>
      </c>
      <c r="J19" s="49">
        <f t="shared" si="1"/>
        <v>0</v>
      </c>
      <c r="K19" s="85">
        <f t="shared" si="2"/>
        <v>5</v>
      </c>
      <c r="L19" s="97">
        <f t="shared" ref="L19:Q19" si="10">SUM(L17:L18)</f>
        <v>0</v>
      </c>
      <c r="M19" s="49">
        <f t="shared" si="10"/>
        <v>0</v>
      </c>
      <c r="N19" s="49">
        <f t="shared" si="10"/>
        <v>0</v>
      </c>
      <c r="O19" s="49">
        <f t="shared" si="10"/>
        <v>0</v>
      </c>
      <c r="P19" s="49">
        <f t="shared" si="10"/>
        <v>0</v>
      </c>
      <c r="Q19" s="49">
        <f t="shared" si="10"/>
        <v>0</v>
      </c>
      <c r="R19" s="49">
        <f t="shared" si="4"/>
        <v>0</v>
      </c>
      <c r="S19" s="49">
        <f t="shared" si="5"/>
        <v>0</v>
      </c>
      <c r="T19" s="85">
        <f t="shared" si="6"/>
        <v>5</v>
      </c>
      <c r="U19" s="97">
        <f>SUM(U17:U18)</f>
        <v>0</v>
      </c>
      <c r="V19" s="49">
        <f>SUM(V17:V18)</f>
        <v>0</v>
      </c>
      <c r="W19" s="49">
        <f>SUM(W17:W18)</f>
        <v>0</v>
      </c>
      <c r="X19" s="49">
        <f>SUM(X17:X18)</f>
        <v>0</v>
      </c>
      <c r="Y19" s="49">
        <f>SUM(Y17:Y18)</f>
        <v>0</v>
      </c>
      <c r="Z19" s="49">
        <f t="shared" si="7"/>
        <v>0</v>
      </c>
      <c r="AA19" s="85">
        <f t="shared" si="8"/>
        <v>5</v>
      </c>
      <c r="AB19" s="76"/>
    </row>
    <row r="20" spans="1:28" s="66" customFormat="1" x14ac:dyDescent="0.25">
      <c r="A20" s="55">
        <v>5305</v>
      </c>
      <c r="B20" s="56" t="s">
        <v>93</v>
      </c>
      <c r="C20" s="30"/>
      <c r="D20" s="30"/>
      <c r="E20" s="30"/>
      <c r="F20" s="30"/>
      <c r="G20" s="30"/>
      <c r="H20" s="30"/>
      <c r="I20" s="30"/>
      <c r="J20" s="30"/>
      <c r="K20" s="84"/>
      <c r="L20" s="94"/>
      <c r="M20" s="30"/>
      <c r="N20" s="30"/>
      <c r="O20" s="30"/>
      <c r="P20" s="30"/>
      <c r="Q20" s="30"/>
      <c r="R20" s="30"/>
      <c r="S20" s="30"/>
      <c r="T20" s="84"/>
      <c r="U20" s="94"/>
      <c r="V20" s="30"/>
      <c r="W20" s="30"/>
      <c r="X20" s="30"/>
      <c r="Y20" s="30"/>
      <c r="Z20" s="30"/>
      <c r="AA20" s="84"/>
      <c r="AB20" s="65"/>
    </row>
    <row r="21" spans="1:28" s="68" customFormat="1" ht="16.5" thickBot="1" x14ac:dyDescent="0.3">
      <c r="A21" s="53"/>
      <c r="B21" s="35" t="s">
        <v>59</v>
      </c>
      <c r="C21" s="28"/>
      <c r="D21" s="28"/>
      <c r="E21" s="28">
        <v>987</v>
      </c>
      <c r="F21" s="28"/>
      <c r="G21" s="28"/>
      <c r="H21" s="28"/>
      <c r="I21" s="28"/>
      <c r="J21" s="30">
        <f t="shared" ref="J21" si="11">SUM(G21:I21)</f>
        <v>0</v>
      </c>
      <c r="K21" s="84">
        <f t="shared" ref="K21" si="12">SUM(C21:F21,J21)</f>
        <v>987</v>
      </c>
      <c r="L21" s="96"/>
      <c r="M21" s="28"/>
      <c r="N21" s="28"/>
      <c r="O21" s="28"/>
      <c r="P21" s="28"/>
      <c r="Q21" s="28"/>
      <c r="R21" s="28">
        <f t="shared" ref="R21" si="13">SUM(N21:Q21)</f>
        <v>0</v>
      </c>
      <c r="S21" s="30">
        <f t="shared" ref="S21" si="14">SUM(L21:M21,R21)</f>
        <v>0</v>
      </c>
      <c r="T21" s="84">
        <f t="shared" ref="T21" si="15">SUM(K21,S21)</f>
        <v>987</v>
      </c>
      <c r="U21" s="96"/>
      <c r="V21" s="28"/>
      <c r="W21" s="28"/>
      <c r="X21" s="28"/>
      <c r="Y21" s="28"/>
      <c r="Z21" s="28">
        <f t="shared" ref="Z21" si="16">SUM(U21:Y21)</f>
        <v>0</v>
      </c>
      <c r="AA21" s="107">
        <f t="shared" ref="AA21" si="17">SUM(T21,Z21)</f>
        <v>987</v>
      </c>
      <c r="AB21" s="67"/>
    </row>
    <row r="22" spans="1:28" s="77" customFormat="1" ht="16.5" thickBot="1" x14ac:dyDescent="0.3">
      <c r="A22" s="74">
        <v>5305</v>
      </c>
      <c r="B22" s="75" t="s">
        <v>94</v>
      </c>
      <c r="C22" s="49">
        <f t="shared" ref="C22:I22" si="18">SUM(C20:C21)</f>
        <v>0</v>
      </c>
      <c r="D22" s="49">
        <f t="shared" si="18"/>
        <v>0</v>
      </c>
      <c r="E22" s="49">
        <f t="shared" si="18"/>
        <v>987</v>
      </c>
      <c r="F22" s="49">
        <f t="shared" si="18"/>
        <v>0</v>
      </c>
      <c r="G22" s="49">
        <f t="shared" si="18"/>
        <v>0</v>
      </c>
      <c r="H22" s="49">
        <f t="shared" si="18"/>
        <v>0</v>
      </c>
      <c r="I22" s="49">
        <f t="shared" si="18"/>
        <v>0</v>
      </c>
      <c r="J22" s="49">
        <f t="shared" ref="J22" si="19">SUM(G22:I22)</f>
        <v>0</v>
      </c>
      <c r="K22" s="85">
        <f t="shared" ref="K22" si="20">SUM(C22:F22,J22)</f>
        <v>987</v>
      </c>
      <c r="L22" s="97">
        <f t="shared" ref="L22:Q22" si="21">SUM(L20:L21)</f>
        <v>0</v>
      </c>
      <c r="M22" s="49">
        <f t="shared" si="21"/>
        <v>0</v>
      </c>
      <c r="N22" s="49">
        <f t="shared" si="21"/>
        <v>0</v>
      </c>
      <c r="O22" s="49">
        <f t="shared" si="21"/>
        <v>0</v>
      </c>
      <c r="P22" s="49">
        <f t="shared" si="21"/>
        <v>0</v>
      </c>
      <c r="Q22" s="49">
        <f t="shared" si="21"/>
        <v>0</v>
      </c>
      <c r="R22" s="49">
        <f t="shared" ref="R22" si="22">SUM(N22:Q22)</f>
        <v>0</v>
      </c>
      <c r="S22" s="49">
        <f t="shared" ref="S22" si="23">SUM(L22:M22,R22)</f>
        <v>0</v>
      </c>
      <c r="T22" s="85">
        <f t="shared" ref="T22" si="24">SUM(K22,S22)</f>
        <v>987</v>
      </c>
      <c r="U22" s="97">
        <f>SUM(U20:U21)</f>
        <v>0</v>
      </c>
      <c r="V22" s="49">
        <f>SUM(V20:V21)</f>
        <v>0</v>
      </c>
      <c r="W22" s="49">
        <f>SUM(W20:W21)</f>
        <v>0</v>
      </c>
      <c r="X22" s="49">
        <f>SUM(X20:X21)</f>
        <v>0</v>
      </c>
      <c r="Y22" s="49">
        <f>SUM(Y20:Y21)</f>
        <v>0</v>
      </c>
      <c r="Z22" s="49">
        <f t="shared" ref="Z22" si="25">SUM(U22:Y22)</f>
        <v>0</v>
      </c>
      <c r="AA22" s="85">
        <f t="shared" ref="AA22" si="26">SUM(T22,Z22)</f>
        <v>987</v>
      </c>
      <c r="AB22" s="76"/>
    </row>
    <row r="23" spans="1:28" s="66" customFormat="1" x14ac:dyDescent="0.25">
      <c r="A23" s="55">
        <v>5404</v>
      </c>
      <c r="B23" s="56" t="s">
        <v>95</v>
      </c>
      <c r="C23" s="30"/>
      <c r="D23" s="30"/>
      <c r="E23" s="30"/>
      <c r="F23" s="30"/>
      <c r="G23" s="30"/>
      <c r="H23" s="30"/>
      <c r="I23" s="30"/>
      <c r="J23" s="30"/>
      <c r="K23" s="84"/>
      <c r="L23" s="94"/>
      <c r="M23" s="30"/>
      <c r="N23" s="30"/>
      <c r="O23" s="30"/>
      <c r="P23" s="30"/>
      <c r="Q23" s="30"/>
      <c r="R23" s="30"/>
      <c r="S23" s="30"/>
      <c r="T23" s="84"/>
      <c r="U23" s="94"/>
      <c r="V23" s="30"/>
      <c r="W23" s="30"/>
      <c r="X23" s="30"/>
      <c r="Y23" s="30"/>
      <c r="Z23" s="30"/>
      <c r="AA23" s="84"/>
      <c r="AB23" s="65"/>
    </row>
    <row r="24" spans="1:28" s="68" customFormat="1" ht="16.5" thickBot="1" x14ac:dyDescent="0.3">
      <c r="A24" s="53"/>
      <c r="B24" s="35" t="s">
        <v>60</v>
      </c>
      <c r="C24" s="28"/>
      <c r="D24" s="28"/>
      <c r="E24" s="28">
        <v>7271</v>
      </c>
      <c r="F24" s="28"/>
      <c r="G24" s="28"/>
      <c r="H24" s="28"/>
      <c r="I24" s="28"/>
      <c r="J24" s="30">
        <f t="shared" ref="J24" si="27">SUM(G24:I24)</f>
        <v>0</v>
      </c>
      <c r="K24" s="84">
        <f t="shared" ref="K24" si="28">SUM(C24:F24,J24)</f>
        <v>7271</v>
      </c>
      <c r="L24" s="96"/>
      <c r="M24" s="28"/>
      <c r="N24" s="28"/>
      <c r="O24" s="28"/>
      <c r="P24" s="28"/>
      <c r="Q24" s="28"/>
      <c r="R24" s="28">
        <f t="shared" ref="R24" si="29">SUM(N24:Q24)</f>
        <v>0</v>
      </c>
      <c r="S24" s="30">
        <f t="shared" ref="S24" si="30">SUM(L24:M24,R24)</f>
        <v>0</v>
      </c>
      <c r="T24" s="84">
        <f t="shared" ref="T24" si="31">SUM(K24,S24)</f>
        <v>7271</v>
      </c>
      <c r="U24" s="96"/>
      <c r="V24" s="28"/>
      <c r="W24" s="28"/>
      <c r="X24" s="28"/>
      <c r="Y24" s="28"/>
      <c r="Z24" s="28">
        <f t="shared" ref="Z24" si="32">SUM(U24:Y24)</f>
        <v>0</v>
      </c>
      <c r="AA24" s="107">
        <f t="shared" ref="AA24" si="33">SUM(T24,Z24)</f>
        <v>7271</v>
      </c>
      <c r="AB24" s="67"/>
    </row>
    <row r="25" spans="1:28" s="77" customFormat="1" ht="16.5" thickBot="1" x14ac:dyDescent="0.3">
      <c r="A25" s="74">
        <v>5404</v>
      </c>
      <c r="B25" s="75" t="s">
        <v>96</v>
      </c>
      <c r="C25" s="49">
        <f t="shared" ref="C25:I25" si="34">SUM(C23:C24)</f>
        <v>0</v>
      </c>
      <c r="D25" s="49">
        <f t="shared" si="34"/>
        <v>0</v>
      </c>
      <c r="E25" s="49">
        <f t="shared" si="34"/>
        <v>7271</v>
      </c>
      <c r="F25" s="49">
        <f t="shared" si="34"/>
        <v>0</v>
      </c>
      <c r="G25" s="49">
        <f t="shared" si="34"/>
        <v>0</v>
      </c>
      <c r="H25" s="49">
        <f t="shared" si="34"/>
        <v>0</v>
      </c>
      <c r="I25" s="49">
        <f t="shared" si="34"/>
        <v>0</v>
      </c>
      <c r="J25" s="49">
        <f t="shared" ref="J25" si="35">SUM(G25:I25)</f>
        <v>0</v>
      </c>
      <c r="K25" s="85">
        <f t="shared" ref="K25" si="36">SUM(C25:F25,J25)</f>
        <v>7271</v>
      </c>
      <c r="L25" s="97">
        <f t="shared" ref="L25:Q25" si="37">SUM(L23:L24)</f>
        <v>0</v>
      </c>
      <c r="M25" s="49">
        <f t="shared" si="37"/>
        <v>0</v>
      </c>
      <c r="N25" s="49">
        <f t="shared" si="37"/>
        <v>0</v>
      </c>
      <c r="O25" s="49">
        <f t="shared" si="37"/>
        <v>0</v>
      </c>
      <c r="P25" s="49">
        <f t="shared" si="37"/>
        <v>0</v>
      </c>
      <c r="Q25" s="49">
        <f t="shared" si="37"/>
        <v>0</v>
      </c>
      <c r="R25" s="49">
        <f t="shared" ref="R25" si="38">SUM(N25:Q25)</f>
        <v>0</v>
      </c>
      <c r="S25" s="49">
        <f t="shared" ref="S25" si="39">SUM(L25:M25,R25)</f>
        <v>0</v>
      </c>
      <c r="T25" s="85">
        <f t="shared" ref="T25" si="40">SUM(K25,S25)</f>
        <v>7271</v>
      </c>
      <c r="U25" s="97">
        <f>SUM(U23:U24)</f>
        <v>0</v>
      </c>
      <c r="V25" s="49">
        <f>SUM(V23:V24)</f>
        <v>0</v>
      </c>
      <c r="W25" s="49">
        <f>SUM(W23:W24)</f>
        <v>0</v>
      </c>
      <c r="X25" s="49">
        <f>SUM(X23:X24)</f>
        <v>0</v>
      </c>
      <c r="Y25" s="49">
        <f>SUM(Y23:Y24)</f>
        <v>0</v>
      </c>
      <c r="Z25" s="49">
        <f t="shared" ref="Z25" si="41">SUM(U25:Y25)</f>
        <v>0</v>
      </c>
      <c r="AA25" s="85">
        <f t="shared" ref="AA25" si="42">SUM(T25,Z25)</f>
        <v>7271</v>
      </c>
      <c r="AB25" s="76"/>
    </row>
    <row r="26" spans="1:28" s="66" customFormat="1" x14ac:dyDescent="0.25">
      <c r="A26" s="55">
        <v>5503</v>
      </c>
      <c r="B26" s="56" t="s">
        <v>97</v>
      </c>
      <c r="C26" s="30"/>
      <c r="D26" s="30"/>
      <c r="E26" s="30"/>
      <c r="F26" s="30"/>
      <c r="G26" s="30"/>
      <c r="H26" s="30"/>
      <c r="I26" s="30"/>
      <c r="J26" s="30"/>
      <c r="K26" s="84"/>
      <c r="L26" s="94"/>
      <c r="M26" s="30"/>
      <c r="N26" s="30"/>
      <c r="O26" s="30"/>
      <c r="P26" s="30"/>
      <c r="Q26" s="30"/>
      <c r="R26" s="30"/>
      <c r="S26" s="30"/>
      <c r="T26" s="84"/>
      <c r="U26" s="94"/>
      <c r="V26" s="30"/>
      <c r="W26" s="30"/>
      <c r="X26" s="30"/>
      <c r="Y26" s="30"/>
      <c r="Z26" s="30"/>
      <c r="AA26" s="84"/>
      <c r="AB26" s="65"/>
    </row>
    <row r="27" spans="1:28" s="68" customFormat="1" ht="31.5" x14ac:dyDescent="0.25">
      <c r="A27" s="53"/>
      <c r="B27" s="35" t="s">
        <v>61</v>
      </c>
      <c r="C27" s="28"/>
      <c r="D27" s="28"/>
      <c r="E27" s="28">
        <v>635</v>
      </c>
      <c r="F27" s="28"/>
      <c r="G27" s="28"/>
      <c r="H27" s="28"/>
      <c r="I27" s="28"/>
      <c r="J27" s="30">
        <f t="shared" ref="J27:J28" si="43">SUM(G27:I27)</f>
        <v>0</v>
      </c>
      <c r="K27" s="84">
        <f t="shared" ref="K27:K28" si="44">SUM(C27:F27,J27)</f>
        <v>635</v>
      </c>
      <c r="L27" s="96"/>
      <c r="M27" s="28"/>
      <c r="N27" s="28"/>
      <c r="O27" s="28"/>
      <c r="P27" s="28"/>
      <c r="Q27" s="28"/>
      <c r="R27" s="28">
        <f t="shared" ref="R27:R28" si="45">SUM(N27:Q27)</f>
        <v>0</v>
      </c>
      <c r="S27" s="30">
        <f t="shared" ref="S27:S28" si="46">SUM(L27:M27,R27)</f>
        <v>0</v>
      </c>
      <c r="T27" s="84">
        <f t="shared" ref="T27:T28" si="47">SUM(K27,S27)</f>
        <v>635</v>
      </c>
      <c r="U27" s="96"/>
      <c r="V27" s="28"/>
      <c r="W27" s="28"/>
      <c r="X27" s="28"/>
      <c r="Y27" s="28"/>
      <c r="Z27" s="28">
        <f t="shared" ref="Z27:Z28" si="48">SUM(U27:Y27)</f>
        <v>0</v>
      </c>
      <c r="AA27" s="107">
        <f t="shared" ref="AA27:AA28" si="49">SUM(T27,Z27)</f>
        <v>635</v>
      </c>
      <c r="AB27" s="67"/>
    </row>
    <row r="28" spans="1:28" s="68" customFormat="1" x14ac:dyDescent="0.25">
      <c r="A28" s="53"/>
      <c r="B28" s="35" t="s">
        <v>62</v>
      </c>
      <c r="C28" s="28"/>
      <c r="D28" s="28"/>
      <c r="E28" s="28">
        <v>5858</v>
      </c>
      <c r="F28" s="28"/>
      <c r="G28" s="28"/>
      <c r="H28" s="28"/>
      <c r="I28" s="28"/>
      <c r="J28" s="30">
        <f t="shared" si="43"/>
        <v>0</v>
      </c>
      <c r="K28" s="84">
        <f t="shared" si="44"/>
        <v>5858</v>
      </c>
      <c r="L28" s="96"/>
      <c r="M28" s="28"/>
      <c r="N28" s="28"/>
      <c r="O28" s="28"/>
      <c r="P28" s="28"/>
      <c r="Q28" s="28"/>
      <c r="R28" s="28">
        <f t="shared" si="45"/>
        <v>0</v>
      </c>
      <c r="S28" s="30">
        <f t="shared" si="46"/>
        <v>0</v>
      </c>
      <c r="T28" s="84">
        <f t="shared" si="47"/>
        <v>5858</v>
      </c>
      <c r="U28" s="96"/>
      <c r="V28" s="28"/>
      <c r="W28" s="28"/>
      <c r="X28" s="28"/>
      <c r="Y28" s="28"/>
      <c r="Z28" s="28">
        <f t="shared" si="48"/>
        <v>0</v>
      </c>
      <c r="AA28" s="107">
        <f t="shared" si="49"/>
        <v>5858</v>
      </c>
      <c r="AB28" s="67"/>
    </row>
    <row r="29" spans="1:28" s="68" customFormat="1" ht="16.5" thickBot="1" x14ac:dyDescent="0.3">
      <c r="A29" s="53"/>
      <c r="B29" s="35" t="s">
        <v>122</v>
      </c>
      <c r="C29" s="28"/>
      <c r="D29" s="28"/>
      <c r="E29" s="28">
        <v>143</v>
      </c>
      <c r="F29" s="28"/>
      <c r="G29" s="28"/>
      <c r="H29" s="28"/>
      <c r="I29" s="28"/>
      <c r="J29" s="30">
        <f t="shared" ref="J29" si="50">SUM(G29:I29)</f>
        <v>0</v>
      </c>
      <c r="K29" s="84">
        <f t="shared" ref="K29" si="51">SUM(C29:F29,J29)</f>
        <v>143</v>
      </c>
      <c r="L29" s="96"/>
      <c r="M29" s="28"/>
      <c r="N29" s="28"/>
      <c r="O29" s="28"/>
      <c r="P29" s="28"/>
      <c r="Q29" s="28"/>
      <c r="R29" s="28">
        <f t="shared" ref="R29" si="52">SUM(N29:Q29)</f>
        <v>0</v>
      </c>
      <c r="S29" s="30">
        <f t="shared" ref="S29" si="53">SUM(L29:M29,R29)</f>
        <v>0</v>
      </c>
      <c r="T29" s="84">
        <f t="shared" ref="T29" si="54">SUM(K29,S29)</f>
        <v>143</v>
      </c>
      <c r="U29" s="96"/>
      <c r="V29" s="28"/>
      <c r="W29" s="28"/>
      <c r="X29" s="28"/>
      <c r="Y29" s="28"/>
      <c r="Z29" s="28">
        <f t="shared" ref="Z29" si="55">SUM(U29:Y29)</f>
        <v>0</v>
      </c>
      <c r="AA29" s="107">
        <f t="shared" ref="AA29" si="56">SUM(T29,Z29)</f>
        <v>143</v>
      </c>
      <c r="AB29" s="67"/>
    </row>
    <row r="30" spans="1:28" s="77" customFormat="1" ht="16.5" thickBot="1" x14ac:dyDescent="0.3">
      <c r="A30" s="74">
        <v>5503</v>
      </c>
      <c r="B30" s="75" t="s">
        <v>98</v>
      </c>
      <c r="C30" s="49">
        <f t="shared" ref="C30:I30" si="57">SUM(C26:C29)</f>
        <v>0</v>
      </c>
      <c r="D30" s="49">
        <f t="shared" si="57"/>
        <v>0</v>
      </c>
      <c r="E30" s="49">
        <f t="shared" si="57"/>
        <v>6636</v>
      </c>
      <c r="F30" s="49">
        <f t="shared" si="57"/>
        <v>0</v>
      </c>
      <c r="G30" s="49">
        <f t="shared" si="57"/>
        <v>0</v>
      </c>
      <c r="H30" s="49">
        <f t="shared" si="57"/>
        <v>0</v>
      </c>
      <c r="I30" s="49">
        <f t="shared" si="57"/>
        <v>0</v>
      </c>
      <c r="J30" s="49">
        <f t="shared" ref="J30" si="58">SUM(G30:I30)</f>
        <v>0</v>
      </c>
      <c r="K30" s="85">
        <f t="shared" ref="K30" si="59">SUM(C30:F30,J30)</f>
        <v>6636</v>
      </c>
      <c r="L30" s="97">
        <f t="shared" ref="L30:Q30" si="60">SUM(L26:L29)</f>
        <v>0</v>
      </c>
      <c r="M30" s="49">
        <f t="shared" si="60"/>
        <v>0</v>
      </c>
      <c r="N30" s="49">
        <f t="shared" si="60"/>
        <v>0</v>
      </c>
      <c r="O30" s="49">
        <f t="shared" si="60"/>
        <v>0</v>
      </c>
      <c r="P30" s="49">
        <f t="shared" si="60"/>
        <v>0</v>
      </c>
      <c r="Q30" s="49">
        <f t="shared" si="60"/>
        <v>0</v>
      </c>
      <c r="R30" s="49">
        <f t="shared" ref="R30" si="61">SUM(N30:Q30)</f>
        <v>0</v>
      </c>
      <c r="S30" s="49">
        <f t="shared" ref="S30" si="62">SUM(L30:M30,R30)</f>
        <v>0</v>
      </c>
      <c r="T30" s="85">
        <f t="shared" ref="T30" si="63">SUM(K30,S30)</f>
        <v>6636</v>
      </c>
      <c r="U30" s="97">
        <f>SUM(U26:U29)</f>
        <v>0</v>
      </c>
      <c r="V30" s="49">
        <f>SUM(V26:V29)</f>
        <v>0</v>
      </c>
      <c r="W30" s="49">
        <f>SUM(W26:W29)</f>
        <v>0</v>
      </c>
      <c r="X30" s="49">
        <f>SUM(X26:X29)</f>
        <v>0</v>
      </c>
      <c r="Y30" s="49">
        <f>SUM(Y26:Y29)</f>
        <v>0</v>
      </c>
      <c r="Z30" s="49">
        <f t="shared" ref="Z30" si="64">SUM(U30:Y30)</f>
        <v>0</v>
      </c>
      <c r="AA30" s="85">
        <f t="shared" ref="AA30" si="65">SUM(T30,Z30)</f>
        <v>6636</v>
      </c>
      <c r="AB30" s="76"/>
    </row>
    <row r="31" spans="1:28" s="66" customFormat="1" x14ac:dyDescent="0.25">
      <c r="A31" s="55">
        <v>5604</v>
      </c>
      <c r="B31" s="56" t="s">
        <v>99</v>
      </c>
      <c r="C31" s="30"/>
      <c r="D31" s="30"/>
      <c r="E31" s="30"/>
      <c r="F31" s="30"/>
      <c r="G31" s="30"/>
      <c r="H31" s="30"/>
      <c r="I31" s="30"/>
      <c r="J31" s="30"/>
      <c r="K31" s="84"/>
      <c r="L31" s="94"/>
      <c r="M31" s="30"/>
      <c r="N31" s="30"/>
      <c r="O31" s="30"/>
      <c r="P31" s="30"/>
      <c r="Q31" s="30"/>
      <c r="R31" s="30"/>
      <c r="S31" s="30"/>
      <c r="T31" s="84"/>
      <c r="U31" s="94"/>
      <c r="V31" s="30"/>
      <c r="W31" s="30"/>
      <c r="X31" s="30"/>
      <c r="Y31" s="30"/>
      <c r="Z31" s="30"/>
      <c r="AA31" s="84"/>
      <c r="AB31" s="65"/>
    </row>
    <row r="32" spans="1:28" s="68" customFormat="1" ht="32.25" thickBot="1" x14ac:dyDescent="0.3">
      <c r="A32" s="53"/>
      <c r="B32" s="35" t="s">
        <v>63</v>
      </c>
      <c r="C32" s="28"/>
      <c r="D32" s="28"/>
      <c r="E32" s="28"/>
      <c r="F32" s="28">
        <v>242</v>
      </c>
      <c r="G32" s="28"/>
      <c r="H32" s="28"/>
      <c r="I32" s="28"/>
      <c r="J32" s="30">
        <f t="shared" ref="J32" si="66">SUM(G32:I32)</f>
        <v>0</v>
      </c>
      <c r="K32" s="84">
        <f t="shared" ref="K32" si="67">SUM(C32:F32,J32)</f>
        <v>242</v>
      </c>
      <c r="L32" s="96"/>
      <c r="M32" s="28"/>
      <c r="N32" s="28"/>
      <c r="O32" s="28"/>
      <c r="P32" s="28"/>
      <c r="Q32" s="28"/>
      <c r="R32" s="28">
        <f t="shared" ref="R32" si="68">SUM(N32:Q32)</f>
        <v>0</v>
      </c>
      <c r="S32" s="30">
        <f t="shared" ref="S32" si="69">SUM(L32:M32,R32)</f>
        <v>0</v>
      </c>
      <c r="T32" s="84">
        <f t="shared" ref="T32" si="70">SUM(K32,S32)</f>
        <v>242</v>
      </c>
      <c r="U32" s="96"/>
      <c r="V32" s="28"/>
      <c r="W32" s="28"/>
      <c r="X32" s="28"/>
      <c r="Y32" s="28"/>
      <c r="Z32" s="28">
        <f t="shared" ref="Z32" si="71">SUM(U32:Y32)</f>
        <v>0</v>
      </c>
      <c r="AA32" s="107">
        <f t="shared" ref="AA32" si="72">SUM(T32,Z32)</f>
        <v>242</v>
      </c>
      <c r="AB32" s="67"/>
    </row>
    <row r="33" spans="1:28" s="77" customFormat="1" ht="16.5" thickBot="1" x14ac:dyDescent="0.3">
      <c r="A33" s="74">
        <v>5604</v>
      </c>
      <c r="B33" s="75" t="s">
        <v>100</v>
      </c>
      <c r="C33" s="49">
        <f t="shared" ref="C33:I33" si="73">SUM(C31:C32)</f>
        <v>0</v>
      </c>
      <c r="D33" s="49">
        <f t="shared" si="73"/>
        <v>0</v>
      </c>
      <c r="E33" s="49">
        <f t="shared" si="73"/>
        <v>0</v>
      </c>
      <c r="F33" s="49">
        <f t="shared" si="73"/>
        <v>242</v>
      </c>
      <c r="G33" s="49">
        <f t="shared" si="73"/>
        <v>0</v>
      </c>
      <c r="H33" s="49">
        <f t="shared" si="73"/>
        <v>0</v>
      </c>
      <c r="I33" s="49">
        <f t="shared" si="73"/>
        <v>0</v>
      </c>
      <c r="J33" s="49">
        <f t="shared" ref="J33" si="74">SUM(G33:I33)</f>
        <v>0</v>
      </c>
      <c r="K33" s="85">
        <f t="shared" ref="K33" si="75">SUM(C33:F33,J33)</f>
        <v>242</v>
      </c>
      <c r="L33" s="97">
        <f t="shared" ref="L33:Q33" si="76">SUM(L31:L32)</f>
        <v>0</v>
      </c>
      <c r="M33" s="49">
        <f t="shared" si="76"/>
        <v>0</v>
      </c>
      <c r="N33" s="49">
        <f t="shared" si="76"/>
        <v>0</v>
      </c>
      <c r="O33" s="49">
        <f t="shared" si="76"/>
        <v>0</v>
      </c>
      <c r="P33" s="49">
        <f t="shared" si="76"/>
        <v>0</v>
      </c>
      <c r="Q33" s="49">
        <f t="shared" si="76"/>
        <v>0</v>
      </c>
      <c r="R33" s="49">
        <f t="shared" ref="R33" si="77">SUM(N33:Q33)</f>
        <v>0</v>
      </c>
      <c r="S33" s="49">
        <f t="shared" ref="S33" si="78">SUM(L33:M33,R33)</f>
        <v>0</v>
      </c>
      <c r="T33" s="85">
        <f t="shared" ref="T33" si="79">SUM(K33,S33)</f>
        <v>242</v>
      </c>
      <c r="U33" s="97">
        <f>SUM(U31:U32)</f>
        <v>0</v>
      </c>
      <c r="V33" s="49">
        <f>SUM(V31:V32)</f>
        <v>0</v>
      </c>
      <c r="W33" s="49">
        <f>SUM(W31:W32)</f>
        <v>0</v>
      </c>
      <c r="X33" s="49">
        <f>SUM(X31:X32)</f>
        <v>0</v>
      </c>
      <c r="Y33" s="49">
        <f>SUM(Y31:Y32)</f>
        <v>0</v>
      </c>
      <c r="Z33" s="49">
        <f t="shared" ref="Z33" si="80">SUM(U33:Y33)</f>
        <v>0</v>
      </c>
      <c r="AA33" s="85">
        <f t="shared" ref="AA33" si="81">SUM(T33,Z33)</f>
        <v>242</v>
      </c>
      <c r="AB33" s="76"/>
    </row>
    <row r="34" spans="1:28" s="66" customFormat="1" x14ac:dyDescent="0.25">
      <c r="A34" s="55">
        <v>5606</v>
      </c>
      <c r="B34" s="56" t="s">
        <v>101</v>
      </c>
      <c r="C34" s="30"/>
      <c r="D34" s="30"/>
      <c r="E34" s="30"/>
      <c r="F34" s="30"/>
      <c r="G34" s="30"/>
      <c r="H34" s="30"/>
      <c r="I34" s="30"/>
      <c r="J34" s="30"/>
      <c r="K34" s="84"/>
      <c r="L34" s="94"/>
      <c r="M34" s="30"/>
      <c r="N34" s="30"/>
      <c r="O34" s="30"/>
      <c r="P34" s="30"/>
      <c r="Q34" s="30"/>
      <c r="R34" s="30"/>
      <c r="S34" s="30"/>
      <c r="T34" s="84"/>
      <c r="U34" s="94"/>
      <c r="V34" s="30"/>
      <c r="W34" s="30"/>
      <c r="X34" s="30"/>
      <c r="Y34" s="30"/>
      <c r="Z34" s="30"/>
      <c r="AA34" s="84"/>
      <c r="AB34" s="65"/>
    </row>
    <row r="35" spans="1:28" s="68" customFormat="1" ht="32.25" thickBot="1" x14ac:dyDescent="0.3">
      <c r="A35" s="53"/>
      <c r="B35" s="35" t="s">
        <v>65</v>
      </c>
      <c r="C35" s="28"/>
      <c r="D35" s="28"/>
      <c r="E35" s="28">
        <v>21</v>
      </c>
      <c r="F35" s="28"/>
      <c r="G35" s="28"/>
      <c r="H35" s="28"/>
      <c r="I35" s="28"/>
      <c r="J35" s="30">
        <f t="shared" ref="J35" si="82">SUM(G35:I35)</f>
        <v>0</v>
      </c>
      <c r="K35" s="84">
        <f t="shared" ref="K35" si="83">SUM(C35:F35,J35)</f>
        <v>21</v>
      </c>
      <c r="L35" s="96"/>
      <c r="M35" s="28"/>
      <c r="N35" s="28"/>
      <c r="O35" s="28"/>
      <c r="P35" s="28"/>
      <c r="Q35" s="28"/>
      <c r="R35" s="28">
        <f t="shared" ref="R35" si="84">SUM(N35:Q35)</f>
        <v>0</v>
      </c>
      <c r="S35" s="30">
        <f t="shared" ref="S35" si="85">SUM(L35:M35,R35)</f>
        <v>0</v>
      </c>
      <c r="T35" s="84">
        <f t="shared" ref="T35" si="86">SUM(K35,S35)</f>
        <v>21</v>
      </c>
      <c r="U35" s="96"/>
      <c r="V35" s="28"/>
      <c r="W35" s="28"/>
      <c r="X35" s="28"/>
      <c r="Y35" s="28"/>
      <c r="Z35" s="28">
        <f t="shared" ref="Z35" si="87">SUM(U35:Y35)</f>
        <v>0</v>
      </c>
      <c r="AA35" s="107">
        <f t="shared" ref="AA35" si="88">SUM(T35,Z35)</f>
        <v>21</v>
      </c>
      <c r="AB35" s="67"/>
    </row>
    <row r="36" spans="1:28" s="77" customFormat="1" ht="16.5" thickBot="1" x14ac:dyDescent="0.3">
      <c r="A36" s="74">
        <v>5606</v>
      </c>
      <c r="B36" s="75" t="s">
        <v>102</v>
      </c>
      <c r="C36" s="49">
        <f t="shared" ref="C36:I36" si="89">SUM(C34:C35)</f>
        <v>0</v>
      </c>
      <c r="D36" s="49">
        <f t="shared" si="89"/>
        <v>0</v>
      </c>
      <c r="E36" s="49">
        <f t="shared" si="89"/>
        <v>21</v>
      </c>
      <c r="F36" s="49">
        <f t="shared" si="89"/>
        <v>0</v>
      </c>
      <c r="G36" s="49">
        <f t="shared" si="89"/>
        <v>0</v>
      </c>
      <c r="H36" s="49">
        <f t="shared" si="89"/>
        <v>0</v>
      </c>
      <c r="I36" s="49">
        <f t="shared" si="89"/>
        <v>0</v>
      </c>
      <c r="J36" s="49">
        <f t="shared" ref="J36" si="90">SUM(G36:I36)</f>
        <v>0</v>
      </c>
      <c r="K36" s="85">
        <f t="shared" ref="K36" si="91">SUM(C36:F36,J36)</f>
        <v>21</v>
      </c>
      <c r="L36" s="97">
        <f t="shared" ref="L36:Q36" si="92">SUM(L34:L35)</f>
        <v>0</v>
      </c>
      <c r="M36" s="49">
        <f t="shared" si="92"/>
        <v>0</v>
      </c>
      <c r="N36" s="49">
        <f t="shared" si="92"/>
        <v>0</v>
      </c>
      <c r="O36" s="49">
        <f t="shared" si="92"/>
        <v>0</v>
      </c>
      <c r="P36" s="49">
        <f t="shared" si="92"/>
        <v>0</v>
      </c>
      <c r="Q36" s="49">
        <f t="shared" si="92"/>
        <v>0</v>
      </c>
      <c r="R36" s="49">
        <f t="shared" ref="R36" si="93">SUM(N36:Q36)</f>
        <v>0</v>
      </c>
      <c r="S36" s="49">
        <f t="shared" ref="S36" si="94">SUM(L36:M36,R36)</f>
        <v>0</v>
      </c>
      <c r="T36" s="85">
        <f t="shared" ref="T36" si="95">SUM(K36,S36)</f>
        <v>21</v>
      </c>
      <c r="U36" s="97">
        <f>SUM(U34:U35)</f>
        <v>0</v>
      </c>
      <c r="V36" s="49">
        <f>SUM(V34:V35)</f>
        <v>0</v>
      </c>
      <c r="W36" s="49">
        <f>SUM(W34:W35)</f>
        <v>0</v>
      </c>
      <c r="X36" s="49">
        <f>SUM(X34:X35)</f>
        <v>0</v>
      </c>
      <c r="Y36" s="49">
        <f>SUM(Y34:Y35)</f>
        <v>0</v>
      </c>
      <c r="Z36" s="49">
        <f t="shared" ref="Z36" si="96">SUM(U36:Y36)</f>
        <v>0</v>
      </c>
      <c r="AA36" s="85">
        <f t="shared" ref="AA36" si="97">SUM(T36,Z36)</f>
        <v>21</v>
      </c>
      <c r="AB36" s="76"/>
    </row>
    <row r="37" spans="1:28" s="66" customFormat="1" x14ac:dyDescent="0.25">
      <c r="A37" s="55">
        <v>5607</v>
      </c>
      <c r="B37" s="56" t="s">
        <v>103</v>
      </c>
      <c r="C37" s="30"/>
      <c r="D37" s="30"/>
      <c r="E37" s="30"/>
      <c r="F37" s="30"/>
      <c r="G37" s="30"/>
      <c r="H37" s="30"/>
      <c r="I37" s="30"/>
      <c r="J37" s="30"/>
      <c r="K37" s="84"/>
      <c r="L37" s="94"/>
      <c r="M37" s="30"/>
      <c r="N37" s="30"/>
      <c r="O37" s="30"/>
      <c r="P37" s="30"/>
      <c r="Q37" s="30"/>
      <c r="R37" s="30"/>
      <c r="S37" s="30"/>
      <c r="T37" s="84"/>
      <c r="U37" s="94"/>
      <c r="V37" s="30"/>
      <c r="W37" s="30"/>
      <c r="X37" s="30"/>
      <c r="Y37" s="30"/>
      <c r="Z37" s="30"/>
      <c r="AA37" s="84"/>
      <c r="AB37" s="65"/>
    </row>
    <row r="38" spans="1:28" s="68" customFormat="1" ht="16.5" thickBot="1" x14ac:dyDescent="0.3">
      <c r="A38" s="53"/>
      <c r="B38" s="35" t="s">
        <v>66</v>
      </c>
      <c r="C38" s="28"/>
      <c r="D38" s="28"/>
      <c r="E38" s="28">
        <v>49</v>
      </c>
      <c r="F38" s="28"/>
      <c r="G38" s="28"/>
      <c r="H38" s="28"/>
      <c r="I38" s="28"/>
      <c r="J38" s="30">
        <f t="shared" ref="J38" si="98">SUM(G38:I38)</f>
        <v>0</v>
      </c>
      <c r="K38" s="84">
        <f t="shared" ref="K38" si="99">SUM(C38:F38,J38)</f>
        <v>49</v>
      </c>
      <c r="L38" s="96"/>
      <c r="M38" s="28"/>
      <c r="N38" s="28"/>
      <c r="O38" s="28"/>
      <c r="P38" s="28"/>
      <c r="Q38" s="28"/>
      <c r="R38" s="28">
        <f t="shared" ref="R38" si="100">SUM(N38:Q38)</f>
        <v>0</v>
      </c>
      <c r="S38" s="30">
        <f t="shared" ref="S38" si="101">SUM(L38:M38,R38)</f>
        <v>0</v>
      </c>
      <c r="T38" s="84">
        <f t="shared" ref="T38" si="102">SUM(K38,S38)</f>
        <v>49</v>
      </c>
      <c r="U38" s="96"/>
      <c r="V38" s="28"/>
      <c r="W38" s="28"/>
      <c r="X38" s="28"/>
      <c r="Y38" s="28"/>
      <c r="Z38" s="28">
        <f t="shared" ref="Z38" si="103">SUM(U38:Y38)</f>
        <v>0</v>
      </c>
      <c r="AA38" s="107">
        <f t="shared" ref="AA38" si="104">SUM(T38,Z38)</f>
        <v>49</v>
      </c>
      <c r="AB38" s="67"/>
    </row>
    <row r="39" spans="1:28" s="77" customFormat="1" ht="16.5" thickBot="1" x14ac:dyDescent="0.3">
      <c r="A39" s="74">
        <v>5607</v>
      </c>
      <c r="B39" s="75" t="s">
        <v>104</v>
      </c>
      <c r="C39" s="49">
        <f t="shared" ref="C39:I39" si="105">SUM(C37:C38)</f>
        <v>0</v>
      </c>
      <c r="D39" s="49">
        <f t="shared" si="105"/>
        <v>0</v>
      </c>
      <c r="E39" s="49">
        <f t="shared" si="105"/>
        <v>49</v>
      </c>
      <c r="F39" s="49">
        <f t="shared" si="105"/>
        <v>0</v>
      </c>
      <c r="G39" s="49">
        <f t="shared" si="105"/>
        <v>0</v>
      </c>
      <c r="H39" s="49">
        <f t="shared" si="105"/>
        <v>0</v>
      </c>
      <c r="I39" s="49">
        <f t="shared" si="105"/>
        <v>0</v>
      </c>
      <c r="J39" s="49">
        <f t="shared" ref="J39" si="106">SUM(G39:I39)</f>
        <v>0</v>
      </c>
      <c r="K39" s="85">
        <f t="shared" ref="K39" si="107">SUM(C39:F39,J39)</f>
        <v>49</v>
      </c>
      <c r="L39" s="97">
        <f t="shared" ref="L39:Q39" si="108">SUM(L37:L38)</f>
        <v>0</v>
      </c>
      <c r="M39" s="49">
        <f t="shared" si="108"/>
        <v>0</v>
      </c>
      <c r="N39" s="49">
        <f t="shared" si="108"/>
        <v>0</v>
      </c>
      <c r="O39" s="49">
        <f t="shared" si="108"/>
        <v>0</v>
      </c>
      <c r="P39" s="49">
        <f t="shared" si="108"/>
        <v>0</v>
      </c>
      <c r="Q39" s="49">
        <f t="shared" si="108"/>
        <v>0</v>
      </c>
      <c r="R39" s="49">
        <f t="shared" ref="R39" si="109">SUM(N39:Q39)</f>
        <v>0</v>
      </c>
      <c r="S39" s="49">
        <f t="shared" ref="S39" si="110">SUM(L39:M39,R39)</f>
        <v>0</v>
      </c>
      <c r="T39" s="85">
        <f t="shared" ref="T39" si="111">SUM(K39,S39)</f>
        <v>49</v>
      </c>
      <c r="U39" s="97">
        <f>SUM(U37:U38)</f>
        <v>0</v>
      </c>
      <c r="V39" s="49">
        <f>SUM(V37:V38)</f>
        <v>0</v>
      </c>
      <c r="W39" s="49">
        <f>SUM(W37:W38)</f>
        <v>0</v>
      </c>
      <c r="X39" s="49">
        <f>SUM(X37:X38)</f>
        <v>0</v>
      </c>
      <c r="Y39" s="49">
        <f>SUM(Y37:Y38)</f>
        <v>0</v>
      </c>
      <c r="Z39" s="49">
        <f t="shared" ref="Z39" si="112">SUM(U39:Y39)</f>
        <v>0</v>
      </c>
      <c r="AA39" s="85">
        <f t="shared" ref="AA39" si="113">SUM(T39,Z39)</f>
        <v>49</v>
      </c>
      <c r="AB39" s="76"/>
    </row>
    <row r="40" spans="1:28" s="66" customFormat="1" x14ac:dyDescent="0.25">
      <c r="A40" s="55">
        <v>5701</v>
      </c>
      <c r="B40" s="56" t="s">
        <v>105</v>
      </c>
      <c r="C40" s="30"/>
      <c r="D40" s="30"/>
      <c r="E40" s="30"/>
      <c r="F40" s="30"/>
      <c r="G40" s="30"/>
      <c r="H40" s="30"/>
      <c r="I40" s="30"/>
      <c r="J40" s="30"/>
      <c r="K40" s="84"/>
      <c r="L40" s="94"/>
      <c r="M40" s="30"/>
      <c r="N40" s="30"/>
      <c r="O40" s="30"/>
      <c r="P40" s="30"/>
      <c r="Q40" s="30"/>
      <c r="R40" s="30"/>
      <c r="S40" s="30"/>
      <c r="T40" s="84"/>
      <c r="U40" s="94"/>
      <c r="V40" s="30"/>
      <c r="W40" s="30"/>
      <c r="X40" s="30"/>
      <c r="Y40" s="30"/>
      <c r="Z40" s="30"/>
      <c r="AA40" s="84"/>
      <c r="AB40" s="65"/>
    </row>
    <row r="41" spans="1:28" s="68" customFormat="1" x14ac:dyDescent="0.25">
      <c r="A41" s="53"/>
      <c r="B41" s="35" t="s">
        <v>67</v>
      </c>
      <c r="C41" s="28"/>
      <c r="D41" s="28"/>
      <c r="E41" s="28">
        <v>200</v>
      </c>
      <c r="F41" s="28"/>
      <c r="G41" s="28"/>
      <c r="H41" s="28"/>
      <c r="I41" s="28"/>
      <c r="J41" s="30">
        <f t="shared" ref="J41" si="114">SUM(G41:I41)</f>
        <v>0</v>
      </c>
      <c r="K41" s="84">
        <f t="shared" ref="K41" si="115">SUM(C41:F41,J41)</f>
        <v>200</v>
      </c>
      <c r="L41" s="96"/>
      <c r="M41" s="28"/>
      <c r="N41" s="28"/>
      <c r="O41" s="28"/>
      <c r="P41" s="28"/>
      <c r="Q41" s="28"/>
      <c r="R41" s="28">
        <f t="shared" ref="R41" si="116">SUM(N41:Q41)</f>
        <v>0</v>
      </c>
      <c r="S41" s="30">
        <f t="shared" ref="S41" si="117">SUM(L41:M41,R41)</f>
        <v>0</v>
      </c>
      <c r="T41" s="84">
        <f t="shared" ref="T41" si="118">SUM(K41,S41)</f>
        <v>200</v>
      </c>
      <c r="U41" s="96"/>
      <c r="V41" s="28"/>
      <c r="W41" s="28"/>
      <c r="X41" s="28"/>
      <c r="Y41" s="28"/>
      <c r="Z41" s="28">
        <f t="shared" ref="Z41" si="119">SUM(U41:Y41)</f>
        <v>0</v>
      </c>
      <c r="AA41" s="107">
        <f t="shared" ref="AA41" si="120">SUM(T41,Z41)</f>
        <v>200</v>
      </c>
      <c r="AB41" s="67"/>
    </row>
    <row r="42" spans="1:28" s="68" customFormat="1" x14ac:dyDescent="0.25">
      <c r="A42" s="53"/>
      <c r="B42" s="35" t="s">
        <v>68</v>
      </c>
      <c r="C42" s="28"/>
      <c r="D42" s="28"/>
      <c r="E42" s="28">
        <v>22</v>
      </c>
      <c r="F42" s="28"/>
      <c r="G42" s="28"/>
      <c r="H42" s="28"/>
      <c r="I42" s="28"/>
      <c r="J42" s="30">
        <f t="shared" ref="J42:J43" si="121">SUM(G42:I42)</f>
        <v>0</v>
      </c>
      <c r="K42" s="84">
        <f t="shared" ref="K42:K43" si="122">SUM(C42:F42,J42)</f>
        <v>22</v>
      </c>
      <c r="L42" s="96"/>
      <c r="M42" s="28"/>
      <c r="N42" s="28"/>
      <c r="O42" s="28"/>
      <c r="P42" s="28"/>
      <c r="Q42" s="28"/>
      <c r="R42" s="28">
        <f t="shared" ref="R42:R43" si="123">SUM(N42:Q42)</f>
        <v>0</v>
      </c>
      <c r="S42" s="30">
        <f t="shared" ref="S42:S43" si="124">SUM(L42:M42,R42)</f>
        <v>0</v>
      </c>
      <c r="T42" s="84">
        <f t="shared" ref="T42:T43" si="125">SUM(K42,S42)</f>
        <v>22</v>
      </c>
      <c r="U42" s="96"/>
      <c r="V42" s="28"/>
      <c r="W42" s="28"/>
      <c r="X42" s="28"/>
      <c r="Y42" s="28"/>
      <c r="Z42" s="28">
        <f t="shared" ref="Z42:Z43" si="126">SUM(U42:Y42)</f>
        <v>0</v>
      </c>
      <c r="AA42" s="107">
        <f t="shared" ref="AA42:AA43" si="127">SUM(T42,Z42)</f>
        <v>22</v>
      </c>
      <c r="AB42" s="67"/>
    </row>
    <row r="43" spans="1:28" s="68" customFormat="1" ht="16.5" thickBot="1" x14ac:dyDescent="0.3">
      <c r="A43" s="53"/>
      <c r="B43" s="35" t="s">
        <v>69</v>
      </c>
      <c r="C43" s="28"/>
      <c r="D43" s="28"/>
      <c r="E43" s="28">
        <v>370</v>
      </c>
      <c r="F43" s="28"/>
      <c r="G43" s="28"/>
      <c r="H43" s="28"/>
      <c r="I43" s="28"/>
      <c r="J43" s="30">
        <f t="shared" si="121"/>
        <v>0</v>
      </c>
      <c r="K43" s="84">
        <f t="shared" si="122"/>
        <v>370</v>
      </c>
      <c r="L43" s="96"/>
      <c r="M43" s="28"/>
      <c r="N43" s="28"/>
      <c r="O43" s="28"/>
      <c r="P43" s="28"/>
      <c r="Q43" s="28"/>
      <c r="R43" s="28">
        <f t="shared" si="123"/>
        <v>0</v>
      </c>
      <c r="S43" s="30">
        <f t="shared" si="124"/>
        <v>0</v>
      </c>
      <c r="T43" s="84">
        <f t="shared" si="125"/>
        <v>370</v>
      </c>
      <c r="U43" s="96"/>
      <c r="V43" s="28"/>
      <c r="W43" s="28"/>
      <c r="X43" s="28"/>
      <c r="Y43" s="28"/>
      <c r="Z43" s="28">
        <f t="shared" si="126"/>
        <v>0</v>
      </c>
      <c r="AA43" s="107">
        <f t="shared" si="127"/>
        <v>370</v>
      </c>
      <c r="AB43" s="67"/>
    </row>
    <row r="44" spans="1:28" s="77" customFormat="1" ht="16.5" thickBot="1" x14ac:dyDescent="0.3">
      <c r="A44" s="74">
        <v>5701</v>
      </c>
      <c r="B44" s="75" t="s">
        <v>106</v>
      </c>
      <c r="C44" s="49">
        <f t="shared" ref="C44:I44" si="128">SUM(C40:C43)</f>
        <v>0</v>
      </c>
      <c r="D44" s="49">
        <f t="shared" si="128"/>
        <v>0</v>
      </c>
      <c r="E44" s="49">
        <f t="shared" si="128"/>
        <v>592</v>
      </c>
      <c r="F44" s="49">
        <f t="shared" si="128"/>
        <v>0</v>
      </c>
      <c r="G44" s="49">
        <f t="shared" si="128"/>
        <v>0</v>
      </c>
      <c r="H44" s="49">
        <f t="shared" si="128"/>
        <v>0</v>
      </c>
      <c r="I44" s="49">
        <f t="shared" si="128"/>
        <v>0</v>
      </c>
      <c r="J44" s="49">
        <f t="shared" ref="J44" si="129">SUM(G44:I44)</f>
        <v>0</v>
      </c>
      <c r="K44" s="85">
        <f t="shared" ref="K44" si="130">SUM(C44:F44,J44)</f>
        <v>592</v>
      </c>
      <c r="L44" s="97">
        <f t="shared" ref="L44:Q44" si="131">SUM(L40:L43)</f>
        <v>0</v>
      </c>
      <c r="M44" s="49">
        <f t="shared" si="131"/>
        <v>0</v>
      </c>
      <c r="N44" s="49">
        <f t="shared" si="131"/>
        <v>0</v>
      </c>
      <c r="O44" s="49">
        <f t="shared" si="131"/>
        <v>0</v>
      </c>
      <c r="P44" s="49">
        <f t="shared" si="131"/>
        <v>0</v>
      </c>
      <c r="Q44" s="49">
        <f t="shared" si="131"/>
        <v>0</v>
      </c>
      <c r="R44" s="49">
        <f t="shared" ref="R44" si="132">SUM(N44:Q44)</f>
        <v>0</v>
      </c>
      <c r="S44" s="49">
        <f t="shared" ref="S44" si="133">SUM(L44:M44,R44)</f>
        <v>0</v>
      </c>
      <c r="T44" s="85">
        <f t="shared" ref="T44" si="134">SUM(K44,S44)</f>
        <v>592</v>
      </c>
      <c r="U44" s="97">
        <f>SUM(U40:U43)</f>
        <v>0</v>
      </c>
      <c r="V44" s="49">
        <f>SUM(V40:V43)</f>
        <v>0</v>
      </c>
      <c r="W44" s="49">
        <f>SUM(W40:W43)</f>
        <v>0</v>
      </c>
      <c r="X44" s="49">
        <f>SUM(X40:X43)</f>
        <v>0</v>
      </c>
      <c r="Y44" s="49">
        <f>SUM(Y40:Y43)</f>
        <v>0</v>
      </c>
      <c r="Z44" s="49">
        <f t="shared" ref="Z44" si="135">SUM(U44:Y44)</f>
        <v>0</v>
      </c>
      <c r="AA44" s="85">
        <f t="shared" ref="AA44" si="136">SUM(T44,Z44)</f>
        <v>592</v>
      </c>
      <c r="AB44" s="76"/>
    </row>
    <row r="45" spans="1:28" s="66" customFormat="1" x14ac:dyDescent="0.25">
      <c r="A45" s="55">
        <v>5702</v>
      </c>
      <c r="B45" s="56" t="s">
        <v>107</v>
      </c>
      <c r="C45" s="30"/>
      <c r="D45" s="30"/>
      <c r="E45" s="30"/>
      <c r="F45" s="30"/>
      <c r="G45" s="30"/>
      <c r="H45" s="30"/>
      <c r="I45" s="30"/>
      <c r="J45" s="30"/>
      <c r="K45" s="84"/>
      <c r="L45" s="94"/>
      <c r="M45" s="30"/>
      <c r="N45" s="30"/>
      <c r="O45" s="30"/>
      <c r="P45" s="30"/>
      <c r="Q45" s="30"/>
      <c r="R45" s="30"/>
      <c r="S45" s="30"/>
      <c r="T45" s="84"/>
      <c r="U45" s="94"/>
      <c r="V45" s="30"/>
      <c r="W45" s="30"/>
      <c r="X45" s="30"/>
      <c r="Y45" s="30"/>
      <c r="Z45" s="30"/>
      <c r="AA45" s="84"/>
      <c r="AB45" s="65"/>
    </row>
    <row r="46" spans="1:28" s="68" customFormat="1" ht="16.5" thickBot="1" x14ac:dyDescent="0.3">
      <c r="A46" s="53"/>
      <c r="B46" s="35" t="s">
        <v>70</v>
      </c>
      <c r="C46" s="28"/>
      <c r="D46" s="28"/>
      <c r="E46" s="28">
        <v>79</v>
      </c>
      <c r="F46" s="28"/>
      <c r="G46" s="28"/>
      <c r="H46" s="28"/>
      <c r="I46" s="28"/>
      <c r="J46" s="30">
        <f t="shared" ref="J46" si="137">SUM(G46:I46)</f>
        <v>0</v>
      </c>
      <c r="K46" s="84">
        <f t="shared" ref="K46" si="138">SUM(C46:F46,J46)</f>
        <v>79</v>
      </c>
      <c r="L46" s="96"/>
      <c r="M46" s="28"/>
      <c r="N46" s="28"/>
      <c r="O46" s="28"/>
      <c r="P46" s="28"/>
      <c r="Q46" s="28"/>
      <c r="R46" s="28">
        <f t="shared" ref="R46" si="139">SUM(N46:Q46)</f>
        <v>0</v>
      </c>
      <c r="S46" s="30">
        <f t="shared" ref="S46" si="140">SUM(L46:M46,R46)</f>
        <v>0</v>
      </c>
      <c r="T46" s="84">
        <f t="shared" ref="T46" si="141">SUM(K46,S46)</f>
        <v>79</v>
      </c>
      <c r="U46" s="96"/>
      <c r="V46" s="28"/>
      <c r="W46" s="28"/>
      <c r="X46" s="28"/>
      <c r="Y46" s="28"/>
      <c r="Z46" s="28">
        <f t="shared" ref="Z46" si="142">SUM(U46:Y46)</f>
        <v>0</v>
      </c>
      <c r="AA46" s="107">
        <f t="shared" ref="AA46" si="143">SUM(T46,Z46)</f>
        <v>79</v>
      </c>
      <c r="AB46" s="67"/>
    </row>
    <row r="47" spans="1:28" s="77" customFormat="1" ht="16.5" thickBot="1" x14ac:dyDescent="0.3">
      <c r="A47" s="74">
        <v>5702</v>
      </c>
      <c r="B47" s="75" t="s">
        <v>108</v>
      </c>
      <c r="C47" s="49">
        <f t="shared" ref="C47:I47" si="144">SUM(C45:C46)</f>
        <v>0</v>
      </c>
      <c r="D47" s="49">
        <f t="shared" si="144"/>
        <v>0</v>
      </c>
      <c r="E47" s="49">
        <f t="shared" si="144"/>
        <v>79</v>
      </c>
      <c r="F47" s="49">
        <f t="shared" si="144"/>
        <v>0</v>
      </c>
      <c r="G47" s="49">
        <f t="shared" si="144"/>
        <v>0</v>
      </c>
      <c r="H47" s="49">
        <f t="shared" si="144"/>
        <v>0</v>
      </c>
      <c r="I47" s="49">
        <f t="shared" si="144"/>
        <v>0</v>
      </c>
      <c r="J47" s="49">
        <f t="shared" ref="J47" si="145">SUM(G47:I47)</f>
        <v>0</v>
      </c>
      <c r="K47" s="85">
        <f t="shared" ref="K47" si="146">SUM(C47:F47,J47)</f>
        <v>79</v>
      </c>
      <c r="L47" s="97">
        <f t="shared" ref="L47:Q47" si="147">SUM(L45:L46)</f>
        <v>0</v>
      </c>
      <c r="M47" s="49">
        <f t="shared" si="147"/>
        <v>0</v>
      </c>
      <c r="N47" s="49">
        <f t="shared" si="147"/>
        <v>0</v>
      </c>
      <c r="O47" s="49">
        <f t="shared" si="147"/>
        <v>0</v>
      </c>
      <c r="P47" s="49">
        <f t="shared" si="147"/>
        <v>0</v>
      </c>
      <c r="Q47" s="49">
        <f t="shared" si="147"/>
        <v>0</v>
      </c>
      <c r="R47" s="49">
        <f t="shared" ref="R47" si="148">SUM(N47:Q47)</f>
        <v>0</v>
      </c>
      <c r="S47" s="49">
        <f t="shared" ref="S47" si="149">SUM(L47:M47,R47)</f>
        <v>0</v>
      </c>
      <c r="T47" s="85">
        <f t="shared" ref="T47" si="150">SUM(K47,S47)</f>
        <v>79</v>
      </c>
      <c r="U47" s="97">
        <f>SUM(U45:U46)</f>
        <v>0</v>
      </c>
      <c r="V47" s="49">
        <f>SUM(V45:V46)</f>
        <v>0</v>
      </c>
      <c r="W47" s="49">
        <f>SUM(W45:W46)</f>
        <v>0</v>
      </c>
      <c r="X47" s="49">
        <f>SUM(X45:X46)</f>
        <v>0</v>
      </c>
      <c r="Y47" s="49">
        <f>SUM(Y45:Y46)</f>
        <v>0</v>
      </c>
      <c r="Z47" s="49">
        <f t="shared" ref="Z47" si="151">SUM(U47:Y47)</f>
        <v>0</v>
      </c>
      <c r="AA47" s="85">
        <f t="shared" ref="AA47" si="152">SUM(T47,Z47)</f>
        <v>79</v>
      </c>
      <c r="AB47" s="76"/>
    </row>
    <row r="48" spans="1:28" s="66" customFormat="1" x14ac:dyDescent="0.25">
      <c r="A48" s="55">
        <v>5703</v>
      </c>
      <c r="B48" s="56" t="s">
        <v>109</v>
      </c>
      <c r="C48" s="30"/>
      <c r="D48" s="30"/>
      <c r="E48" s="30"/>
      <c r="F48" s="30"/>
      <c r="G48" s="30"/>
      <c r="H48" s="30"/>
      <c r="I48" s="30"/>
      <c r="J48" s="30"/>
      <c r="K48" s="84"/>
      <c r="L48" s="94"/>
      <c r="M48" s="30"/>
      <c r="N48" s="30"/>
      <c r="O48" s="30"/>
      <c r="P48" s="30"/>
      <c r="Q48" s="30"/>
      <c r="R48" s="30"/>
      <c r="S48" s="30"/>
      <c r="T48" s="84"/>
      <c r="U48" s="94"/>
      <c r="V48" s="30"/>
      <c r="W48" s="30"/>
      <c r="X48" s="30"/>
      <c r="Y48" s="30"/>
      <c r="Z48" s="30"/>
      <c r="AA48" s="84"/>
      <c r="AB48" s="65"/>
    </row>
    <row r="49" spans="1:28" s="68" customFormat="1" ht="16.5" thickBot="1" x14ac:dyDescent="0.3">
      <c r="A49" s="53"/>
      <c r="B49" s="35" t="s">
        <v>71</v>
      </c>
      <c r="C49" s="28"/>
      <c r="D49" s="28"/>
      <c r="E49" s="28">
        <v>9</v>
      </c>
      <c r="F49" s="28"/>
      <c r="G49" s="28"/>
      <c r="H49" s="28"/>
      <c r="I49" s="28"/>
      <c r="J49" s="30">
        <f t="shared" ref="J49" si="153">SUM(G49:I49)</f>
        <v>0</v>
      </c>
      <c r="K49" s="84">
        <f t="shared" ref="K49" si="154">SUM(C49:F49,J49)</f>
        <v>9</v>
      </c>
      <c r="L49" s="96"/>
      <c r="M49" s="28"/>
      <c r="N49" s="28"/>
      <c r="O49" s="28"/>
      <c r="P49" s="28"/>
      <c r="Q49" s="28"/>
      <c r="R49" s="28">
        <f t="shared" ref="R49" si="155">SUM(N49:Q49)</f>
        <v>0</v>
      </c>
      <c r="S49" s="30">
        <f t="shared" ref="S49" si="156">SUM(L49:M49,R49)</f>
        <v>0</v>
      </c>
      <c r="T49" s="84">
        <f t="shared" ref="T49" si="157">SUM(K49,S49)</f>
        <v>9</v>
      </c>
      <c r="U49" s="96"/>
      <c r="V49" s="28"/>
      <c r="W49" s="28"/>
      <c r="X49" s="28"/>
      <c r="Y49" s="28"/>
      <c r="Z49" s="28">
        <f t="shared" ref="Z49" si="158">SUM(U49:Y49)</f>
        <v>0</v>
      </c>
      <c r="AA49" s="107">
        <f t="shared" ref="AA49" si="159">SUM(T49,Z49)</f>
        <v>9</v>
      </c>
      <c r="AB49" s="67"/>
    </row>
    <row r="50" spans="1:28" s="77" customFormat="1" ht="16.5" thickBot="1" x14ac:dyDescent="0.3">
      <c r="A50" s="74">
        <v>5703</v>
      </c>
      <c r="B50" s="75" t="s">
        <v>110</v>
      </c>
      <c r="C50" s="49">
        <f t="shared" ref="C50:I50" si="160">SUM(C48:C49)</f>
        <v>0</v>
      </c>
      <c r="D50" s="49">
        <f t="shared" si="160"/>
        <v>0</v>
      </c>
      <c r="E50" s="49">
        <f t="shared" si="160"/>
        <v>9</v>
      </c>
      <c r="F50" s="49">
        <f t="shared" si="160"/>
        <v>0</v>
      </c>
      <c r="G50" s="49">
        <f t="shared" si="160"/>
        <v>0</v>
      </c>
      <c r="H50" s="49">
        <f t="shared" si="160"/>
        <v>0</v>
      </c>
      <c r="I50" s="49">
        <f t="shared" si="160"/>
        <v>0</v>
      </c>
      <c r="J50" s="49">
        <f t="shared" ref="J50" si="161">SUM(G50:I50)</f>
        <v>0</v>
      </c>
      <c r="K50" s="85">
        <f t="shared" ref="K50" si="162">SUM(C50:F50,J50)</f>
        <v>9</v>
      </c>
      <c r="L50" s="97">
        <f t="shared" ref="L50:Q50" si="163">SUM(L48:L49)</f>
        <v>0</v>
      </c>
      <c r="M50" s="49">
        <f t="shared" si="163"/>
        <v>0</v>
      </c>
      <c r="N50" s="49">
        <f t="shared" si="163"/>
        <v>0</v>
      </c>
      <c r="O50" s="49">
        <f t="shared" si="163"/>
        <v>0</v>
      </c>
      <c r="P50" s="49">
        <f t="shared" si="163"/>
        <v>0</v>
      </c>
      <c r="Q50" s="49">
        <f t="shared" si="163"/>
        <v>0</v>
      </c>
      <c r="R50" s="49">
        <f t="shared" ref="R50" si="164">SUM(N50:Q50)</f>
        <v>0</v>
      </c>
      <c r="S50" s="49">
        <f t="shared" ref="S50" si="165">SUM(L50:M50,R50)</f>
        <v>0</v>
      </c>
      <c r="T50" s="85">
        <f t="shared" ref="T50" si="166">SUM(K50,S50)</f>
        <v>9</v>
      </c>
      <c r="U50" s="97">
        <f>SUM(U48:U49)</f>
        <v>0</v>
      </c>
      <c r="V50" s="49">
        <f>SUM(V48:V49)</f>
        <v>0</v>
      </c>
      <c r="W50" s="49">
        <f>SUM(W48:W49)</f>
        <v>0</v>
      </c>
      <c r="X50" s="49">
        <f>SUM(X48:X49)</f>
        <v>0</v>
      </c>
      <c r="Y50" s="49">
        <f>SUM(Y48:Y49)</f>
        <v>0</v>
      </c>
      <c r="Z50" s="49">
        <f t="shared" ref="Z50" si="167">SUM(U50:Y50)</f>
        <v>0</v>
      </c>
      <c r="AA50" s="85">
        <f t="shared" ref="AA50" si="168">SUM(T50,Z50)</f>
        <v>9</v>
      </c>
      <c r="AB50" s="76"/>
    </row>
    <row r="51" spans="1:28" s="66" customFormat="1" x14ac:dyDescent="0.25">
      <c r="A51" s="55">
        <v>5707</v>
      </c>
      <c r="B51" s="56" t="s">
        <v>111</v>
      </c>
      <c r="C51" s="30"/>
      <c r="D51" s="30"/>
      <c r="E51" s="30"/>
      <c r="F51" s="30"/>
      <c r="G51" s="30"/>
      <c r="H51" s="30"/>
      <c r="I51" s="30"/>
      <c r="J51" s="30"/>
      <c r="K51" s="84"/>
      <c r="L51" s="94"/>
      <c r="M51" s="30"/>
      <c r="N51" s="30"/>
      <c r="O51" s="30"/>
      <c r="P51" s="30"/>
      <c r="Q51" s="30"/>
      <c r="R51" s="30"/>
      <c r="S51" s="30"/>
      <c r="T51" s="84"/>
      <c r="U51" s="94"/>
      <c r="V51" s="30"/>
      <c r="W51" s="30"/>
      <c r="X51" s="30"/>
      <c r="Y51" s="30"/>
      <c r="Z51" s="30"/>
      <c r="AA51" s="84"/>
      <c r="AB51" s="65"/>
    </row>
    <row r="52" spans="1:28" s="68" customFormat="1" ht="16.5" thickBot="1" x14ac:dyDescent="0.3">
      <c r="A52" s="53"/>
      <c r="B52" s="35" t="s">
        <v>68</v>
      </c>
      <c r="C52" s="28"/>
      <c r="D52" s="28"/>
      <c r="E52" s="28">
        <f>31+45+1549</f>
        <v>1625</v>
      </c>
      <c r="F52" s="28"/>
      <c r="G52" s="28"/>
      <c r="H52" s="28"/>
      <c r="I52" s="28"/>
      <c r="J52" s="30">
        <f t="shared" ref="J52" si="169">SUM(G52:I52)</f>
        <v>0</v>
      </c>
      <c r="K52" s="84">
        <f t="shared" ref="K52" si="170">SUM(C52:F52,J52)</f>
        <v>1625</v>
      </c>
      <c r="L52" s="96"/>
      <c r="M52" s="28"/>
      <c r="N52" s="28"/>
      <c r="O52" s="28"/>
      <c r="P52" s="28"/>
      <c r="Q52" s="28"/>
      <c r="R52" s="28">
        <f t="shared" ref="R52" si="171">SUM(N52:Q52)</f>
        <v>0</v>
      </c>
      <c r="S52" s="30">
        <f t="shared" ref="S52" si="172">SUM(L52:M52,R52)</f>
        <v>0</v>
      </c>
      <c r="T52" s="84">
        <f t="shared" ref="T52" si="173">SUM(K52,S52)</f>
        <v>1625</v>
      </c>
      <c r="U52" s="96"/>
      <c r="V52" s="28"/>
      <c r="W52" s="28"/>
      <c r="X52" s="28"/>
      <c r="Y52" s="28"/>
      <c r="Z52" s="28">
        <f t="shared" ref="Z52" si="174">SUM(U52:Y52)</f>
        <v>0</v>
      </c>
      <c r="AA52" s="107">
        <f t="shared" ref="AA52" si="175">SUM(T52,Z52)</f>
        <v>1625</v>
      </c>
      <c r="AB52" s="67"/>
    </row>
    <row r="53" spans="1:28" s="77" customFormat="1" ht="16.5" thickBot="1" x14ac:dyDescent="0.3">
      <c r="A53" s="74">
        <v>5707</v>
      </c>
      <c r="B53" s="75" t="s">
        <v>112</v>
      </c>
      <c r="C53" s="49">
        <f t="shared" ref="C53:I53" si="176">SUM(C51:C52)</f>
        <v>0</v>
      </c>
      <c r="D53" s="49">
        <f t="shared" si="176"/>
        <v>0</v>
      </c>
      <c r="E53" s="49">
        <f t="shared" si="176"/>
        <v>1625</v>
      </c>
      <c r="F53" s="49">
        <f t="shared" si="176"/>
        <v>0</v>
      </c>
      <c r="G53" s="49">
        <f t="shared" si="176"/>
        <v>0</v>
      </c>
      <c r="H53" s="49">
        <f t="shared" si="176"/>
        <v>0</v>
      </c>
      <c r="I53" s="49">
        <f t="shared" si="176"/>
        <v>0</v>
      </c>
      <c r="J53" s="49">
        <f t="shared" ref="J53" si="177">SUM(G53:I53)</f>
        <v>0</v>
      </c>
      <c r="K53" s="85">
        <f t="shared" ref="K53" si="178">SUM(C53:F53,J53)</f>
        <v>1625</v>
      </c>
      <c r="L53" s="97">
        <f t="shared" ref="L53:Q53" si="179">SUM(L51:L52)</f>
        <v>0</v>
      </c>
      <c r="M53" s="49">
        <f t="shared" si="179"/>
        <v>0</v>
      </c>
      <c r="N53" s="49">
        <f t="shared" si="179"/>
        <v>0</v>
      </c>
      <c r="O53" s="49">
        <f t="shared" si="179"/>
        <v>0</v>
      </c>
      <c r="P53" s="49">
        <f t="shared" si="179"/>
        <v>0</v>
      </c>
      <c r="Q53" s="49">
        <f t="shared" si="179"/>
        <v>0</v>
      </c>
      <c r="R53" s="49">
        <f t="shared" ref="R53" si="180">SUM(N53:Q53)</f>
        <v>0</v>
      </c>
      <c r="S53" s="49">
        <f t="shared" ref="S53" si="181">SUM(L53:M53,R53)</f>
        <v>0</v>
      </c>
      <c r="T53" s="85">
        <f t="shared" ref="T53" si="182">SUM(K53,S53)</f>
        <v>1625</v>
      </c>
      <c r="U53" s="97">
        <f>SUM(U51:U52)</f>
        <v>0</v>
      </c>
      <c r="V53" s="49">
        <f>SUM(V51:V52)</f>
        <v>0</v>
      </c>
      <c r="W53" s="49">
        <f>SUM(W51:W52)</f>
        <v>0</v>
      </c>
      <c r="X53" s="49">
        <f>SUM(X51:X52)</f>
        <v>0</v>
      </c>
      <c r="Y53" s="49">
        <f>SUM(Y51:Y52)</f>
        <v>0</v>
      </c>
      <c r="Z53" s="49">
        <f t="shared" ref="Z53" si="183">SUM(U53:Y53)</f>
        <v>0</v>
      </c>
      <c r="AA53" s="85">
        <f t="shared" ref="AA53" si="184">SUM(T53,Z53)</f>
        <v>1625</v>
      </c>
      <c r="AB53" s="76"/>
    </row>
    <row r="54" spans="1:28" s="66" customFormat="1" x14ac:dyDescent="0.25">
      <c r="A54" s="55">
        <v>5804</v>
      </c>
      <c r="B54" s="56" t="s">
        <v>113</v>
      </c>
      <c r="C54" s="30"/>
      <c r="D54" s="30"/>
      <c r="E54" s="30"/>
      <c r="F54" s="30"/>
      <c r="G54" s="30"/>
      <c r="H54" s="30"/>
      <c r="I54" s="30"/>
      <c r="J54" s="30"/>
      <c r="K54" s="84"/>
      <c r="L54" s="94"/>
      <c r="M54" s="30"/>
      <c r="N54" s="30"/>
      <c r="O54" s="30"/>
      <c r="P54" s="30"/>
      <c r="Q54" s="30"/>
      <c r="R54" s="30"/>
      <c r="S54" s="30"/>
      <c r="T54" s="84"/>
      <c r="U54" s="94"/>
      <c r="V54" s="30"/>
      <c r="W54" s="30"/>
      <c r="X54" s="30"/>
      <c r="Y54" s="30"/>
      <c r="Z54" s="30"/>
      <c r="AA54" s="84"/>
      <c r="AB54" s="65"/>
    </row>
    <row r="55" spans="1:28" s="68" customFormat="1" ht="16.5" thickBot="1" x14ac:dyDescent="0.3">
      <c r="A55" s="53"/>
      <c r="B55" s="35" t="s">
        <v>72</v>
      </c>
      <c r="C55" s="28"/>
      <c r="D55" s="28"/>
      <c r="E55" s="28">
        <v>12</v>
      </c>
      <c r="F55" s="28"/>
      <c r="G55" s="28"/>
      <c r="H55" s="28"/>
      <c r="I55" s="28"/>
      <c r="J55" s="30">
        <f t="shared" ref="J55" si="185">SUM(G55:I55)</f>
        <v>0</v>
      </c>
      <c r="K55" s="84">
        <f t="shared" ref="K55" si="186">SUM(C55:F55,J55)</f>
        <v>12</v>
      </c>
      <c r="L55" s="96"/>
      <c r="M55" s="28"/>
      <c r="N55" s="28"/>
      <c r="O55" s="28"/>
      <c r="P55" s="28"/>
      <c r="Q55" s="28"/>
      <c r="R55" s="28">
        <f t="shared" ref="R55" si="187">SUM(N55:Q55)</f>
        <v>0</v>
      </c>
      <c r="S55" s="30">
        <f t="shared" ref="S55" si="188">SUM(L55:M55,R55)</f>
        <v>0</v>
      </c>
      <c r="T55" s="84">
        <f t="shared" ref="T55" si="189">SUM(K55,S55)</f>
        <v>12</v>
      </c>
      <c r="U55" s="96"/>
      <c r="V55" s="28"/>
      <c r="W55" s="28"/>
      <c r="X55" s="28"/>
      <c r="Y55" s="28"/>
      <c r="Z55" s="28">
        <f t="shared" ref="Z55" si="190">SUM(U55:Y55)</f>
        <v>0</v>
      </c>
      <c r="AA55" s="107">
        <f t="shared" ref="AA55" si="191">SUM(T55,Z55)</f>
        <v>12</v>
      </c>
      <c r="AB55" s="67"/>
    </row>
    <row r="56" spans="1:28" s="77" customFormat="1" ht="16.5" thickBot="1" x14ac:dyDescent="0.3">
      <c r="A56" s="74">
        <v>5804</v>
      </c>
      <c r="B56" s="75" t="s">
        <v>114</v>
      </c>
      <c r="C56" s="49">
        <f t="shared" ref="C56:I56" si="192">SUM(C54:C55)</f>
        <v>0</v>
      </c>
      <c r="D56" s="49">
        <f t="shared" si="192"/>
        <v>0</v>
      </c>
      <c r="E56" s="49">
        <f t="shared" si="192"/>
        <v>12</v>
      </c>
      <c r="F56" s="49">
        <f t="shared" si="192"/>
        <v>0</v>
      </c>
      <c r="G56" s="49">
        <f t="shared" si="192"/>
        <v>0</v>
      </c>
      <c r="H56" s="49">
        <f t="shared" si="192"/>
        <v>0</v>
      </c>
      <c r="I56" s="49">
        <f t="shared" si="192"/>
        <v>0</v>
      </c>
      <c r="J56" s="49">
        <f t="shared" ref="J56" si="193">SUM(G56:I56)</f>
        <v>0</v>
      </c>
      <c r="K56" s="85">
        <f t="shared" ref="K56" si="194">SUM(C56:F56,J56)</f>
        <v>12</v>
      </c>
      <c r="L56" s="97">
        <f t="shared" ref="L56:Q56" si="195">SUM(L54:L55)</f>
        <v>0</v>
      </c>
      <c r="M56" s="49">
        <f t="shared" si="195"/>
        <v>0</v>
      </c>
      <c r="N56" s="49">
        <f t="shared" si="195"/>
        <v>0</v>
      </c>
      <c r="O56" s="49">
        <f t="shared" si="195"/>
        <v>0</v>
      </c>
      <c r="P56" s="49">
        <f t="shared" si="195"/>
        <v>0</v>
      </c>
      <c r="Q56" s="49">
        <f t="shared" si="195"/>
        <v>0</v>
      </c>
      <c r="R56" s="49">
        <f t="shared" ref="R56" si="196">SUM(N56:Q56)</f>
        <v>0</v>
      </c>
      <c r="S56" s="49">
        <f t="shared" ref="S56" si="197">SUM(L56:M56,R56)</f>
        <v>0</v>
      </c>
      <c r="T56" s="85">
        <f t="shared" ref="T56" si="198">SUM(K56,S56)</f>
        <v>12</v>
      </c>
      <c r="U56" s="97">
        <f>SUM(U54:U55)</f>
        <v>0</v>
      </c>
      <c r="V56" s="49">
        <f>SUM(V54:V55)</f>
        <v>0</v>
      </c>
      <c r="W56" s="49">
        <f>SUM(W54:W55)</f>
        <v>0</v>
      </c>
      <c r="X56" s="49">
        <f>SUM(X54:X55)</f>
        <v>0</v>
      </c>
      <c r="Y56" s="49">
        <f>SUM(Y54:Y55)</f>
        <v>0</v>
      </c>
      <c r="Z56" s="49">
        <f t="shared" ref="Z56" si="199">SUM(U56:Y56)</f>
        <v>0</v>
      </c>
      <c r="AA56" s="85">
        <f t="shared" ref="AA56" si="200">SUM(T56,Z56)</f>
        <v>12</v>
      </c>
      <c r="AB56" s="76"/>
    </row>
    <row r="57" spans="1:28" s="66" customFormat="1" x14ac:dyDescent="0.25">
      <c r="A57" s="55">
        <v>5901</v>
      </c>
      <c r="B57" s="56" t="s">
        <v>125</v>
      </c>
      <c r="C57" s="30"/>
      <c r="D57" s="30"/>
      <c r="E57" s="30"/>
      <c r="F57" s="30"/>
      <c r="G57" s="30"/>
      <c r="H57" s="30"/>
      <c r="I57" s="30"/>
      <c r="J57" s="30"/>
      <c r="K57" s="84"/>
      <c r="L57" s="94"/>
      <c r="M57" s="30"/>
      <c r="N57" s="30"/>
      <c r="O57" s="30"/>
      <c r="P57" s="30"/>
      <c r="Q57" s="30"/>
      <c r="R57" s="30"/>
      <c r="S57" s="30"/>
      <c r="T57" s="84"/>
      <c r="U57" s="94"/>
      <c r="V57" s="30"/>
      <c r="W57" s="30"/>
      <c r="X57" s="30"/>
      <c r="Y57" s="30"/>
      <c r="Z57" s="30"/>
      <c r="AA57" s="84"/>
      <c r="AB57" s="65"/>
    </row>
    <row r="58" spans="1:28" s="68" customFormat="1" ht="16.5" thickBot="1" x14ac:dyDescent="0.3">
      <c r="A58" s="53"/>
      <c r="B58" s="35" t="s">
        <v>84</v>
      </c>
      <c r="C58" s="28"/>
      <c r="D58" s="28"/>
      <c r="E58" s="28">
        <v>3424</v>
      </c>
      <c r="F58" s="28"/>
      <c r="G58" s="28"/>
      <c r="H58" s="28"/>
      <c r="I58" s="28"/>
      <c r="J58" s="30">
        <f t="shared" ref="J58" si="201">SUM(G58:I58)</f>
        <v>0</v>
      </c>
      <c r="K58" s="84">
        <f t="shared" ref="K58" si="202">SUM(C58:F58,J58)</f>
        <v>3424</v>
      </c>
      <c r="L58" s="96"/>
      <c r="M58" s="28"/>
      <c r="N58" s="28"/>
      <c r="O58" s="28"/>
      <c r="P58" s="28"/>
      <c r="Q58" s="28"/>
      <c r="R58" s="28">
        <f t="shared" ref="R58" si="203">SUM(N58:Q58)</f>
        <v>0</v>
      </c>
      <c r="S58" s="30">
        <f t="shared" ref="S58" si="204">SUM(L58:M58,R58)</f>
        <v>0</v>
      </c>
      <c r="T58" s="84">
        <f t="shared" ref="T58" si="205">SUM(K58,S58)</f>
        <v>3424</v>
      </c>
      <c r="U58" s="96"/>
      <c r="V58" s="28"/>
      <c r="W58" s="28"/>
      <c r="X58" s="28"/>
      <c r="Y58" s="28"/>
      <c r="Z58" s="28">
        <f t="shared" ref="Z58" si="206">SUM(U58:Y58)</f>
        <v>0</v>
      </c>
      <c r="AA58" s="107">
        <f t="shared" ref="AA58" si="207">SUM(T58,Z58)</f>
        <v>3424</v>
      </c>
      <c r="AB58" s="67"/>
    </row>
    <row r="59" spans="1:28" s="77" customFormat="1" ht="32.25" thickBot="1" x14ac:dyDescent="0.3">
      <c r="A59" s="74">
        <v>5901</v>
      </c>
      <c r="B59" s="75" t="s">
        <v>126</v>
      </c>
      <c r="C59" s="49">
        <f t="shared" ref="C59:I59" si="208">SUM(C57:C58)</f>
        <v>0</v>
      </c>
      <c r="D59" s="49">
        <f t="shared" si="208"/>
        <v>0</v>
      </c>
      <c r="E59" s="49">
        <f t="shared" si="208"/>
        <v>3424</v>
      </c>
      <c r="F59" s="49">
        <f t="shared" si="208"/>
        <v>0</v>
      </c>
      <c r="G59" s="49">
        <f t="shared" si="208"/>
        <v>0</v>
      </c>
      <c r="H59" s="49">
        <f t="shared" si="208"/>
        <v>0</v>
      </c>
      <c r="I59" s="49">
        <f t="shared" si="208"/>
        <v>0</v>
      </c>
      <c r="J59" s="49">
        <f t="shared" ref="J59" si="209">SUM(G59:I59)</f>
        <v>0</v>
      </c>
      <c r="K59" s="85">
        <f t="shared" ref="K59" si="210">SUM(C59:F59,J59)</f>
        <v>3424</v>
      </c>
      <c r="L59" s="97">
        <f t="shared" ref="L59:Q59" si="211">SUM(L57:L58)</f>
        <v>0</v>
      </c>
      <c r="M59" s="49">
        <f t="shared" si="211"/>
        <v>0</v>
      </c>
      <c r="N59" s="49">
        <f t="shared" si="211"/>
        <v>0</v>
      </c>
      <c r="O59" s="49">
        <f t="shared" si="211"/>
        <v>0</v>
      </c>
      <c r="P59" s="49">
        <f t="shared" si="211"/>
        <v>0</v>
      </c>
      <c r="Q59" s="49">
        <f t="shared" si="211"/>
        <v>0</v>
      </c>
      <c r="R59" s="49">
        <f t="shared" ref="R59" si="212">SUM(N59:Q59)</f>
        <v>0</v>
      </c>
      <c r="S59" s="49">
        <f t="shared" ref="S59" si="213">SUM(L59:M59,R59)</f>
        <v>0</v>
      </c>
      <c r="T59" s="85">
        <f t="shared" ref="T59" si="214">SUM(K59,S59)</f>
        <v>3424</v>
      </c>
      <c r="U59" s="97">
        <f>SUM(U57:U58)</f>
        <v>0</v>
      </c>
      <c r="V59" s="49">
        <f>SUM(V57:V58)</f>
        <v>0</v>
      </c>
      <c r="W59" s="49">
        <f>SUM(W57:W58)</f>
        <v>0</v>
      </c>
      <c r="X59" s="49">
        <f>SUM(X57:X58)</f>
        <v>0</v>
      </c>
      <c r="Y59" s="49">
        <f>SUM(Y57:Y58)</f>
        <v>0</v>
      </c>
      <c r="Z59" s="49">
        <f t="shared" ref="Z59" si="215">SUM(U59:Y59)</f>
        <v>0</v>
      </c>
      <c r="AA59" s="85">
        <f t="shared" ref="AA59" si="216">SUM(T59,Z59)</f>
        <v>3424</v>
      </c>
      <c r="AB59" s="76"/>
    </row>
    <row r="60" spans="1:28" s="66" customFormat="1" x14ac:dyDescent="0.25">
      <c r="A60" s="55">
        <v>5903</v>
      </c>
      <c r="B60" s="56" t="s">
        <v>127</v>
      </c>
      <c r="C60" s="30"/>
      <c r="D60" s="30"/>
      <c r="E60" s="30"/>
      <c r="F60" s="30"/>
      <c r="G60" s="30"/>
      <c r="H60" s="30"/>
      <c r="I60" s="30"/>
      <c r="J60" s="30"/>
      <c r="K60" s="84"/>
      <c r="L60" s="94"/>
      <c r="M60" s="30"/>
      <c r="N60" s="30"/>
      <c r="O60" s="30"/>
      <c r="P60" s="30"/>
      <c r="Q60" s="30"/>
      <c r="R60" s="30"/>
      <c r="S60" s="30"/>
      <c r="T60" s="84"/>
      <c r="U60" s="94"/>
      <c r="V60" s="30"/>
      <c r="W60" s="30"/>
      <c r="X60" s="30"/>
      <c r="Y60" s="30"/>
      <c r="Z60" s="30"/>
      <c r="AA60" s="84"/>
      <c r="AB60" s="65"/>
    </row>
    <row r="61" spans="1:28" s="68" customFormat="1" ht="16.5" thickBot="1" x14ac:dyDescent="0.3">
      <c r="A61" s="53"/>
      <c r="B61" s="35" t="s">
        <v>84</v>
      </c>
      <c r="C61" s="28"/>
      <c r="D61" s="28"/>
      <c r="E61" s="28">
        <v>25715</v>
      </c>
      <c r="F61" s="28"/>
      <c r="G61" s="28"/>
      <c r="H61" s="28"/>
      <c r="I61" s="28"/>
      <c r="J61" s="30">
        <f t="shared" ref="J61" si="217">SUM(G61:I61)</f>
        <v>0</v>
      </c>
      <c r="K61" s="84">
        <f t="shared" ref="K61" si="218">SUM(C61:F61,J61)</f>
        <v>25715</v>
      </c>
      <c r="L61" s="96"/>
      <c r="M61" s="28"/>
      <c r="N61" s="28"/>
      <c r="O61" s="28"/>
      <c r="P61" s="28"/>
      <c r="Q61" s="28"/>
      <c r="R61" s="28">
        <f t="shared" ref="R61" si="219">SUM(N61:Q61)</f>
        <v>0</v>
      </c>
      <c r="S61" s="30">
        <f t="shared" ref="S61" si="220">SUM(L61:M61,R61)</f>
        <v>0</v>
      </c>
      <c r="T61" s="84">
        <f t="shared" ref="T61" si="221">SUM(K61,S61)</f>
        <v>25715</v>
      </c>
      <c r="U61" s="96"/>
      <c r="V61" s="28"/>
      <c r="W61" s="28"/>
      <c r="X61" s="28"/>
      <c r="Y61" s="28"/>
      <c r="Z61" s="28">
        <f t="shared" ref="Z61" si="222">SUM(U61:Y61)</f>
        <v>0</v>
      </c>
      <c r="AA61" s="107">
        <f t="shared" ref="AA61" si="223">SUM(T61,Z61)</f>
        <v>25715</v>
      </c>
      <c r="AB61" s="67"/>
    </row>
    <row r="62" spans="1:28" s="77" customFormat="1" ht="16.5" thickBot="1" x14ac:dyDescent="0.3">
      <c r="A62" s="74">
        <v>5903</v>
      </c>
      <c r="B62" s="75" t="s">
        <v>128</v>
      </c>
      <c r="C62" s="49">
        <f t="shared" ref="C62:I62" si="224">SUM(C60:C61)</f>
        <v>0</v>
      </c>
      <c r="D62" s="49">
        <f t="shared" si="224"/>
        <v>0</v>
      </c>
      <c r="E62" s="49">
        <f t="shared" si="224"/>
        <v>25715</v>
      </c>
      <c r="F62" s="49">
        <f t="shared" si="224"/>
        <v>0</v>
      </c>
      <c r="G62" s="49">
        <f t="shared" si="224"/>
        <v>0</v>
      </c>
      <c r="H62" s="49">
        <f t="shared" si="224"/>
        <v>0</v>
      </c>
      <c r="I62" s="49">
        <f t="shared" si="224"/>
        <v>0</v>
      </c>
      <c r="J62" s="49">
        <f t="shared" ref="J62" si="225">SUM(G62:I62)</f>
        <v>0</v>
      </c>
      <c r="K62" s="85">
        <f t="shared" ref="K62" si="226">SUM(C62:F62,J62)</f>
        <v>25715</v>
      </c>
      <c r="L62" s="97">
        <f t="shared" ref="L62:Q62" si="227">SUM(L60:L61)</f>
        <v>0</v>
      </c>
      <c r="M62" s="49">
        <f t="shared" si="227"/>
        <v>0</v>
      </c>
      <c r="N62" s="49">
        <f t="shared" si="227"/>
        <v>0</v>
      </c>
      <c r="O62" s="49">
        <f t="shared" si="227"/>
        <v>0</v>
      </c>
      <c r="P62" s="49">
        <f t="shared" si="227"/>
        <v>0</v>
      </c>
      <c r="Q62" s="49">
        <f t="shared" si="227"/>
        <v>0</v>
      </c>
      <c r="R62" s="49">
        <f t="shared" ref="R62" si="228">SUM(N62:Q62)</f>
        <v>0</v>
      </c>
      <c r="S62" s="49">
        <f t="shared" ref="S62" si="229">SUM(L62:M62,R62)</f>
        <v>0</v>
      </c>
      <c r="T62" s="85">
        <f t="shared" ref="T62" si="230">SUM(K62,S62)</f>
        <v>25715</v>
      </c>
      <c r="U62" s="97">
        <f>SUM(U60:U61)</f>
        <v>0</v>
      </c>
      <c r="V62" s="49">
        <f>SUM(V60:V61)</f>
        <v>0</v>
      </c>
      <c r="W62" s="49">
        <f>SUM(W60:W61)</f>
        <v>0</v>
      </c>
      <c r="X62" s="49">
        <f>SUM(X60:X61)</f>
        <v>0</v>
      </c>
      <c r="Y62" s="49">
        <f>SUM(Y60:Y61)</f>
        <v>0</v>
      </c>
      <c r="Z62" s="49">
        <f t="shared" ref="Z62" si="231">SUM(U62:Y62)</f>
        <v>0</v>
      </c>
      <c r="AA62" s="85">
        <f t="shared" ref="AA62" si="232">SUM(T62,Z62)</f>
        <v>25715</v>
      </c>
      <c r="AB62" s="76"/>
    </row>
    <row r="63" spans="1:28" s="66" customFormat="1" ht="31.5" x14ac:dyDescent="0.25">
      <c r="A63" s="55">
        <v>6105</v>
      </c>
      <c r="B63" s="56" t="s">
        <v>121</v>
      </c>
      <c r="C63" s="30"/>
      <c r="D63" s="30"/>
      <c r="E63" s="30"/>
      <c r="F63" s="30"/>
      <c r="G63" s="30"/>
      <c r="H63" s="30"/>
      <c r="I63" s="30"/>
      <c r="J63" s="30"/>
      <c r="K63" s="84"/>
      <c r="L63" s="94"/>
      <c r="M63" s="30"/>
      <c r="N63" s="30"/>
      <c r="O63" s="30"/>
      <c r="P63" s="30"/>
      <c r="Q63" s="30"/>
      <c r="R63" s="30"/>
      <c r="S63" s="30"/>
      <c r="T63" s="84"/>
      <c r="U63" s="94"/>
      <c r="V63" s="30"/>
      <c r="W63" s="30"/>
      <c r="X63" s="30"/>
      <c r="Y63" s="30"/>
      <c r="Z63" s="30"/>
      <c r="AA63" s="84"/>
      <c r="AB63" s="65"/>
    </row>
    <row r="64" spans="1:28" s="68" customFormat="1" x14ac:dyDescent="0.25">
      <c r="A64" s="53"/>
      <c r="B64" s="35" t="s">
        <v>120</v>
      </c>
      <c r="C64" s="28"/>
      <c r="D64" s="28"/>
      <c r="E64" s="28"/>
      <c r="F64" s="28"/>
      <c r="G64" s="28"/>
      <c r="H64" s="28">
        <v>808</v>
      </c>
      <c r="I64" s="28"/>
      <c r="J64" s="30">
        <f t="shared" ref="J64" si="233">SUM(G64:I64)</f>
        <v>808</v>
      </c>
      <c r="K64" s="84">
        <f t="shared" ref="K64" si="234">SUM(C64:F64,J64)</f>
        <v>808</v>
      </c>
      <c r="L64" s="96"/>
      <c r="M64" s="28"/>
      <c r="N64" s="28"/>
      <c r="O64" s="28"/>
      <c r="P64" s="28"/>
      <c r="Q64" s="28"/>
      <c r="R64" s="28">
        <f t="shared" ref="R64" si="235">SUM(N64:Q64)</f>
        <v>0</v>
      </c>
      <c r="S64" s="30">
        <f t="shared" ref="S64" si="236">SUM(L64:M64,R64)</f>
        <v>0</v>
      </c>
      <c r="T64" s="84">
        <f t="shared" ref="T64" si="237">SUM(K64,S64)</f>
        <v>808</v>
      </c>
      <c r="U64" s="96"/>
      <c r="V64" s="28"/>
      <c r="W64" s="28"/>
      <c r="X64" s="28"/>
      <c r="Y64" s="28"/>
      <c r="Z64" s="28">
        <f t="shared" ref="Z64" si="238">SUM(U64:Y64)</f>
        <v>0</v>
      </c>
      <c r="AA64" s="107">
        <f t="shared" ref="AA64" si="239">SUM(T64,Z64)</f>
        <v>808</v>
      </c>
      <c r="AB64" s="67"/>
    </row>
    <row r="65" spans="1:28" s="68" customFormat="1" ht="16.5" thickBot="1" x14ac:dyDescent="0.3">
      <c r="A65" s="53"/>
      <c r="B65" s="35" t="s">
        <v>129</v>
      </c>
      <c r="C65" s="28"/>
      <c r="D65" s="28"/>
      <c r="E65" s="28"/>
      <c r="F65" s="28"/>
      <c r="G65" s="28"/>
      <c r="H65" s="28">
        <f>99+78</f>
        <v>177</v>
      </c>
      <c r="I65" s="28"/>
      <c r="J65" s="30">
        <f t="shared" ref="J65" si="240">SUM(G65:I65)</f>
        <v>177</v>
      </c>
      <c r="K65" s="84">
        <f t="shared" ref="K65" si="241">SUM(C65:F65,J65)</f>
        <v>177</v>
      </c>
      <c r="L65" s="96"/>
      <c r="M65" s="28"/>
      <c r="N65" s="28"/>
      <c r="O65" s="28"/>
      <c r="P65" s="28"/>
      <c r="Q65" s="28"/>
      <c r="R65" s="28">
        <f t="shared" ref="R65" si="242">SUM(N65:Q65)</f>
        <v>0</v>
      </c>
      <c r="S65" s="30">
        <f t="shared" ref="S65" si="243">SUM(L65:M65,R65)</f>
        <v>0</v>
      </c>
      <c r="T65" s="84">
        <f t="shared" ref="T65" si="244">SUM(K65,S65)</f>
        <v>177</v>
      </c>
      <c r="U65" s="96"/>
      <c r="V65" s="28"/>
      <c r="W65" s="28"/>
      <c r="X65" s="28"/>
      <c r="Y65" s="28"/>
      <c r="Z65" s="28">
        <f t="shared" ref="Z65" si="245">SUM(U65:Y65)</f>
        <v>0</v>
      </c>
      <c r="AA65" s="107">
        <f t="shared" ref="AA65" si="246">SUM(T65,Z65)</f>
        <v>177</v>
      </c>
      <c r="AB65" s="67"/>
    </row>
    <row r="66" spans="1:28" s="77" customFormat="1" ht="33.75" customHeight="1" thickBot="1" x14ac:dyDescent="0.3">
      <c r="A66" s="74">
        <v>6105</v>
      </c>
      <c r="B66" s="75" t="s">
        <v>121</v>
      </c>
      <c r="C66" s="49">
        <f t="shared" ref="C66:I66" si="247">SUM(C63:C65)</f>
        <v>0</v>
      </c>
      <c r="D66" s="49">
        <f t="shared" si="247"/>
        <v>0</v>
      </c>
      <c r="E66" s="49">
        <f t="shared" si="247"/>
        <v>0</v>
      </c>
      <c r="F66" s="49">
        <f t="shared" si="247"/>
        <v>0</v>
      </c>
      <c r="G66" s="49">
        <f t="shared" si="247"/>
        <v>0</v>
      </c>
      <c r="H66" s="49">
        <f t="shared" si="247"/>
        <v>985</v>
      </c>
      <c r="I66" s="49">
        <f t="shared" si="247"/>
        <v>0</v>
      </c>
      <c r="J66" s="49">
        <f t="shared" ref="J66" si="248">SUM(G66:I66)</f>
        <v>985</v>
      </c>
      <c r="K66" s="85">
        <f t="shared" ref="K66" si="249">SUM(C66:F66,J66)</f>
        <v>985</v>
      </c>
      <c r="L66" s="97">
        <f t="shared" ref="L66:Q66" si="250">SUM(L63:L65)</f>
        <v>0</v>
      </c>
      <c r="M66" s="49">
        <f t="shared" si="250"/>
        <v>0</v>
      </c>
      <c r="N66" s="49">
        <f t="shared" si="250"/>
        <v>0</v>
      </c>
      <c r="O66" s="49">
        <f t="shared" si="250"/>
        <v>0</v>
      </c>
      <c r="P66" s="49">
        <f t="shared" si="250"/>
        <v>0</v>
      </c>
      <c r="Q66" s="49">
        <f t="shared" si="250"/>
        <v>0</v>
      </c>
      <c r="R66" s="49">
        <f t="shared" ref="R66" si="251">SUM(N66:Q66)</f>
        <v>0</v>
      </c>
      <c r="S66" s="49">
        <f t="shared" ref="S66" si="252">SUM(L66:M66,R66)</f>
        <v>0</v>
      </c>
      <c r="T66" s="85">
        <f t="shared" ref="T66" si="253">SUM(K66,S66)</f>
        <v>985</v>
      </c>
      <c r="U66" s="97">
        <f>SUM(U63:U65)</f>
        <v>0</v>
      </c>
      <c r="V66" s="49">
        <f>SUM(V63:V65)</f>
        <v>0</v>
      </c>
      <c r="W66" s="49">
        <f>SUM(W63:W65)</f>
        <v>0</v>
      </c>
      <c r="X66" s="49">
        <f>SUM(X63:X65)</f>
        <v>0</v>
      </c>
      <c r="Y66" s="49">
        <f>SUM(Y63:Y65)</f>
        <v>0</v>
      </c>
      <c r="Z66" s="49">
        <f t="shared" ref="Z66" si="254">SUM(U66:Y66)</f>
        <v>0</v>
      </c>
      <c r="AA66" s="85">
        <f t="shared" ref="AA66" si="255">SUM(T66,Z66)</f>
        <v>985</v>
      </c>
      <c r="AB66" s="76"/>
    </row>
    <row r="67" spans="1:28" s="66" customFormat="1" x14ac:dyDescent="0.25">
      <c r="A67" s="55">
        <v>6110</v>
      </c>
      <c r="B67" s="56" t="s">
        <v>36</v>
      </c>
      <c r="C67" s="30"/>
      <c r="D67" s="30"/>
      <c r="E67" s="30"/>
      <c r="F67" s="30"/>
      <c r="G67" s="30"/>
      <c r="H67" s="30"/>
      <c r="I67" s="30"/>
      <c r="J67" s="30"/>
      <c r="K67" s="84"/>
      <c r="L67" s="94"/>
      <c r="M67" s="30"/>
      <c r="N67" s="30"/>
      <c r="O67" s="30"/>
      <c r="P67" s="30"/>
      <c r="Q67" s="30"/>
      <c r="R67" s="30"/>
      <c r="S67" s="30"/>
      <c r="T67" s="84"/>
      <c r="U67" s="94"/>
      <c r="V67" s="30"/>
      <c r="W67" s="30"/>
      <c r="X67" s="30"/>
      <c r="Y67" s="30"/>
      <c r="Z67" s="30"/>
      <c r="AA67" s="84"/>
      <c r="AB67" s="65"/>
    </row>
    <row r="68" spans="1:28" s="68" customFormat="1" ht="31.5" x14ac:dyDescent="0.25">
      <c r="A68" s="53"/>
      <c r="B68" s="35" t="s">
        <v>83</v>
      </c>
      <c r="C68" s="28"/>
      <c r="D68" s="28"/>
      <c r="E68" s="28"/>
      <c r="F68" s="28"/>
      <c r="G68" s="28"/>
      <c r="H68" s="28"/>
      <c r="I68" s="28"/>
      <c r="J68" s="30">
        <f t="shared" ref="J68" si="256">SUM(G68:I68)</f>
        <v>0</v>
      </c>
      <c r="K68" s="84">
        <f t="shared" ref="K68" si="257">SUM(C68:F68,J68)</f>
        <v>0</v>
      </c>
      <c r="L68" s="96"/>
      <c r="M68" s="28"/>
      <c r="N68" s="28"/>
      <c r="O68" s="28"/>
      <c r="P68" s="28"/>
      <c r="Q68" s="28">
        <v>12700</v>
      </c>
      <c r="R68" s="28">
        <f t="shared" ref="R68" si="258">SUM(N68:Q68)</f>
        <v>12700</v>
      </c>
      <c r="S68" s="30">
        <f t="shared" ref="S68" si="259">SUM(L68:M68,R68)</f>
        <v>12700</v>
      </c>
      <c r="T68" s="84">
        <f t="shared" ref="T68" si="260">SUM(K68,S68)</f>
        <v>12700</v>
      </c>
      <c r="U68" s="96"/>
      <c r="V68" s="28"/>
      <c r="W68" s="28"/>
      <c r="X68" s="28"/>
      <c r="Y68" s="28"/>
      <c r="Z68" s="28">
        <f t="shared" ref="Z68" si="261">SUM(U68:Y68)</f>
        <v>0</v>
      </c>
      <c r="AA68" s="107">
        <f t="shared" ref="AA68" si="262">SUM(T68,Z68)</f>
        <v>12700</v>
      </c>
      <c r="AB68" s="67"/>
    </row>
    <row r="69" spans="1:28" s="68" customFormat="1" ht="16.5" thickBot="1" x14ac:dyDescent="0.3">
      <c r="A69" s="53"/>
      <c r="B69" s="35" t="s">
        <v>131</v>
      </c>
      <c r="C69" s="28"/>
      <c r="D69" s="28"/>
      <c r="E69" s="28"/>
      <c r="F69" s="28"/>
      <c r="G69" s="28"/>
      <c r="H69" s="28"/>
      <c r="I69" s="28"/>
      <c r="J69" s="30">
        <f t="shared" ref="J69" si="263">SUM(G69:I69)</f>
        <v>0</v>
      </c>
      <c r="K69" s="84">
        <f t="shared" ref="K69" si="264">SUM(C69:F69,J69)</f>
        <v>0</v>
      </c>
      <c r="L69" s="96"/>
      <c r="M69" s="28"/>
      <c r="N69" s="28"/>
      <c r="O69" s="28"/>
      <c r="P69" s="28"/>
      <c r="Q69" s="28">
        <v>3264</v>
      </c>
      <c r="R69" s="28">
        <f t="shared" ref="R69" si="265">SUM(N69:Q69)</f>
        <v>3264</v>
      </c>
      <c r="S69" s="30">
        <f t="shared" ref="S69" si="266">SUM(L69:M69,R69)</f>
        <v>3264</v>
      </c>
      <c r="T69" s="84">
        <f t="shared" ref="T69" si="267">SUM(K69,S69)</f>
        <v>3264</v>
      </c>
      <c r="U69" s="96"/>
      <c r="V69" s="28"/>
      <c r="W69" s="28"/>
      <c r="X69" s="28"/>
      <c r="Y69" s="28"/>
      <c r="Z69" s="28">
        <f t="shared" ref="Z69" si="268">SUM(U69:Y69)</f>
        <v>0</v>
      </c>
      <c r="AA69" s="107">
        <f t="shared" ref="AA69" si="269">SUM(T69,Z69)</f>
        <v>3264</v>
      </c>
      <c r="AB69" s="67"/>
    </row>
    <row r="70" spans="1:28" s="77" customFormat="1" ht="33.75" customHeight="1" thickBot="1" x14ac:dyDescent="0.3">
      <c r="A70" s="74">
        <v>6110</v>
      </c>
      <c r="B70" s="75" t="s">
        <v>115</v>
      </c>
      <c r="C70" s="49">
        <f t="shared" ref="C70:I70" si="270">SUM(C67:C69)</f>
        <v>0</v>
      </c>
      <c r="D70" s="49">
        <f t="shared" si="270"/>
        <v>0</v>
      </c>
      <c r="E70" s="49">
        <f t="shared" si="270"/>
        <v>0</v>
      </c>
      <c r="F70" s="49">
        <f t="shared" si="270"/>
        <v>0</v>
      </c>
      <c r="G70" s="49">
        <f t="shared" si="270"/>
        <v>0</v>
      </c>
      <c r="H70" s="49">
        <f t="shared" si="270"/>
        <v>0</v>
      </c>
      <c r="I70" s="49">
        <f t="shared" si="270"/>
        <v>0</v>
      </c>
      <c r="J70" s="49">
        <f t="shared" ref="J70" si="271">SUM(G70:I70)</f>
        <v>0</v>
      </c>
      <c r="K70" s="85">
        <f t="shared" ref="K70" si="272">SUM(C70:F70,J70)</f>
        <v>0</v>
      </c>
      <c r="L70" s="97">
        <f t="shared" ref="L70:Q70" si="273">SUM(L67:L69)</f>
        <v>0</v>
      </c>
      <c r="M70" s="49">
        <f t="shared" si="273"/>
        <v>0</v>
      </c>
      <c r="N70" s="49">
        <f t="shared" si="273"/>
        <v>0</v>
      </c>
      <c r="O70" s="49">
        <f t="shared" si="273"/>
        <v>0</v>
      </c>
      <c r="P70" s="49">
        <f t="shared" si="273"/>
        <v>0</v>
      </c>
      <c r="Q70" s="49">
        <f t="shared" si="273"/>
        <v>15964</v>
      </c>
      <c r="R70" s="49">
        <f t="shared" ref="R70" si="274">SUM(N70:Q70)</f>
        <v>15964</v>
      </c>
      <c r="S70" s="49">
        <f t="shared" ref="S70" si="275">SUM(L70:M70,R70)</f>
        <v>15964</v>
      </c>
      <c r="T70" s="85">
        <f t="shared" ref="T70" si="276">SUM(K70,S70)</f>
        <v>15964</v>
      </c>
      <c r="U70" s="97">
        <f>SUM(U67:U69)</f>
        <v>0</v>
      </c>
      <c r="V70" s="49">
        <f>SUM(V67:V69)</f>
        <v>0</v>
      </c>
      <c r="W70" s="49">
        <f>SUM(W67:W69)</f>
        <v>0</v>
      </c>
      <c r="X70" s="49">
        <f>SUM(X67:X69)</f>
        <v>0</v>
      </c>
      <c r="Y70" s="49">
        <f>SUM(Y67:Y69)</f>
        <v>0</v>
      </c>
      <c r="Z70" s="49">
        <f t="shared" ref="Z70" si="277">SUM(U70:Y70)</f>
        <v>0</v>
      </c>
      <c r="AA70" s="85">
        <f t="shared" ref="AA70" si="278">SUM(T70,Z70)</f>
        <v>15964</v>
      </c>
      <c r="AB70" s="76"/>
    </row>
    <row r="71" spans="1:28" s="66" customFormat="1" x14ac:dyDescent="0.25">
      <c r="A71" s="55">
        <v>6901</v>
      </c>
      <c r="B71" s="56" t="s">
        <v>116</v>
      </c>
      <c r="C71" s="30"/>
      <c r="D71" s="30"/>
      <c r="E71" s="30"/>
      <c r="F71" s="30"/>
      <c r="G71" s="30"/>
      <c r="H71" s="30"/>
      <c r="I71" s="30"/>
      <c r="J71" s="30"/>
      <c r="K71" s="84"/>
      <c r="L71" s="94"/>
      <c r="M71" s="30"/>
      <c r="N71" s="30"/>
      <c r="O71" s="30"/>
      <c r="P71" s="30"/>
      <c r="Q71" s="30"/>
      <c r="R71" s="30"/>
      <c r="S71" s="30"/>
      <c r="T71" s="84"/>
      <c r="U71" s="94"/>
      <c r="V71" s="30"/>
      <c r="W71" s="30"/>
      <c r="X71" s="30"/>
      <c r="Y71" s="30"/>
      <c r="Z71" s="30"/>
      <c r="AA71" s="84"/>
      <c r="AB71" s="65"/>
    </row>
    <row r="72" spans="1:28" s="68" customFormat="1" x14ac:dyDescent="0.25">
      <c r="A72" s="53"/>
      <c r="B72" s="35" t="s">
        <v>73</v>
      </c>
      <c r="C72" s="28"/>
      <c r="D72" s="28"/>
      <c r="E72" s="28"/>
      <c r="F72" s="28"/>
      <c r="G72" s="28"/>
      <c r="H72" s="28"/>
      <c r="I72" s="28"/>
      <c r="J72" s="30">
        <f t="shared" ref="J72:J77" si="279">SUM(G72:I72)</f>
        <v>0</v>
      </c>
      <c r="K72" s="84">
        <f t="shared" ref="K72:K77" si="280">SUM(C72:F72,J72)</f>
        <v>0</v>
      </c>
      <c r="L72" s="96"/>
      <c r="M72" s="28">
        <v>3441</v>
      </c>
      <c r="N72" s="28"/>
      <c r="O72" s="28"/>
      <c r="P72" s="28"/>
      <c r="Q72" s="28"/>
      <c r="R72" s="28">
        <f t="shared" ref="R72:R77" si="281">SUM(N72:Q72)</f>
        <v>0</v>
      </c>
      <c r="S72" s="30">
        <f t="shared" ref="S72:S77" si="282">SUM(L72:M72,R72)</f>
        <v>3441</v>
      </c>
      <c r="T72" s="84">
        <f t="shared" ref="T72:T77" si="283">SUM(K72,S72)</f>
        <v>3441</v>
      </c>
      <c r="U72" s="96"/>
      <c r="V72" s="28"/>
      <c r="W72" s="28"/>
      <c r="X72" s="28"/>
      <c r="Y72" s="28"/>
      <c r="Z72" s="28">
        <f t="shared" ref="Z72:Z77" si="284">SUM(U72:Y72)</f>
        <v>0</v>
      </c>
      <c r="AA72" s="107">
        <f t="shared" ref="AA72:AA77" si="285">SUM(T72,Z72)</f>
        <v>3441</v>
      </c>
      <c r="AB72" s="67"/>
    </row>
    <row r="73" spans="1:28" s="68" customFormat="1" x14ac:dyDescent="0.25">
      <c r="A73" s="53"/>
      <c r="B73" s="35" t="s">
        <v>74</v>
      </c>
      <c r="C73" s="28"/>
      <c r="D73" s="28"/>
      <c r="E73" s="28"/>
      <c r="F73" s="28"/>
      <c r="G73" s="28"/>
      <c r="H73" s="28"/>
      <c r="I73" s="28"/>
      <c r="J73" s="30">
        <f t="shared" si="279"/>
        <v>0</v>
      </c>
      <c r="K73" s="84">
        <f t="shared" si="280"/>
        <v>0</v>
      </c>
      <c r="L73" s="96"/>
      <c r="M73" s="28"/>
      <c r="N73" s="28"/>
      <c r="O73" s="28"/>
      <c r="P73" s="28"/>
      <c r="Q73" s="28"/>
      <c r="R73" s="28">
        <f t="shared" si="281"/>
        <v>0</v>
      </c>
      <c r="S73" s="30">
        <f t="shared" si="282"/>
        <v>0</v>
      </c>
      <c r="T73" s="84">
        <f t="shared" si="283"/>
        <v>0</v>
      </c>
      <c r="U73" s="96"/>
      <c r="V73" s="28"/>
      <c r="W73" s="28"/>
      <c r="X73" s="28"/>
      <c r="Y73" s="28"/>
      <c r="Z73" s="28">
        <f t="shared" si="284"/>
        <v>0</v>
      </c>
      <c r="AA73" s="107">
        <f t="shared" si="285"/>
        <v>0</v>
      </c>
      <c r="AB73" s="67"/>
    </row>
    <row r="74" spans="1:28" s="68" customFormat="1" x14ac:dyDescent="0.25">
      <c r="A74" s="53"/>
      <c r="B74" s="54" t="s">
        <v>124</v>
      </c>
      <c r="C74" s="28"/>
      <c r="D74" s="28"/>
      <c r="E74" s="28"/>
      <c r="F74" s="28"/>
      <c r="G74" s="28"/>
      <c r="H74" s="28"/>
      <c r="I74" s="28"/>
      <c r="J74" s="30">
        <f t="shared" si="279"/>
        <v>0</v>
      </c>
      <c r="K74" s="84">
        <f t="shared" si="280"/>
        <v>0</v>
      </c>
      <c r="L74" s="96"/>
      <c r="M74" s="28">
        <v>603</v>
      </c>
      <c r="N74" s="28"/>
      <c r="O74" s="28"/>
      <c r="P74" s="28"/>
      <c r="Q74" s="28"/>
      <c r="R74" s="28">
        <f t="shared" si="281"/>
        <v>0</v>
      </c>
      <c r="S74" s="30">
        <f t="shared" si="282"/>
        <v>603</v>
      </c>
      <c r="T74" s="84">
        <f t="shared" si="283"/>
        <v>603</v>
      </c>
      <c r="U74" s="96"/>
      <c r="V74" s="28"/>
      <c r="W74" s="28"/>
      <c r="X74" s="28"/>
      <c r="Y74" s="28"/>
      <c r="Z74" s="28">
        <f t="shared" si="284"/>
        <v>0</v>
      </c>
      <c r="AA74" s="107">
        <f t="shared" si="285"/>
        <v>603</v>
      </c>
      <c r="AB74" s="67"/>
    </row>
    <row r="75" spans="1:28" s="68" customFormat="1" x14ac:dyDescent="0.25">
      <c r="A75" s="53"/>
      <c r="B75" s="54" t="s">
        <v>75</v>
      </c>
      <c r="C75" s="28"/>
      <c r="D75" s="28"/>
      <c r="E75" s="28"/>
      <c r="F75" s="28"/>
      <c r="G75" s="28"/>
      <c r="H75" s="28"/>
      <c r="I75" s="28"/>
      <c r="J75" s="30">
        <f t="shared" si="279"/>
        <v>0</v>
      </c>
      <c r="K75" s="84">
        <f t="shared" si="280"/>
        <v>0</v>
      </c>
      <c r="L75" s="96"/>
      <c r="M75" s="28">
        <f>284+284</f>
        <v>568</v>
      </c>
      <c r="N75" s="28"/>
      <c r="O75" s="28"/>
      <c r="P75" s="28"/>
      <c r="Q75" s="28"/>
      <c r="R75" s="28">
        <f t="shared" si="281"/>
        <v>0</v>
      </c>
      <c r="S75" s="30">
        <f t="shared" si="282"/>
        <v>568</v>
      </c>
      <c r="T75" s="84">
        <f t="shared" si="283"/>
        <v>568</v>
      </c>
      <c r="U75" s="96"/>
      <c r="V75" s="28"/>
      <c r="W75" s="28"/>
      <c r="X75" s="28"/>
      <c r="Y75" s="28"/>
      <c r="Z75" s="28">
        <f t="shared" si="284"/>
        <v>0</v>
      </c>
      <c r="AA75" s="107">
        <f t="shared" si="285"/>
        <v>568</v>
      </c>
      <c r="AB75" s="67"/>
    </row>
    <row r="76" spans="1:28" s="68" customFormat="1" x14ac:dyDescent="0.25">
      <c r="A76" s="53"/>
      <c r="B76" s="54" t="s">
        <v>76</v>
      </c>
      <c r="C76" s="28"/>
      <c r="D76" s="28"/>
      <c r="E76" s="28"/>
      <c r="F76" s="28"/>
      <c r="G76" s="28"/>
      <c r="H76" s="28"/>
      <c r="I76" s="28"/>
      <c r="J76" s="30">
        <f t="shared" si="279"/>
        <v>0</v>
      </c>
      <c r="K76" s="84">
        <f t="shared" si="280"/>
        <v>0</v>
      </c>
      <c r="L76" s="96"/>
      <c r="M76" s="28">
        <f>32+32</f>
        <v>64</v>
      </c>
      <c r="N76" s="28"/>
      <c r="O76" s="28"/>
      <c r="P76" s="28"/>
      <c r="Q76" s="28"/>
      <c r="R76" s="28">
        <f t="shared" si="281"/>
        <v>0</v>
      </c>
      <c r="S76" s="30">
        <f t="shared" si="282"/>
        <v>64</v>
      </c>
      <c r="T76" s="84">
        <f t="shared" si="283"/>
        <v>64</v>
      </c>
      <c r="U76" s="96"/>
      <c r="V76" s="28"/>
      <c r="W76" s="28"/>
      <c r="X76" s="28"/>
      <c r="Y76" s="28"/>
      <c r="Z76" s="28">
        <f t="shared" si="284"/>
        <v>0</v>
      </c>
      <c r="AA76" s="107">
        <f t="shared" si="285"/>
        <v>64</v>
      </c>
      <c r="AB76" s="67"/>
    </row>
    <row r="77" spans="1:28" s="68" customFormat="1" x14ac:dyDescent="0.25">
      <c r="A77" s="53"/>
      <c r="B77" s="54" t="s">
        <v>82</v>
      </c>
      <c r="C77" s="28"/>
      <c r="D77" s="28"/>
      <c r="E77" s="28"/>
      <c r="F77" s="28"/>
      <c r="G77" s="28"/>
      <c r="H77" s="28"/>
      <c r="I77" s="28"/>
      <c r="J77" s="30">
        <f t="shared" si="279"/>
        <v>0</v>
      </c>
      <c r="K77" s="84">
        <f t="shared" si="280"/>
        <v>0</v>
      </c>
      <c r="L77" s="96"/>
      <c r="M77" s="28">
        <v>311</v>
      </c>
      <c r="N77" s="28"/>
      <c r="O77" s="28"/>
      <c r="P77" s="28"/>
      <c r="Q77" s="28"/>
      <c r="R77" s="28">
        <f t="shared" si="281"/>
        <v>0</v>
      </c>
      <c r="S77" s="30">
        <f t="shared" si="282"/>
        <v>311</v>
      </c>
      <c r="T77" s="84">
        <f t="shared" si="283"/>
        <v>311</v>
      </c>
      <c r="U77" s="96"/>
      <c r="V77" s="28"/>
      <c r="W77" s="28"/>
      <c r="X77" s="28"/>
      <c r="Y77" s="28"/>
      <c r="Z77" s="28">
        <f t="shared" si="284"/>
        <v>0</v>
      </c>
      <c r="AA77" s="107">
        <f t="shared" si="285"/>
        <v>311</v>
      </c>
      <c r="AB77" s="67"/>
    </row>
    <row r="78" spans="1:28" s="68" customFormat="1" x14ac:dyDescent="0.25">
      <c r="A78" s="53"/>
      <c r="B78" s="54" t="s">
        <v>81</v>
      </c>
      <c r="C78" s="28"/>
      <c r="D78" s="28"/>
      <c r="E78" s="28"/>
      <c r="F78" s="28"/>
      <c r="G78" s="28"/>
      <c r="H78" s="28"/>
      <c r="I78" s="28"/>
      <c r="J78" s="30">
        <f t="shared" ref="J78:J83" si="286">SUM(G78:I78)</f>
        <v>0</v>
      </c>
      <c r="K78" s="84">
        <f t="shared" ref="K78:K83" si="287">SUM(C78:F78,J78)</f>
        <v>0</v>
      </c>
      <c r="L78" s="96"/>
      <c r="M78" s="28">
        <f>9+76+9</f>
        <v>94</v>
      </c>
      <c r="N78" s="28"/>
      <c r="O78" s="28"/>
      <c r="P78" s="28"/>
      <c r="Q78" s="28"/>
      <c r="R78" s="28">
        <f t="shared" ref="R78:R83" si="288">SUM(N78:Q78)</f>
        <v>0</v>
      </c>
      <c r="S78" s="30">
        <f t="shared" ref="S78:S83" si="289">SUM(L78:M78,R78)</f>
        <v>94</v>
      </c>
      <c r="T78" s="84">
        <f t="shared" ref="T78:T83" si="290">SUM(K78,S78)</f>
        <v>94</v>
      </c>
      <c r="U78" s="96"/>
      <c r="V78" s="28"/>
      <c r="W78" s="28"/>
      <c r="X78" s="28"/>
      <c r="Y78" s="28"/>
      <c r="Z78" s="28">
        <f t="shared" ref="Z78:Z83" si="291">SUM(U78:Y78)</f>
        <v>0</v>
      </c>
      <c r="AA78" s="107">
        <f t="shared" ref="AA78:AA83" si="292">SUM(T78,Z78)</f>
        <v>94</v>
      </c>
      <c r="AB78" s="67"/>
    </row>
    <row r="79" spans="1:28" s="68" customFormat="1" x14ac:dyDescent="0.25">
      <c r="A79" s="53"/>
      <c r="B79" s="54" t="s">
        <v>80</v>
      </c>
      <c r="C79" s="28"/>
      <c r="D79" s="28"/>
      <c r="E79" s="28"/>
      <c r="F79" s="28"/>
      <c r="G79" s="28"/>
      <c r="H79" s="28"/>
      <c r="I79" s="28"/>
      <c r="J79" s="30">
        <f t="shared" si="286"/>
        <v>0</v>
      </c>
      <c r="K79" s="84">
        <f t="shared" si="287"/>
        <v>0</v>
      </c>
      <c r="L79" s="96"/>
      <c r="M79" s="28">
        <f>86+86</f>
        <v>172</v>
      </c>
      <c r="N79" s="28"/>
      <c r="O79" s="28"/>
      <c r="P79" s="28"/>
      <c r="Q79" s="28"/>
      <c r="R79" s="28">
        <f t="shared" si="288"/>
        <v>0</v>
      </c>
      <c r="S79" s="30">
        <f t="shared" si="289"/>
        <v>172</v>
      </c>
      <c r="T79" s="84">
        <f t="shared" si="290"/>
        <v>172</v>
      </c>
      <c r="U79" s="96"/>
      <c r="V79" s="28"/>
      <c r="W79" s="28"/>
      <c r="X79" s="28"/>
      <c r="Y79" s="28"/>
      <c r="Z79" s="28">
        <f t="shared" si="291"/>
        <v>0</v>
      </c>
      <c r="AA79" s="107">
        <f t="shared" si="292"/>
        <v>172</v>
      </c>
      <c r="AB79" s="67"/>
    </row>
    <row r="80" spans="1:28" s="68" customFormat="1" x14ac:dyDescent="0.25">
      <c r="A80" s="53"/>
      <c r="B80" s="54" t="s">
        <v>79</v>
      </c>
      <c r="C80" s="28"/>
      <c r="D80" s="28"/>
      <c r="E80" s="28"/>
      <c r="F80" s="28"/>
      <c r="G80" s="28"/>
      <c r="H80" s="28"/>
      <c r="I80" s="28"/>
      <c r="J80" s="30">
        <f t="shared" si="286"/>
        <v>0</v>
      </c>
      <c r="K80" s="84">
        <f t="shared" si="287"/>
        <v>0</v>
      </c>
      <c r="L80" s="96"/>
      <c r="M80" s="28">
        <f>31+31</f>
        <v>62</v>
      </c>
      <c r="N80" s="28"/>
      <c r="O80" s="28"/>
      <c r="P80" s="28"/>
      <c r="Q80" s="28"/>
      <c r="R80" s="28">
        <f t="shared" si="288"/>
        <v>0</v>
      </c>
      <c r="S80" s="30">
        <f t="shared" si="289"/>
        <v>62</v>
      </c>
      <c r="T80" s="84">
        <f t="shared" si="290"/>
        <v>62</v>
      </c>
      <c r="U80" s="96"/>
      <c r="V80" s="28"/>
      <c r="W80" s="28"/>
      <c r="X80" s="28"/>
      <c r="Y80" s="28"/>
      <c r="Z80" s="28">
        <f t="shared" si="291"/>
        <v>0</v>
      </c>
      <c r="AA80" s="107">
        <f t="shared" si="292"/>
        <v>62</v>
      </c>
      <c r="AB80" s="67"/>
    </row>
    <row r="81" spans="1:28" s="68" customFormat="1" x14ac:dyDescent="0.25">
      <c r="A81" s="53"/>
      <c r="B81" s="54" t="s">
        <v>78</v>
      </c>
      <c r="C81" s="28"/>
      <c r="D81" s="28"/>
      <c r="E81" s="28"/>
      <c r="F81" s="28"/>
      <c r="G81" s="28"/>
      <c r="H81" s="28"/>
      <c r="I81" s="28"/>
      <c r="J81" s="30">
        <f t="shared" si="286"/>
        <v>0</v>
      </c>
      <c r="K81" s="84">
        <f t="shared" si="287"/>
        <v>0</v>
      </c>
      <c r="L81" s="96"/>
      <c r="M81" s="28">
        <v>24</v>
      </c>
      <c r="N81" s="28"/>
      <c r="O81" s="28"/>
      <c r="P81" s="28"/>
      <c r="Q81" s="28"/>
      <c r="R81" s="28">
        <f t="shared" si="288"/>
        <v>0</v>
      </c>
      <c r="S81" s="30">
        <f t="shared" si="289"/>
        <v>24</v>
      </c>
      <c r="T81" s="84">
        <f t="shared" si="290"/>
        <v>24</v>
      </c>
      <c r="U81" s="96"/>
      <c r="V81" s="28"/>
      <c r="W81" s="28"/>
      <c r="X81" s="28"/>
      <c r="Y81" s="28"/>
      <c r="Z81" s="28">
        <f t="shared" si="291"/>
        <v>0</v>
      </c>
      <c r="AA81" s="107">
        <f t="shared" si="292"/>
        <v>24</v>
      </c>
      <c r="AB81" s="67"/>
    </row>
    <row r="82" spans="1:28" s="68" customFormat="1" x14ac:dyDescent="0.25">
      <c r="A82" s="53"/>
      <c r="B82" s="54" t="s">
        <v>77</v>
      </c>
      <c r="C82" s="28"/>
      <c r="D82" s="28"/>
      <c r="E82" s="28"/>
      <c r="F82" s="28"/>
      <c r="G82" s="28"/>
      <c r="H82" s="28"/>
      <c r="I82" s="28"/>
      <c r="J82" s="30">
        <f t="shared" si="286"/>
        <v>0</v>
      </c>
      <c r="K82" s="84">
        <f t="shared" si="287"/>
        <v>0</v>
      </c>
      <c r="L82" s="96"/>
      <c r="M82" s="28">
        <v>47</v>
      </c>
      <c r="N82" s="28"/>
      <c r="O82" s="28"/>
      <c r="P82" s="28"/>
      <c r="Q82" s="28"/>
      <c r="R82" s="28">
        <f t="shared" si="288"/>
        <v>0</v>
      </c>
      <c r="S82" s="30">
        <f t="shared" si="289"/>
        <v>47</v>
      </c>
      <c r="T82" s="84">
        <f t="shared" si="290"/>
        <v>47</v>
      </c>
      <c r="U82" s="96"/>
      <c r="V82" s="28"/>
      <c r="W82" s="28"/>
      <c r="X82" s="28"/>
      <c r="Y82" s="28"/>
      <c r="Z82" s="28">
        <f t="shared" si="291"/>
        <v>0</v>
      </c>
      <c r="AA82" s="107">
        <f t="shared" si="292"/>
        <v>47</v>
      </c>
      <c r="AB82" s="67"/>
    </row>
    <row r="83" spans="1:28" s="68" customFormat="1" ht="16.5" thickBot="1" x14ac:dyDescent="0.3">
      <c r="A83" s="53"/>
      <c r="B83" s="54" t="s">
        <v>123</v>
      </c>
      <c r="C83" s="28"/>
      <c r="D83" s="28"/>
      <c r="E83" s="28"/>
      <c r="F83" s="28"/>
      <c r="G83" s="28"/>
      <c r="H83" s="28"/>
      <c r="I83" s="28"/>
      <c r="J83" s="30">
        <f t="shared" si="286"/>
        <v>0</v>
      </c>
      <c r="K83" s="84">
        <f t="shared" si="287"/>
        <v>0</v>
      </c>
      <c r="L83" s="96"/>
      <c r="M83" s="28">
        <f>314+692</f>
        <v>1006</v>
      </c>
      <c r="N83" s="28"/>
      <c r="O83" s="28"/>
      <c r="P83" s="28"/>
      <c r="Q83" s="28"/>
      <c r="R83" s="28">
        <f t="shared" si="288"/>
        <v>0</v>
      </c>
      <c r="S83" s="30">
        <f t="shared" si="289"/>
        <v>1006</v>
      </c>
      <c r="T83" s="84">
        <f t="shared" si="290"/>
        <v>1006</v>
      </c>
      <c r="U83" s="96"/>
      <c r="V83" s="28"/>
      <c r="W83" s="28"/>
      <c r="X83" s="28"/>
      <c r="Y83" s="28"/>
      <c r="Z83" s="28">
        <f t="shared" si="291"/>
        <v>0</v>
      </c>
      <c r="AA83" s="107">
        <f t="shared" si="292"/>
        <v>1006</v>
      </c>
      <c r="AB83" s="67"/>
    </row>
    <row r="84" spans="1:28" s="77" customFormat="1" ht="16.5" thickBot="1" x14ac:dyDescent="0.3">
      <c r="A84" s="74">
        <v>6901</v>
      </c>
      <c r="B84" s="75" t="s">
        <v>117</v>
      </c>
      <c r="C84" s="49">
        <f t="shared" ref="C84:I84" si="293">SUM(C71:C83)</f>
        <v>0</v>
      </c>
      <c r="D84" s="49">
        <f t="shared" si="293"/>
        <v>0</v>
      </c>
      <c r="E84" s="49">
        <f t="shared" si="293"/>
        <v>0</v>
      </c>
      <c r="F84" s="49">
        <f t="shared" si="293"/>
        <v>0</v>
      </c>
      <c r="G84" s="49">
        <f t="shared" si="293"/>
        <v>0</v>
      </c>
      <c r="H84" s="49">
        <f t="shared" si="293"/>
        <v>0</v>
      </c>
      <c r="I84" s="49">
        <f t="shared" si="293"/>
        <v>0</v>
      </c>
      <c r="J84" s="49">
        <f t="shared" ref="J84" si="294">SUM(G84:I84)</f>
        <v>0</v>
      </c>
      <c r="K84" s="85">
        <f t="shared" ref="K84" si="295">SUM(C84:F84,J84)</f>
        <v>0</v>
      </c>
      <c r="L84" s="97">
        <f t="shared" ref="L84:Q84" si="296">SUM(L71:L83)</f>
        <v>0</v>
      </c>
      <c r="M84" s="49">
        <f t="shared" si="296"/>
        <v>6392</v>
      </c>
      <c r="N84" s="49">
        <f t="shared" si="296"/>
        <v>0</v>
      </c>
      <c r="O84" s="49">
        <f t="shared" si="296"/>
        <v>0</v>
      </c>
      <c r="P84" s="49">
        <f t="shared" si="296"/>
        <v>0</v>
      </c>
      <c r="Q84" s="49">
        <f t="shared" si="296"/>
        <v>0</v>
      </c>
      <c r="R84" s="49">
        <f t="shared" ref="R84" si="297">SUM(N84:Q84)</f>
        <v>0</v>
      </c>
      <c r="S84" s="49">
        <f t="shared" ref="S84" si="298">SUM(L84:M84,R84)</f>
        <v>6392</v>
      </c>
      <c r="T84" s="85">
        <f t="shared" ref="T84" si="299">SUM(K84,S84)</f>
        <v>6392</v>
      </c>
      <c r="U84" s="97">
        <f>SUM(U71:U83)</f>
        <v>0</v>
      </c>
      <c r="V84" s="49">
        <f>SUM(V71:V83)</f>
        <v>0</v>
      </c>
      <c r="W84" s="49">
        <f>SUM(W71:W83)</f>
        <v>0</v>
      </c>
      <c r="X84" s="49">
        <f>SUM(X71:X83)</f>
        <v>0</v>
      </c>
      <c r="Y84" s="49">
        <f>SUM(Y71:Y83)</f>
        <v>0</v>
      </c>
      <c r="Z84" s="49">
        <f t="shared" ref="Z84" si="300">SUM(U84:Y84)</f>
        <v>0</v>
      </c>
      <c r="AA84" s="85">
        <f t="shared" ref="AA84" si="301">SUM(T84,Z84)</f>
        <v>6392</v>
      </c>
      <c r="AB84" s="76"/>
    </row>
    <row r="85" spans="1:28" s="66" customFormat="1" x14ac:dyDescent="0.25">
      <c r="A85" s="55">
        <v>9113</v>
      </c>
      <c r="B85" s="56" t="s">
        <v>118</v>
      </c>
      <c r="C85" s="30"/>
      <c r="D85" s="30"/>
      <c r="E85" s="30"/>
      <c r="F85" s="30"/>
      <c r="G85" s="30"/>
      <c r="H85" s="30"/>
      <c r="I85" s="30"/>
      <c r="J85" s="30"/>
      <c r="K85" s="84"/>
      <c r="L85" s="94"/>
      <c r="M85" s="30"/>
      <c r="N85" s="30"/>
      <c r="O85" s="30"/>
      <c r="P85" s="30"/>
      <c r="Q85" s="30"/>
      <c r="R85" s="30"/>
      <c r="S85" s="30"/>
      <c r="T85" s="84"/>
      <c r="U85" s="94"/>
      <c r="V85" s="30"/>
      <c r="W85" s="30"/>
      <c r="X85" s="30"/>
      <c r="Y85" s="30"/>
      <c r="Z85" s="30"/>
      <c r="AA85" s="84"/>
      <c r="AB85" s="65"/>
    </row>
    <row r="86" spans="1:28" s="68" customFormat="1" ht="16.5" thickBot="1" x14ac:dyDescent="0.3">
      <c r="A86" s="53"/>
      <c r="B86" s="35" t="s">
        <v>25</v>
      </c>
      <c r="C86" s="28"/>
      <c r="D86" s="28"/>
      <c r="E86" s="28">
        <v>1397</v>
      </c>
      <c r="F86" s="28"/>
      <c r="G86" s="28"/>
      <c r="H86" s="28"/>
      <c r="I86" s="28"/>
      <c r="J86" s="30">
        <f t="shared" ref="J86" si="302">SUM(G86:I86)</f>
        <v>0</v>
      </c>
      <c r="K86" s="84">
        <f t="shared" ref="K86" si="303">SUM(C86:F86,J86)</f>
        <v>1397</v>
      </c>
      <c r="L86" s="96"/>
      <c r="M86" s="28"/>
      <c r="N86" s="28"/>
      <c r="O86" s="28"/>
      <c r="P86" s="28"/>
      <c r="Q86" s="28"/>
      <c r="R86" s="28">
        <f t="shared" ref="R86" si="304">SUM(N86:Q86)</f>
        <v>0</v>
      </c>
      <c r="S86" s="30">
        <f t="shared" ref="S86" si="305">SUM(L86:M86,R86)</f>
        <v>0</v>
      </c>
      <c r="T86" s="84">
        <f t="shared" ref="T86" si="306">SUM(K86,S86)</f>
        <v>1397</v>
      </c>
      <c r="U86" s="96"/>
      <c r="V86" s="28"/>
      <c r="W86" s="28"/>
      <c r="X86" s="28"/>
      <c r="Y86" s="28"/>
      <c r="Z86" s="28">
        <f t="shared" ref="Z86" si="307">SUM(U86:Y86)</f>
        <v>0</v>
      </c>
      <c r="AA86" s="107">
        <f t="shared" ref="AA86" si="308">SUM(T86,Z86)</f>
        <v>1397</v>
      </c>
      <c r="AB86" s="67"/>
    </row>
    <row r="87" spans="1:28" s="77" customFormat="1" ht="32.25" thickBot="1" x14ac:dyDescent="0.3">
      <c r="A87" s="74">
        <v>9113</v>
      </c>
      <c r="B87" s="75" t="s">
        <v>119</v>
      </c>
      <c r="C87" s="49">
        <f t="shared" ref="C87:AA87" si="309">SUM(C85:C86)</f>
        <v>0</v>
      </c>
      <c r="D87" s="49">
        <f t="shared" si="309"/>
        <v>0</v>
      </c>
      <c r="E87" s="49">
        <f t="shared" si="309"/>
        <v>1397</v>
      </c>
      <c r="F87" s="49">
        <f t="shared" si="309"/>
        <v>0</v>
      </c>
      <c r="G87" s="49">
        <f t="shared" si="309"/>
        <v>0</v>
      </c>
      <c r="H87" s="49">
        <f t="shared" si="309"/>
        <v>0</v>
      </c>
      <c r="I87" s="49">
        <f t="shared" si="309"/>
        <v>0</v>
      </c>
      <c r="J87" s="49">
        <f t="shared" si="309"/>
        <v>0</v>
      </c>
      <c r="K87" s="85">
        <f t="shared" si="309"/>
        <v>1397</v>
      </c>
      <c r="L87" s="97">
        <f t="shared" si="309"/>
        <v>0</v>
      </c>
      <c r="M87" s="49">
        <f t="shared" si="309"/>
        <v>0</v>
      </c>
      <c r="N87" s="49">
        <f t="shared" si="309"/>
        <v>0</v>
      </c>
      <c r="O87" s="49">
        <f t="shared" si="309"/>
        <v>0</v>
      </c>
      <c r="P87" s="49">
        <f t="shared" si="309"/>
        <v>0</v>
      </c>
      <c r="Q87" s="49">
        <f t="shared" si="309"/>
        <v>0</v>
      </c>
      <c r="R87" s="49">
        <f t="shared" si="309"/>
        <v>0</v>
      </c>
      <c r="S87" s="49">
        <f t="shared" si="309"/>
        <v>0</v>
      </c>
      <c r="T87" s="85">
        <f t="shared" si="309"/>
        <v>1397</v>
      </c>
      <c r="U87" s="97">
        <f t="shared" si="309"/>
        <v>0</v>
      </c>
      <c r="V87" s="49">
        <f t="shared" si="309"/>
        <v>0</v>
      </c>
      <c r="W87" s="49">
        <f t="shared" si="309"/>
        <v>0</v>
      </c>
      <c r="X87" s="49">
        <f t="shared" si="309"/>
        <v>0</v>
      </c>
      <c r="Y87" s="49">
        <f t="shared" si="309"/>
        <v>0</v>
      </c>
      <c r="Z87" s="49">
        <f t="shared" si="309"/>
        <v>0</v>
      </c>
      <c r="AA87" s="85">
        <f t="shared" si="309"/>
        <v>1397</v>
      </c>
      <c r="AB87" s="76"/>
    </row>
    <row r="88" spans="1:28" s="72" customFormat="1" ht="16.5" thickBot="1" x14ac:dyDescent="0.3">
      <c r="A88" s="46"/>
      <c r="B88" s="47"/>
      <c r="C88" s="48"/>
      <c r="D88" s="48"/>
      <c r="E88" s="48"/>
      <c r="F88" s="48"/>
      <c r="G88" s="48"/>
      <c r="H88" s="48"/>
      <c r="I88" s="48"/>
      <c r="J88" s="49"/>
      <c r="K88" s="85"/>
      <c r="L88" s="98"/>
      <c r="M88" s="48"/>
      <c r="N88" s="48"/>
      <c r="O88" s="48"/>
      <c r="P88" s="48"/>
      <c r="Q88" s="48"/>
      <c r="R88" s="48"/>
      <c r="S88" s="49"/>
      <c r="T88" s="85"/>
      <c r="U88" s="98"/>
      <c r="V88" s="48"/>
      <c r="W88" s="48"/>
      <c r="X88" s="48"/>
      <c r="Y88" s="48"/>
      <c r="Z88" s="48"/>
      <c r="AA88" s="108"/>
      <c r="AB88" s="71"/>
    </row>
    <row r="89" spans="1:28" s="70" customFormat="1" ht="16.5" thickBot="1" x14ac:dyDescent="0.3">
      <c r="A89" s="50"/>
      <c r="B89" s="51" t="s">
        <v>88</v>
      </c>
      <c r="C89" s="52">
        <f>SUM(C16,C19,C22,C25,C30,C33,C36,C39,C44,C47,C50,C53,C56,C59,C62,C66,C70,C84,C87)</f>
        <v>0</v>
      </c>
      <c r="D89" s="52">
        <f t="shared" ref="D89:AA89" si="310">SUM(D16,D19,D22,D25,D30,D33,D36,D39,D44,D47,D50,D53,D56,D59,D62,D66,D70,D84,D87)</f>
        <v>0</v>
      </c>
      <c r="E89" s="52">
        <f t="shared" si="310"/>
        <v>48564</v>
      </c>
      <c r="F89" s="52">
        <f t="shared" si="310"/>
        <v>242</v>
      </c>
      <c r="G89" s="52">
        <f t="shared" si="310"/>
        <v>0</v>
      </c>
      <c r="H89" s="52">
        <f t="shared" si="310"/>
        <v>985</v>
      </c>
      <c r="I89" s="52">
        <f t="shared" si="310"/>
        <v>0</v>
      </c>
      <c r="J89" s="52">
        <f t="shared" si="310"/>
        <v>985</v>
      </c>
      <c r="K89" s="86">
        <f t="shared" si="310"/>
        <v>49791</v>
      </c>
      <c r="L89" s="99">
        <f t="shared" si="310"/>
        <v>0</v>
      </c>
      <c r="M89" s="52">
        <f t="shared" si="310"/>
        <v>6392</v>
      </c>
      <c r="N89" s="52">
        <f t="shared" si="310"/>
        <v>0</v>
      </c>
      <c r="O89" s="52">
        <f t="shared" si="310"/>
        <v>0</v>
      </c>
      <c r="P89" s="52">
        <f t="shared" si="310"/>
        <v>0</v>
      </c>
      <c r="Q89" s="52">
        <f t="shared" si="310"/>
        <v>15964</v>
      </c>
      <c r="R89" s="52">
        <f t="shared" si="310"/>
        <v>15964</v>
      </c>
      <c r="S89" s="52">
        <f t="shared" si="310"/>
        <v>22356</v>
      </c>
      <c r="T89" s="86">
        <f t="shared" si="310"/>
        <v>72147</v>
      </c>
      <c r="U89" s="99">
        <f t="shared" si="310"/>
        <v>0</v>
      </c>
      <c r="V89" s="52">
        <f t="shared" si="310"/>
        <v>0</v>
      </c>
      <c r="W89" s="52">
        <f t="shared" si="310"/>
        <v>0</v>
      </c>
      <c r="X89" s="52">
        <f t="shared" si="310"/>
        <v>0</v>
      </c>
      <c r="Y89" s="52">
        <f t="shared" si="310"/>
        <v>0</v>
      </c>
      <c r="Z89" s="52">
        <f t="shared" si="310"/>
        <v>0</v>
      </c>
      <c r="AA89" s="86">
        <f t="shared" si="310"/>
        <v>72147</v>
      </c>
      <c r="AB89" s="69"/>
    </row>
    <row r="90" spans="1:28" s="68" customFormat="1" x14ac:dyDescent="0.25">
      <c r="A90" s="34"/>
      <c r="B90" s="35"/>
      <c r="C90" s="28"/>
      <c r="D90" s="28"/>
      <c r="E90" s="28"/>
      <c r="F90" s="28"/>
      <c r="G90" s="28"/>
      <c r="H90" s="28"/>
      <c r="I90" s="28"/>
      <c r="J90" s="30"/>
      <c r="K90" s="30"/>
      <c r="L90" s="28"/>
      <c r="M90" s="28"/>
      <c r="N90" s="28"/>
      <c r="O90" s="28"/>
      <c r="P90" s="28"/>
      <c r="Q90" s="28"/>
      <c r="R90" s="28"/>
      <c r="S90" s="30"/>
      <c r="T90" s="30"/>
      <c r="U90" s="28"/>
      <c r="V90" s="28"/>
      <c r="W90" s="28"/>
      <c r="X90" s="28"/>
      <c r="Y90" s="28"/>
      <c r="Z90" s="28"/>
      <c r="AA90" s="30"/>
      <c r="AB90" s="67"/>
    </row>
  </sheetData>
  <mergeCells count="5">
    <mergeCell ref="C6:K6"/>
    <mergeCell ref="A10:A11"/>
    <mergeCell ref="C7:K7"/>
    <mergeCell ref="C8:K8"/>
    <mergeCell ref="A13:B13"/>
  </mergeCells>
  <printOptions horizontalCentered="1"/>
  <pageMargins left="0" right="0" top="0.39370078740157483" bottom="0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2:AB41"/>
  <sheetViews>
    <sheetView tabSelected="1" view="pageBreakPreview" zoomScale="85" zoomScaleNormal="70" zoomScaleSheetLayoutView="85" workbookViewId="0">
      <selection activeCell="C9" sqref="C9"/>
    </sheetView>
  </sheetViews>
  <sheetFormatPr defaultRowHeight="15.75" x14ac:dyDescent="0.25"/>
  <cols>
    <col min="1" max="1" width="14.5703125" style="3" bestFit="1" customWidth="1"/>
    <col min="2" max="2" width="74" style="3" customWidth="1"/>
    <col min="3" max="3" width="11.85546875" style="3" bestFit="1" customWidth="1"/>
    <col min="4" max="4" width="15.7109375" style="3" bestFit="1" customWidth="1"/>
    <col min="5" max="5" width="10.85546875" style="3" bestFit="1" customWidth="1"/>
    <col min="6" max="6" width="11.85546875" style="3" bestFit="1" customWidth="1"/>
    <col min="7" max="8" width="16.28515625" style="3" bestFit="1" customWidth="1"/>
    <col min="9" max="9" width="12.28515625" style="3" bestFit="1" customWidth="1"/>
    <col min="10" max="10" width="16.28515625" style="4" bestFit="1" customWidth="1"/>
    <col min="11" max="11" width="17" style="21" customWidth="1"/>
    <col min="12" max="12" width="14.7109375" style="22" bestFit="1" customWidth="1"/>
    <col min="13" max="13" width="13.140625" style="22" bestFit="1" customWidth="1"/>
    <col min="14" max="15" width="16" style="3" bestFit="1" customWidth="1"/>
    <col min="16" max="16" width="11.5703125" style="3" customWidth="1"/>
    <col min="17" max="17" width="16" style="3" bestFit="1" customWidth="1"/>
    <col min="18" max="18" width="15.7109375" style="3" bestFit="1" customWidth="1"/>
    <col min="19" max="19" width="16.5703125" style="4" customWidth="1"/>
    <col min="20" max="20" width="16" style="4" bestFit="1" customWidth="1"/>
    <col min="21" max="21" width="12.28515625" style="3" bestFit="1" customWidth="1"/>
    <col min="22" max="22" width="14.7109375" style="3" bestFit="1" customWidth="1"/>
    <col min="23" max="24" width="16.5703125" style="3" bestFit="1" customWidth="1"/>
    <col min="25" max="25" width="16.28515625" style="3" bestFit="1" customWidth="1"/>
    <col min="26" max="26" width="16.5703125" style="3" bestFit="1" customWidth="1"/>
    <col min="27" max="27" width="15.7109375" style="4" bestFit="1" customWidth="1"/>
    <col min="28" max="16384" width="9.140625" style="3"/>
  </cols>
  <sheetData>
    <row r="2" spans="1:28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79" t="s">
        <v>158</v>
      </c>
      <c r="L2" s="26"/>
      <c r="M2" s="36"/>
      <c r="N2" s="26"/>
      <c r="O2" s="26"/>
      <c r="P2" s="26"/>
      <c r="Q2" s="26"/>
      <c r="R2" s="26"/>
      <c r="S2" s="26"/>
      <c r="T2" s="79" t="s">
        <v>158</v>
      </c>
      <c r="U2" s="26"/>
      <c r="V2" s="26"/>
      <c r="W2" s="26"/>
      <c r="X2" s="26"/>
      <c r="Y2" s="26"/>
      <c r="Z2" s="26"/>
      <c r="AA2" s="79" t="s">
        <v>158</v>
      </c>
    </row>
    <row r="3" spans="1:28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79" t="s">
        <v>155</v>
      </c>
      <c r="L3" s="26"/>
      <c r="M3" s="36"/>
      <c r="N3" s="26"/>
      <c r="O3" s="26"/>
      <c r="P3" s="26"/>
      <c r="Q3" s="26"/>
      <c r="R3" s="26"/>
      <c r="S3" s="26"/>
      <c r="T3" s="79" t="s">
        <v>156</v>
      </c>
      <c r="U3" s="26"/>
      <c r="V3" s="26"/>
      <c r="W3" s="26"/>
      <c r="X3" s="26"/>
      <c r="Y3" s="26"/>
      <c r="Z3" s="26"/>
      <c r="AA3" s="79" t="s">
        <v>157</v>
      </c>
    </row>
    <row r="4" spans="1:28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3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</row>
    <row r="5" spans="1:28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3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8" x14ac:dyDescent="0.25">
      <c r="B6" s="26"/>
      <c r="C6" s="138" t="s">
        <v>85</v>
      </c>
      <c r="D6" s="138"/>
      <c r="E6" s="138"/>
      <c r="F6" s="138"/>
      <c r="G6" s="138"/>
      <c r="H6" s="138"/>
      <c r="I6" s="138"/>
      <c r="J6" s="138"/>
      <c r="K6" s="138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</row>
    <row r="7" spans="1:28" x14ac:dyDescent="0.25">
      <c r="B7" s="26"/>
      <c r="C7" s="138" t="s">
        <v>130</v>
      </c>
      <c r="D7" s="138"/>
      <c r="E7" s="138"/>
      <c r="F7" s="138"/>
      <c r="G7" s="138"/>
      <c r="H7" s="138"/>
      <c r="I7" s="138"/>
      <c r="J7" s="138"/>
      <c r="K7" s="138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</row>
    <row r="8" spans="1:28" x14ac:dyDescent="0.25">
      <c r="B8" s="26"/>
      <c r="C8" s="138" t="s">
        <v>160</v>
      </c>
      <c r="D8" s="138"/>
      <c r="E8" s="138"/>
      <c r="F8" s="138"/>
      <c r="G8" s="138"/>
      <c r="H8" s="138"/>
      <c r="I8" s="138"/>
      <c r="J8" s="138"/>
      <c r="K8" s="138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</row>
    <row r="9" spans="1:28" ht="16.5" thickBot="1" x14ac:dyDescent="0.3">
      <c r="A9" s="1"/>
      <c r="B9" s="2"/>
      <c r="H9" s="4"/>
      <c r="K9" s="27" t="s">
        <v>50</v>
      </c>
      <c r="M9" s="27"/>
      <c r="T9" s="27" t="s">
        <v>50</v>
      </c>
      <c r="W9" s="27"/>
      <c r="AA9" s="27" t="s">
        <v>50</v>
      </c>
    </row>
    <row r="10" spans="1:28" s="5" customFormat="1" x14ac:dyDescent="0.25">
      <c r="A10" s="134" t="s">
        <v>49</v>
      </c>
      <c r="B10" s="11" t="s">
        <v>0</v>
      </c>
      <c r="C10" s="11" t="s">
        <v>1</v>
      </c>
      <c r="D10" s="11" t="s">
        <v>2</v>
      </c>
      <c r="E10" s="11" t="s">
        <v>3</v>
      </c>
      <c r="F10" s="11" t="s">
        <v>4</v>
      </c>
      <c r="G10" s="11" t="s">
        <v>5</v>
      </c>
      <c r="H10" s="11" t="s">
        <v>6</v>
      </c>
      <c r="I10" s="12" t="s">
        <v>7</v>
      </c>
      <c r="J10" s="37" t="s">
        <v>8</v>
      </c>
      <c r="K10" s="80" t="s">
        <v>9</v>
      </c>
      <c r="L10" s="87" t="s">
        <v>10</v>
      </c>
      <c r="M10" s="23" t="s">
        <v>11</v>
      </c>
      <c r="N10" s="12" t="s">
        <v>12</v>
      </c>
      <c r="O10" s="12" t="s">
        <v>13</v>
      </c>
      <c r="P10" s="12" t="s">
        <v>14</v>
      </c>
      <c r="Q10" s="12" t="s">
        <v>15</v>
      </c>
      <c r="R10" s="11" t="s">
        <v>16</v>
      </c>
      <c r="S10" s="13" t="s">
        <v>17</v>
      </c>
      <c r="T10" s="88" t="s">
        <v>45</v>
      </c>
      <c r="U10" s="100" t="s">
        <v>18</v>
      </c>
      <c r="V10" s="11" t="s">
        <v>19</v>
      </c>
      <c r="W10" s="11" t="s">
        <v>20</v>
      </c>
      <c r="X10" s="11" t="s">
        <v>20</v>
      </c>
      <c r="Y10" s="11" t="s">
        <v>21</v>
      </c>
      <c r="Z10" s="12" t="s">
        <v>22</v>
      </c>
      <c r="AA10" s="88"/>
      <c r="AB10" s="17"/>
    </row>
    <row r="11" spans="1:28" s="15" customFormat="1" ht="126" x14ac:dyDescent="0.25">
      <c r="A11" s="135"/>
      <c r="B11" s="16" t="s">
        <v>48</v>
      </c>
      <c r="C11" s="16" t="s">
        <v>23</v>
      </c>
      <c r="D11" s="16" t="s">
        <v>24</v>
      </c>
      <c r="E11" s="16" t="s">
        <v>25</v>
      </c>
      <c r="F11" s="16" t="s">
        <v>26</v>
      </c>
      <c r="G11" s="16" t="s">
        <v>27</v>
      </c>
      <c r="H11" s="16" t="s">
        <v>28</v>
      </c>
      <c r="I11" s="15" t="s">
        <v>29</v>
      </c>
      <c r="J11" s="8" t="s">
        <v>30</v>
      </c>
      <c r="K11" s="81" t="s">
        <v>31</v>
      </c>
      <c r="L11" s="89" t="s">
        <v>32</v>
      </c>
      <c r="M11" s="24" t="s">
        <v>33</v>
      </c>
      <c r="N11" s="15" t="s">
        <v>34</v>
      </c>
      <c r="O11" s="15" t="s">
        <v>35</v>
      </c>
      <c r="P11" s="15" t="s">
        <v>56</v>
      </c>
      <c r="Q11" s="15" t="s">
        <v>36</v>
      </c>
      <c r="R11" s="16" t="s">
        <v>37</v>
      </c>
      <c r="S11" s="10" t="s">
        <v>38</v>
      </c>
      <c r="T11" s="90" t="s">
        <v>46</v>
      </c>
      <c r="U11" s="101" t="s">
        <v>39</v>
      </c>
      <c r="V11" s="16" t="s">
        <v>40</v>
      </c>
      <c r="W11" s="16" t="s">
        <v>41</v>
      </c>
      <c r="X11" s="16" t="s">
        <v>42</v>
      </c>
      <c r="Y11" s="16" t="s">
        <v>43</v>
      </c>
      <c r="Z11" s="15" t="s">
        <v>44</v>
      </c>
      <c r="AA11" s="102" t="s">
        <v>47</v>
      </c>
      <c r="AB11" s="18"/>
    </row>
    <row r="12" spans="1:28" s="7" customFormat="1" x14ac:dyDescent="0.25">
      <c r="A12" s="14">
        <v>1</v>
      </c>
      <c r="B12" s="1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9" t="s">
        <v>51</v>
      </c>
      <c r="K12" s="82" t="s">
        <v>52</v>
      </c>
      <c r="L12" s="91">
        <v>12</v>
      </c>
      <c r="M12" s="25">
        <v>13</v>
      </c>
      <c r="N12" s="6">
        <v>14</v>
      </c>
      <c r="O12" s="6">
        <v>15</v>
      </c>
      <c r="P12" s="6">
        <v>16</v>
      </c>
      <c r="Q12" s="6">
        <v>17</v>
      </c>
      <c r="R12" s="6" t="s">
        <v>53</v>
      </c>
      <c r="S12" s="9" t="s">
        <v>54</v>
      </c>
      <c r="T12" s="92" t="s">
        <v>55</v>
      </c>
      <c r="U12" s="103">
        <v>21</v>
      </c>
      <c r="V12" s="6">
        <v>22</v>
      </c>
      <c r="W12" s="6">
        <v>23</v>
      </c>
      <c r="X12" s="6">
        <v>24</v>
      </c>
      <c r="Y12" s="6">
        <v>25</v>
      </c>
      <c r="Z12" s="6" t="s">
        <v>86</v>
      </c>
      <c r="AA12" s="92" t="s">
        <v>57</v>
      </c>
      <c r="AB12" s="19"/>
    </row>
    <row r="13" spans="1:28" s="58" customFormat="1" x14ac:dyDescent="0.25">
      <c r="A13" s="136" t="s">
        <v>132</v>
      </c>
      <c r="B13" s="137"/>
      <c r="C13" s="78"/>
      <c r="D13" s="78"/>
      <c r="E13" s="78"/>
      <c r="F13" s="78"/>
      <c r="G13" s="78"/>
      <c r="H13" s="78"/>
      <c r="I13" s="78"/>
      <c r="J13" s="78"/>
      <c r="K13" s="83"/>
      <c r="L13" s="93"/>
      <c r="M13" s="78"/>
      <c r="N13" s="78"/>
      <c r="O13" s="78"/>
      <c r="P13" s="78"/>
      <c r="Q13" s="78"/>
      <c r="R13" s="78"/>
      <c r="S13" s="78"/>
      <c r="T13" s="83"/>
      <c r="U13" s="93"/>
      <c r="V13" s="78"/>
      <c r="W13" s="78"/>
      <c r="X13" s="78"/>
      <c r="Y13" s="78"/>
      <c r="Z13" s="78"/>
      <c r="AA13" s="83"/>
      <c r="AB13" s="57"/>
    </row>
    <row r="14" spans="1:28" s="58" customFormat="1" x14ac:dyDescent="0.25">
      <c r="A14" s="33">
        <v>6201</v>
      </c>
      <c r="B14" s="32" t="s">
        <v>142</v>
      </c>
      <c r="C14" s="31"/>
      <c r="D14" s="31"/>
      <c r="E14" s="31"/>
      <c r="F14" s="31"/>
      <c r="G14" s="31"/>
      <c r="H14" s="31"/>
      <c r="I14" s="31"/>
      <c r="J14" s="31"/>
      <c r="K14" s="84"/>
      <c r="L14" s="94"/>
      <c r="M14" s="30"/>
      <c r="N14" s="31"/>
      <c r="O14" s="31"/>
      <c r="P14" s="31"/>
      <c r="Q14" s="31"/>
      <c r="R14" s="31"/>
      <c r="S14" s="31"/>
      <c r="T14" s="95"/>
      <c r="U14" s="104"/>
      <c r="V14" s="31"/>
      <c r="W14" s="31"/>
      <c r="X14" s="31"/>
      <c r="Y14" s="31"/>
      <c r="Z14" s="31"/>
      <c r="AA14" s="95"/>
      <c r="AB14" s="57"/>
    </row>
    <row r="15" spans="1:28" s="60" customFormat="1" x14ac:dyDescent="0.25">
      <c r="A15" s="33"/>
      <c r="B15" s="20" t="s">
        <v>144</v>
      </c>
      <c r="C15" s="29"/>
      <c r="D15" s="29"/>
      <c r="E15" s="29"/>
      <c r="F15" s="29"/>
      <c r="G15" s="29"/>
      <c r="H15" s="29"/>
      <c r="I15" s="28"/>
      <c r="J15" s="31">
        <f t="shared" ref="J15:J24" si="0">SUM(G15:I15)</f>
        <v>0</v>
      </c>
      <c r="K15" s="84">
        <f t="shared" ref="K15:K24" si="1">SUM(C15:F15,J15)</f>
        <v>0</v>
      </c>
      <c r="L15" s="96"/>
      <c r="M15" s="28"/>
      <c r="N15" s="29"/>
      <c r="O15" s="29"/>
      <c r="P15" s="29"/>
      <c r="Q15" s="29"/>
      <c r="R15" s="29">
        <f t="shared" ref="R15:R24" si="2">SUM(N15:Q15)</f>
        <v>0</v>
      </c>
      <c r="S15" s="31">
        <f t="shared" ref="S15:S24" si="3">SUM(L15:M15,R15)</f>
        <v>0</v>
      </c>
      <c r="T15" s="95">
        <f t="shared" ref="T15:T24" si="4">SUM(K15,S15)</f>
        <v>0</v>
      </c>
      <c r="U15" s="105"/>
      <c r="V15" s="29"/>
      <c r="W15" s="29">
        <v>29496</v>
      </c>
      <c r="X15" s="29"/>
      <c r="Y15" s="29"/>
      <c r="Z15" s="29">
        <f t="shared" ref="Z15:Z24" si="5">SUM(U15:Y15)</f>
        <v>29496</v>
      </c>
      <c r="AA15" s="95">
        <f t="shared" ref="AA15:AA24" si="6">SUM(T15,Z15)</f>
        <v>29496</v>
      </c>
      <c r="AB15" s="59"/>
    </row>
    <row r="16" spans="1:28" s="60" customFormat="1" x14ac:dyDescent="0.25">
      <c r="A16" s="33"/>
      <c r="B16" s="20" t="s">
        <v>145</v>
      </c>
      <c r="C16" s="29"/>
      <c r="D16" s="29"/>
      <c r="E16" s="29"/>
      <c r="F16" s="29"/>
      <c r="G16" s="29"/>
      <c r="H16" s="29"/>
      <c r="I16" s="28"/>
      <c r="J16" s="31">
        <f t="shared" si="0"/>
        <v>0</v>
      </c>
      <c r="K16" s="84">
        <f t="shared" si="1"/>
        <v>0</v>
      </c>
      <c r="L16" s="96"/>
      <c r="M16" s="28"/>
      <c r="N16" s="29"/>
      <c r="O16" s="29"/>
      <c r="P16" s="29"/>
      <c r="Q16" s="29"/>
      <c r="R16" s="29">
        <f t="shared" si="2"/>
        <v>0</v>
      </c>
      <c r="S16" s="31">
        <f t="shared" si="3"/>
        <v>0</v>
      </c>
      <c r="T16" s="95">
        <f t="shared" si="4"/>
        <v>0</v>
      </c>
      <c r="U16" s="105"/>
      <c r="V16" s="29"/>
      <c r="W16" s="29">
        <v>4180</v>
      </c>
      <c r="X16" s="29"/>
      <c r="Y16" s="29"/>
      <c r="Z16" s="29">
        <f t="shared" si="5"/>
        <v>4180</v>
      </c>
      <c r="AA16" s="95">
        <f t="shared" si="6"/>
        <v>4180</v>
      </c>
      <c r="AB16" s="59"/>
    </row>
    <row r="17" spans="1:28" s="60" customFormat="1" x14ac:dyDescent="0.25">
      <c r="A17" s="33"/>
      <c r="B17" s="20" t="s">
        <v>146</v>
      </c>
      <c r="C17" s="29"/>
      <c r="D17" s="29"/>
      <c r="E17" s="29"/>
      <c r="F17" s="29"/>
      <c r="G17" s="29"/>
      <c r="H17" s="29"/>
      <c r="I17" s="28"/>
      <c r="J17" s="31">
        <f t="shared" si="0"/>
        <v>0</v>
      </c>
      <c r="K17" s="84">
        <f t="shared" si="1"/>
        <v>0</v>
      </c>
      <c r="L17" s="96"/>
      <c r="M17" s="28"/>
      <c r="N17" s="29"/>
      <c r="O17" s="29"/>
      <c r="P17" s="29"/>
      <c r="Q17" s="29"/>
      <c r="R17" s="29">
        <f t="shared" si="2"/>
        <v>0</v>
      </c>
      <c r="S17" s="31">
        <f t="shared" si="3"/>
        <v>0</v>
      </c>
      <c r="T17" s="95">
        <f t="shared" si="4"/>
        <v>0</v>
      </c>
      <c r="U17" s="105"/>
      <c r="V17" s="29"/>
      <c r="W17" s="29">
        <v>2717</v>
      </c>
      <c r="X17" s="29"/>
      <c r="Y17" s="29"/>
      <c r="Z17" s="29">
        <f t="shared" si="5"/>
        <v>2717</v>
      </c>
      <c r="AA17" s="95">
        <f t="shared" si="6"/>
        <v>2717</v>
      </c>
      <c r="AB17" s="59"/>
    </row>
    <row r="18" spans="1:28" s="60" customFormat="1" x14ac:dyDescent="0.25">
      <c r="A18" s="33"/>
      <c r="B18" s="20" t="s">
        <v>147</v>
      </c>
      <c r="C18" s="29"/>
      <c r="D18" s="29"/>
      <c r="E18" s="29"/>
      <c r="F18" s="29"/>
      <c r="G18" s="29"/>
      <c r="H18" s="29"/>
      <c r="I18" s="28"/>
      <c r="J18" s="31">
        <f t="shared" si="0"/>
        <v>0</v>
      </c>
      <c r="K18" s="84">
        <f t="shared" si="1"/>
        <v>0</v>
      </c>
      <c r="L18" s="96"/>
      <c r="M18" s="28"/>
      <c r="N18" s="29"/>
      <c r="O18" s="29"/>
      <c r="P18" s="29"/>
      <c r="Q18" s="29"/>
      <c r="R18" s="29">
        <f t="shared" si="2"/>
        <v>0</v>
      </c>
      <c r="S18" s="31">
        <f t="shared" si="3"/>
        <v>0</v>
      </c>
      <c r="T18" s="95">
        <f t="shared" si="4"/>
        <v>0</v>
      </c>
      <c r="U18" s="105"/>
      <c r="V18" s="29"/>
      <c r="W18" s="29">
        <v>2107</v>
      </c>
      <c r="X18" s="29"/>
      <c r="Y18" s="29"/>
      <c r="Z18" s="29">
        <f t="shared" si="5"/>
        <v>2107</v>
      </c>
      <c r="AA18" s="95">
        <f t="shared" si="6"/>
        <v>2107</v>
      </c>
      <c r="AB18" s="59"/>
    </row>
    <row r="19" spans="1:28" s="60" customFormat="1" x14ac:dyDescent="0.25">
      <c r="A19" s="33"/>
      <c r="B19" s="20" t="s">
        <v>148</v>
      </c>
      <c r="C19" s="29"/>
      <c r="D19" s="29"/>
      <c r="E19" s="29"/>
      <c r="F19" s="29"/>
      <c r="G19" s="29"/>
      <c r="H19" s="29"/>
      <c r="I19" s="28"/>
      <c r="J19" s="31">
        <f t="shared" si="0"/>
        <v>0</v>
      </c>
      <c r="K19" s="84">
        <f t="shared" si="1"/>
        <v>0</v>
      </c>
      <c r="L19" s="96"/>
      <c r="M19" s="28"/>
      <c r="N19" s="29"/>
      <c r="O19" s="29"/>
      <c r="P19" s="29"/>
      <c r="Q19" s="29"/>
      <c r="R19" s="29">
        <f t="shared" si="2"/>
        <v>0</v>
      </c>
      <c r="S19" s="31">
        <f t="shared" si="3"/>
        <v>0</v>
      </c>
      <c r="T19" s="95">
        <f t="shared" si="4"/>
        <v>0</v>
      </c>
      <c r="U19" s="105"/>
      <c r="V19" s="29"/>
      <c r="W19" s="29">
        <v>4976</v>
      </c>
      <c r="X19" s="29"/>
      <c r="Y19" s="29"/>
      <c r="Z19" s="29">
        <f t="shared" si="5"/>
        <v>4976</v>
      </c>
      <c r="AA19" s="95">
        <f t="shared" si="6"/>
        <v>4976</v>
      </c>
      <c r="AB19" s="59"/>
    </row>
    <row r="20" spans="1:28" s="60" customFormat="1" x14ac:dyDescent="0.25">
      <c r="A20" s="33"/>
      <c r="B20" s="20" t="s">
        <v>149</v>
      </c>
      <c r="C20" s="29"/>
      <c r="D20" s="29"/>
      <c r="E20" s="29"/>
      <c r="F20" s="29"/>
      <c r="G20" s="29"/>
      <c r="H20" s="29"/>
      <c r="I20" s="28"/>
      <c r="J20" s="31">
        <f t="shared" si="0"/>
        <v>0</v>
      </c>
      <c r="K20" s="84">
        <f t="shared" si="1"/>
        <v>0</v>
      </c>
      <c r="L20" s="96"/>
      <c r="M20" s="28"/>
      <c r="N20" s="29"/>
      <c r="O20" s="29"/>
      <c r="P20" s="29"/>
      <c r="Q20" s="29"/>
      <c r="R20" s="29">
        <f t="shared" si="2"/>
        <v>0</v>
      </c>
      <c r="S20" s="31">
        <f t="shared" si="3"/>
        <v>0</v>
      </c>
      <c r="T20" s="95">
        <f t="shared" si="4"/>
        <v>0</v>
      </c>
      <c r="U20" s="105"/>
      <c r="V20" s="29"/>
      <c r="W20" s="29">
        <v>2666</v>
      </c>
      <c r="X20" s="29"/>
      <c r="Y20" s="29"/>
      <c r="Z20" s="29">
        <f t="shared" si="5"/>
        <v>2666</v>
      </c>
      <c r="AA20" s="95">
        <f t="shared" si="6"/>
        <v>2666</v>
      </c>
      <c r="AB20" s="59"/>
    </row>
    <row r="21" spans="1:28" s="60" customFormat="1" x14ac:dyDescent="0.25">
      <c r="A21" s="33"/>
      <c r="B21" s="20" t="s">
        <v>150</v>
      </c>
      <c r="C21" s="29"/>
      <c r="D21" s="29"/>
      <c r="E21" s="29"/>
      <c r="F21" s="29"/>
      <c r="G21" s="29"/>
      <c r="H21" s="29"/>
      <c r="I21" s="28"/>
      <c r="J21" s="31">
        <f t="shared" si="0"/>
        <v>0</v>
      </c>
      <c r="K21" s="84">
        <f t="shared" si="1"/>
        <v>0</v>
      </c>
      <c r="L21" s="96"/>
      <c r="M21" s="28"/>
      <c r="N21" s="29"/>
      <c r="O21" s="29"/>
      <c r="P21" s="29"/>
      <c r="Q21" s="29"/>
      <c r="R21" s="29">
        <f t="shared" si="2"/>
        <v>0</v>
      </c>
      <c r="S21" s="31">
        <f t="shared" si="3"/>
        <v>0</v>
      </c>
      <c r="T21" s="95">
        <f t="shared" si="4"/>
        <v>0</v>
      </c>
      <c r="U21" s="105"/>
      <c r="V21" s="29"/>
      <c r="W21" s="29">
        <v>2343</v>
      </c>
      <c r="X21" s="29"/>
      <c r="Y21" s="29"/>
      <c r="Z21" s="29">
        <f t="shared" si="5"/>
        <v>2343</v>
      </c>
      <c r="AA21" s="95">
        <f t="shared" si="6"/>
        <v>2343</v>
      </c>
      <c r="AB21" s="59"/>
    </row>
    <row r="22" spans="1:28" s="60" customFormat="1" x14ac:dyDescent="0.25">
      <c r="A22" s="33"/>
      <c r="B22" s="20" t="s">
        <v>151</v>
      </c>
      <c r="C22" s="29"/>
      <c r="D22" s="29"/>
      <c r="E22" s="29"/>
      <c r="F22" s="29"/>
      <c r="G22" s="29"/>
      <c r="H22" s="29"/>
      <c r="I22" s="28"/>
      <c r="J22" s="31">
        <f t="shared" si="0"/>
        <v>0</v>
      </c>
      <c r="K22" s="84">
        <f t="shared" si="1"/>
        <v>0</v>
      </c>
      <c r="L22" s="96"/>
      <c r="M22" s="28"/>
      <c r="N22" s="29"/>
      <c r="O22" s="29"/>
      <c r="P22" s="29"/>
      <c r="Q22" s="29"/>
      <c r="R22" s="29">
        <f t="shared" si="2"/>
        <v>0</v>
      </c>
      <c r="S22" s="31">
        <f t="shared" si="3"/>
        <v>0</v>
      </c>
      <c r="T22" s="95">
        <f t="shared" si="4"/>
        <v>0</v>
      </c>
      <c r="U22" s="105"/>
      <c r="V22" s="29"/>
      <c r="W22" s="29">
        <v>2570</v>
      </c>
      <c r="X22" s="29"/>
      <c r="Y22" s="29"/>
      <c r="Z22" s="29">
        <f t="shared" si="5"/>
        <v>2570</v>
      </c>
      <c r="AA22" s="95">
        <f t="shared" si="6"/>
        <v>2570</v>
      </c>
      <c r="AB22" s="59"/>
    </row>
    <row r="23" spans="1:28" s="60" customFormat="1" x14ac:dyDescent="0.25">
      <c r="A23" s="33"/>
      <c r="B23" s="20" t="s">
        <v>152</v>
      </c>
      <c r="C23" s="29"/>
      <c r="D23" s="29"/>
      <c r="E23" s="29"/>
      <c r="F23" s="29"/>
      <c r="G23" s="29"/>
      <c r="H23" s="29"/>
      <c r="I23" s="28"/>
      <c r="J23" s="31">
        <f t="shared" si="0"/>
        <v>0</v>
      </c>
      <c r="K23" s="84">
        <f t="shared" si="1"/>
        <v>0</v>
      </c>
      <c r="L23" s="96"/>
      <c r="M23" s="28"/>
      <c r="N23" s="29"/>
      <c r="O23" s="29"/>
      <c r="P23" s="29"/>
      <c r="Q23" s="29"/>
      <c r="R23" s="29">
        <f t="shared" si="2"/>
        <v>0</v>
      </c>
      <c r="S23" s="31">
        <f t="shared" si="3"/>
        <v>0</v>
      </c>
      <c r="T23" s="95">
        <f t="shared" si="4"/>
        <v>0</v>
      </c>
      <c r="U23" s="105"/>
      <c r="V23" s="29"/>
      <c r="W23" s="29">
        <v>54216</v>
      </c>
      <c r="X23" s="29"/>
      <c r="Y23" s="29"/>
      <c r="Z23" s="29">
        <f t="shared" si="5"/>
        <v>54216</v>
      </c>
      <c r="AA23" s="95">
        <f t="shared" si="6"/>
        <v>54216</v>
      </c>
      <c r="AB23" s="59"/>
    </row>
    <row r="24" spans="1:28" s="60" customFormat="1" x14ac:dyDescent="0.25">
      <c r="A24" s="33"/>
      <c r="B24" s="20" t="s">
        <v>153</v>
      </c>
      <c r="C24" s="29"/>
      <c r="D24" s="29"/>
      <c r="E24" s="29"/>
      <c r="F24" s="29"/>
      <c r="G24" s="29"/>
      <c r="H24" s="29"/>
      <c r="I24" s="28"/>
      <c r="J24" s="31">
        <f t="shared" si="0"/>
        <v>0</v>
      </c>
      <c r="K24" s="84">
        <f t="shared" si="1"/>
        <v>0</v>
      </c>
      <c r="L24" s="96"/>
      <c r="M24" s="28"/>
      <c r="N24" s="29"/>
      <c r="O24" s="29"/>
      <c r="P24" s="29"/>
      <c r="Q24" s="29"/>
      <c r="R24" s="29">
        <f t="shared" si="2"/>
        <v>0</v>
      </c>
      <c r="S24" s="31">
        <f t="shared" si="3"/>
        <v>0</v>
      </c>
      <c r="T24" s="95">
        <f t="shared" si="4"/>
        <v>0</v>
      </c>
      <c r="U24" s="105"/>
      <c r="V24" s="29"/>
      <c r="W24" s="29">
        <v>311358</v>
      </c>
      <c r="X24" s="29"/>
      <c r="Y24" s="29"/>
      <c r="Z24" s="29">
        <f t="shared" si="5"/>
        <v>311358</v>
      </c>
      <c r="AA24" s="95">
        <f t="shared" si="6"/>
        <v>311358</v>
      </c>
      <c r="AB24" s="59"/>
    </row>
    <row r="25" spans="1:28" s="62" customFormat="1" ht="16.5" thickBot="1" x14ac:dyDescent="0.3">
      <c r="A25" s="39"/>
      <c r="B25" s="40"/>
      <c r="C25" s="41"/>
      <c r="D25" s="41"/>
      <c r="E25" s="41"/>
      <c r="F25" s="41"/>
      <c r="G25" s="41"/>
      <c r="H25" s="41"/>
      <c r="I25" s="41"/>
      <c r="J25" s="42"/>
      <c r="K25" s="86"/>
      <c r="L25" s="113"/>
      <c r="M25" s="45"/>
      <c r="N25" s="41"/>
      <c r="O25" s="41"/>
      <c r="P25" s="41"/>
      <c r="Q25" s="41"/>
      <c r="R25" s="41"/>
      <c r="S25" s="42"/>
      <c r="T25" s="112"/>
      <c r="U25" s="109"/>
      <c r="V25" s="41"/>
      <c r="W25" s="41"/>
      <c r="X25" s="41"/>
      <c r="Y25" s="41"/>
      <c r="Z25" s="41"/>
      <c r="AA25" s="110"/>
      <c r="AB25" s="61"/>
    </row>
    <row r="26" spans="1:28" s="64" customFormat="1" ht="16.5" thickBot="1" x14ac:dyDescent="0.3">
      <c r="A26" s="43">
        <v>6201</v>
      </c>
      <c r="B26" s="44" t="s">
        <v>143</v>
      </c>
      <c r="C26" s="42">
        <f t="shared" ref="C26:I26" si="7">SUM(C15:C25)</f>
        <v>0</v>
      </c>
      <c r="D26" s="42">
        <f t="shared" si="7"/>
        <v>0</v>
      </c>
      <c r="E26" s="42">
        <f t="shared" si="7"/>
        <v>0</v>
      </c>
      <c r="F26" s="42">
        <f t="shared" si="7"/>
        <v>0</v>
      </c>
      <c r="G26" s="42">
        <f t="shared" si="7"/>
        <v>0</v>
      </c>
      <c r="H26" s="42">
        <f t="shared" si="7"/>
        <v>0</v>
      </c>
      <c r="I26" s="42">
        <f t="shared" si="7"/>
        <v>0</v>
      </c>
      <c r="J26" s="42">
        <f t="shared" ref="J26" si="8">SUM(G26:I26)</f>
        <v>0</v>
      </c>
      <c r="K26" s="86">
        <f t="shared" ref="K26" si="9">SUM(C26:F26,J26)</f>
        <v>0</v>
      </c>
      <c r="L26" s="99">
        <f t="shared" ref="L26:Q26" si="10">SUM(L15:L25)</f>
        <v>0</v>
      </c>
      <c r="M26" s="52">
        <f t="shared" si="10"/>
        <v>0</v>
      </c>
      <c r="N26" s="42">
        <f t="shared" si="10"/>
        <v>0</v>
      </c>
      <c r="O26" s="42">
        <f t="shared" si="10"/>
        <v>0</v>
      </c>
      <c r="P26" s="42">
        <f t="shared" si="10"/>
        <v>0</v>
      </c>
      <c r="Q26" s="42">
        <f t="shared" si="10"/>
        <v>0</v>
      </c>
      <c r="R26" s="42">
        <f t="shared" ref="R26" si="11">SUM(N26:Q26)</f>
        <v>0</v>
      </c>
      <c r="S26" s="42">
        <f t="shared" ref="S26" si="12">SUM(L26:M26,R26)</f>
        <v>0</v>
      </c>
      <c r="T26" s="112">
        <f t="shared" ref="T26" si="13">SUM(K26,S26)</f>
        <v>0</v>
      </c>
      <c r="U26" s="111">
        <f>SUM(U15:U25)</f>
        <v>0</v>
      </c>
      <c r="V26" s="42">
        <f>SUM(V15:V25)</f>
        <v>0</v>
      </c>
      <c r="W26" s="42">
        <f>SUM(W15:W25)</f>
        <v>416629</v>
      </c>
      <c r="X26" s="42">
        <f>SUM(X15:X25)</f>
        <v>0</v>
      </c>
      <c r="Y26" s="42">
        <f>SUM(Y15:Y25)</f>
        <v>0</v>
      </c>
      <c r="Z26" s="42">
        <f t="shared" ref="Z26" si="14">SUM(U26:Y26)</f>
        <v>416629</v>
      </c>
      <c r="AA26" s="112">
        <f t="shared" ref="AA26" si="15">SUM(T26,Z26)</f>
        <v>416629</v>
      </c>
      <c r="AB26" s="63"/>
    </row>
    <row r="27" spans="1:28" s="58" customFormat="1" x14ac:dyDescent="0.25">
      <c r="A27" s="33">
        <v>7201</v>
      </c>
      <c r="B27" s="32" t="s">
        <v>135</v>
      </c>
      <c r="C27" s="31"/>
      <c r="D27" s="31"/>
      <c r="E27" s="31"/>
      <c r="F27" s="31"/>
      <c r="G27" s="31"/>
      <c r="H27" s="31"/>
      <c r="I27" s="31"/>
      <c r="J27" s="31"/>
      <c r="K27" s="84"/>
      <c r="L27" s="94"/>
      <c r="M27" s="30"/>
      <c r="N27" s="31"/>
      <c r="O27" s="31"/>
      <c r="P27" s="31"/>
      <c r="Q27" s="31"/>
      <c r="R27" s="31"/>
      <c r="S27" s="31"/>
      <c r="T27" s="95"/>
      <c r="U27" s="104"/>
      <c r="V27" s="31"/>
      <c r="W27" s="31"/>
      <c r="X27" s="31"/>
      <c r="Y27" s="31"/>
      <c r="Z27" s="31"/>
      <c r="AA27" s="95"/>
      <c r="AB27" s="57"/>
    </row>
    <row r="28" spans="1:28" s="60" customFormat="1" x14ac:dyDescent="0.25">
      <c r="A28" s="33"/>
      <c r="B28" s="20" t="s">
        <v>136</v>
      </c>
      <c r="C28" s="29"/>
      <c r="D28" s="29"/>
      <c r="E28" s="29"/>
      <c r="F28" s="29"/>
      <c r="G28" s="29"/>
      <c r="H28" s="29"/>
      <c r="I28" s="28">
        <f>52839-3660-35</f>
        <v>49144</v>
      </c>
      <c r="J28" s="31">
        <f>SUM(G28:I28)</f>
        <v>49144</v>
      </c>
      <c r="K28" s="84">
        <f>SUM(C28:F28,J28)</f>
        <v>49144</v>
      </c>
      <c r="L28" s="96"/>
      <c r="M28" s="28"/>
      <c r="N28" s="29"/>
      <c r="O28" s="29"/>
      <c r="P28" s="29"/>
      <c r="Q28" s="29"/>
      <c r="R28" s="29">
        <f>SUM(N28:Q28)</f>
        <v>0</v>
      </c>
      <c r="S28" s="31">
        <f>SUM(L28:M28,R28)</f>
        <v>0</v>
      </c>
      <c r="T28" s="95">
        <f>SUM(K28,S28)</f>
        <v>49144</v>
      </c>
      <c r="U28" s="105"/>
      <c r="V28" s="29"/>
      <c r="W28" s="29"/>
      <c r="X28" s="29"/>
      <c r="Y28" s="29"/>
      <c r="Z28" s="29">
        <f>SUM(U28:Y28)</f>
        <v>0</v>
      </c>
      <c r="AA28" s="95">
        <f>SUM(T28,Z28)</f>
        <v>49144</v>
      </c>
      <c r="AB28" s="59"/>
    </row>
    <row r="29" spans="1:28" s="60" customFormat="1" x14ac:dyDescent="0.25">
      <c r="A29" s="33"/>
      <c r="B29" s="20" t="s">
        <v>141</v>
      </c>
      <c r="C29" s="29"/>
      <c r="D29" s="29"/>
      <c r="E29" s="29"/>
      <c r="F29" s="29"/>
      <c r="G29" s="29"/>
      <c r="H29" s="29"/>
      <c r="I29" s="28">
        <v>50000</v>
      </c>
      <c r="J29" s="31">
        <f>SUM(G29:I29)</f>
        <v>50000</v>
      </c>
      <c r="K29" s="84">
        <f>SUM(C29:F29,J29)</f>
        <v>50000</v>
      </c>
      <c r="L29" s="96"/>
      <c r="M29" s="28"/>
      <c r="N29" s="29"/>
      <c r="O29" s="29"/>
      <c r="P29" s="29"/>
      <c r="Q29" s="29"/>
      <c r="R29" s="29">
        <f>SUM(N29:Q29)</f>
        <v>0</v>
      </c>
      <c r="S29" s="31">
        <f>SUM(L29:M29,R29)</f>
        <v>0</v>
      </c>
      <c r="T29" s="95">
        <f>SUM(K29,S29)</f>
        <v>50000</v>
      </c>
      <c r="U29" s="105"/>
      <c r="V29" s="29"/>
      <c r="W29" s="29"/>
      <c r="X29" s="29"/>
      <c r="Y29" s="29"/>
      <c r="Z29" s="29">
        <f>SUM(U29:Y29)</f>
        <v>0</v>
      </c>
      <c r="AA29" s="95">
        <f>SUM(T29,Z29)</f>
        <v>50000</v>
      </c>
      <c r="AB29" s="59"/>
    </row>
    <row r="30" spans="1:28" s="60" customFormat="1" x14ac:dyDescent="0.25">
      <c r="A30" s="33"/>
      <c r="B30" s="20" t="s">
        <v>138</v>
      </c>
      <c r="C30" s="29"/>
      <c r="D30" s="29"/>
      <c r="E30" s="29"/>
      <c r="F30" s="29"/>
      <c r="G30" s="29"/>
      <c r="H30" s="29"/>
      <c r="I30" s="28">
        <v>50000</v>
      </c>
      <c r="J30" s="31">
        <f>SUM(G30:I30)</f>
        <v>50000</v>
      </c>
      <c r="K30" s="84">
        <f>SUM(C30:F30,J30)</f>
        <v>50000</v>
      </c>
      <c r="L30" s="96"/>
      <c r="M30" s="28"/>
      <c r="N30" s="29"/>
      <c r="O30" s="29"/>
      <c r="P30" s="29"/>
      <c r="Q30" s="29"/>
      <c r="R30" s="29">
        <f>SUM(N30:Q30)</f>
        <v>0</v>
      </c>
      <c r="S30" s="31">
        <f>SUM(L30:M30,R30)</f>
        <v>0</v>
      </c>
      <c r="T30" s="95">
        <f>SUM(K30,S30)</f>
        <v>50000</v>
      </c>
      <c r="U30" s="105"/>
      <c r="V30" s="29"/>
      <c r="W30" s="29"/>
      <c r="X30" s="29"/>
      <c r="Y30" s="29"/>
      <c r="Z30" s="29">
        <f>SUM(U30:Y30)</f>
        <v>0</v>
      </c>
      <c r="AA30" s="95">
        <f>SUM(T30,Z30)</f>
        <v>50000</v>
      </c>
      <c r="AB30" s="59"/>
    </row>
    <row r="31" spans="1:28" s="62" customFormat="1" ht="16.5" thickBot="1" x14ac:dyDescent="0.3">
      <c r="A31" s="39"/>
      <c r="B31" s="40"/>
      <c r="C31" s="41"/>
      <c r="D31" s="41"/>
      <c r="E31" s="41"/>
      <c r="F31" s="41"/>
      <c r="G31" s="41"/>
      <c r="H31" s="41"/>
      <c r="I31" s="41"/>
      <c r="J31" s="42"/>
      <c r="K31" s="86"/>
      <c r="L31" s="113"/>
      <c r="M31" s="45"/>
      <c r="N31" s="41"/>
      <c r="O31" s="41"/>
      <c r="P31" s="41"/>
      <c r="Q31" s="41"/>
      <c r="R31" s="41"/>
      <c r="S31" s="42"/>
      <c r="T31" s="112"/>
      <c r="U31" s="109"/>
      <c r="V31" s="41"/>
      <c r="W31" s="41"/>
      <c r="X31" s="41"/>
      <c r="Y31" s="41"/>
      <c r="Z31" s="41"/>
      <c r="AA31" s="110"/>
      <c r="AB31" s="61"/>
    </row>
    <row r="32" spans="1:28" s="64" customFormat="1" ht="16.5" thickBot="1" x14ac:dyDescent="0.3">
      <c r="A32" s="43">
        <v>7201</v>
      </c>
      <c r="B32" s="44" t="s">
        <v>140</v>
      </c>
      <c r="C32" s="42">
        <f t="shared" ref="C32:I32" si="16">SUM(C28:C31)</f>
        <v>0</v>
      </c>
      <c r="D32" s="42">
        <f t="shared" si="16"/>
        <v>0</v>
      </c>
      <c r="E32" s="42">
        <f t="shared" si="16"/>
        <v>0</v>
      </c>
      <c r="F32" s="42">
        <f t="shared" si="16"/>
        <v>0</v>
      </c>
      <c r="G32" s="42">
        <f t="shared" si="16"/>
        <v>0</v>
      </c>
      <c r="H32" s="42">
        <f t="shared" si="16"/>
        <v>0</v>
      </c>
      <c r="I32" s="42">
        <f t="shared" si="16"/>
        <v>149144</v>
      </c>
      <c r="J32" s="42">
        <f t="shared" ref="J32:J36" si="17">SUM(G32:I32)</f>
        <v>149144</v>
      </c>
      <c r="K32" s="86">
        <f t="shared" ref="K32:K36" si="18">SUM(C32:F32,J32)</f>
        <v>149144</v>
      </c>
      <c r="L32" s="99">
        <f t="shared" ref="L32:Q32" si="19">SUM(L28:L31)</f>
        <v>0</v>
      </c>
      <c r="M32" s="52">
        <f t="shared" si="19"/>
        <v>0</v>
      </c>
      <c r="N32" s="42">
        <f t="shared" si="19"/>
        <v>0</v>
      </c>
      <c r="O32" s="42">
        <f t="shared" si="19"/>
        <v>0</v>
      </c>
      <c r="P32" s="42">
        <f t="shared" si="19"/>
        <v>0</v>
      </c>
      <c r="Q32" s="42">
        <f t="shared" si="19"/>
        <v>0</v>
      </c>
      <c r="R32" s="42">
        <f t="shared" ref="R32:R36" si="20">SUM(N32:Q32)</f>
        <v>0</v>
      </c>
      <c r="S32" s="42">
        <f t="shared" ref="S32:S36" si="21">SUM(L32:M32,R32)</f>
        <v>0</v>
      </c>
      <c r="T32" s="112">
        <f t="shared" ref="T32:T36" si="22">SUM(K32,S32)</f>
        <v>149144</v>
      </c>
      <c r="U32" s="111">
        <f>SUM(U28:U31)</f>
        <v>0</v>
      </c>
      <c r="V32" s="42">
        <f>SUM(V28:V31)</f>
        <v>0</v>
      </c>
      <c r="W32" s="42">
        <f>SUM(W28:W31)</f>
        <v>0</v>
      </c>
      <c r="X32" s="42">
        <f>SUM(X28:X31)</f>
        <v>0</v>
      </c>
      <c r="Y32" s="42">
        <f>SUM(Y28:Y31)</f>
        <v>0</v>
      </c>
      <c r="Z32" s="42">
        <f t="shared" ref="Z32:Z36" si="23">SUM(U32:Y32)</f>
        <v>0</v>
      </c>
      <c r="AA32" s="112">
        <f t="shared" ref="AA32:AA36" si="24">SUM(T32,Z32)</f>
        <v>149144</v>
      </c>
      <c r="AB32" s="63"/>
    </row>
    <row r="33" spans="1:28" s="58" customFormat="1" x14ac:dyDescent="0.25">
      <c r="A33" s="33">
        <v>7501</v>
      </c>
      <c r="B33" s="32" t="s">
        <v>137</v>
      </c>
      <c r="C33" s="31"/>
      <c r="D33" s="31"/>
      <c r="E33" s="31"/>
      <c r="F33" s="31"/>
      <c r="G33" s="31"/>
      <c r="H33" s="31"/>
      <c r="I33" s="31"/>
      <c r="J33" s="31"/>
      <c r="K33" s="84"/>
      <c r="L33" s="94"/>
      <c r="M33" s="30"/>
      <c r="N33" s="31"/>
      <c r="O33" s="31"/>
      <c r="P33" s="31"/>
      <c r="Q33" s="31"/>
      <c r="R33" s="31"/>
      <c r="S33" s="31"/>
      <c r="T33" s="95"/>
      <c r="U33" s="104"/>
      <c r="V33" s="31"/>
      <c r="W33" s="31"/>
      <c r="X33" s="31"/>
      <c r="Y33" s="31"/>
      <c r="Z33" s="31"/>
      <c r="AA33" s="95"/>
      <c r="AB33" s="57"/>
    </row>
    <row r="34" spans="1:28" s="60" customFormat="1" x14ac:dyDescent="0.25">
      <c r="A34" s="38"/>
      <c r="B34" s="20" t="s">
        <v>137</v>
      </c>
      <c r="C34" s="29"/>
      <c r="D34" s="29"/>
      <c r="E34" s="29"/>
      <c r="F34" s="29"/>
      <c r="G34" s="29"/>
      <c r="H34" s="29"/>
      <c r="I34" s="29"/>
      <c r="J34" s="31">
        <f t="shared" si="17"/>
        <v>0</v>
      </c>
      <c r="K34" s="84">
        <f t="shared" si="18"/>
        <v>0</v>
      </c>
      <c r="L34" s="96"/>
      <c r="M34" s="28"/>
      <c r="N34" s="29"/>
      <c r="O34" s="29"/>
      <c r="P34" s="29"/>
      <c r="Q34" s="28">
        <v>250000</v>
      </c>
      <c r="R34" s="29">
        <f t="shared" si="20"/>
        <v>250000</v>
      </c>
      <c r="S34" s="31">
        <f t="shared" si="21"/>
        <v>250000</v>
      </c>
      <c r="T34" s="95">
        <f t="shared" si="22"/>
        <v>250000</v>
      </c>
      <c r="U34" s="105"/>
      <c r="V34" s="29"/>
      <c r="W34" s="29"/>
      <c r="X34" s="29"/>
      <c r="Y34" s="29"/>
      <c r="Z34" s="29">
        <f t="shared" si="23"/>
        <v>0</v>
      </c>
      <c r="AA34" s="106">
        <f t="shared" si="24"/>
        <v>250000</v>
      </c>
      <c r="AB34" s="59"/>
    </row>
    <row r="35" spans="1:28" s="62" customFormat="1" ht="16.5" thickBot="1" x14ac:dyDescent="0.3">
      <c r="A35" s="39"/>
      <c r="B35" s="40"/>
      <c r="C35" s="41"/>
      <c r="D35" s="41"/>
      <c r="E35" s="41"/>
      <c r="F35" s="41"/>
      <c r="G35" s="41"/>
      <c r="H35" s="41"/>
      <c r="I35" s="41"/>
      <c r="J35" s="42"/>
      <c r="K35" s="86"/>
      <c r="L35" s="113"/>
      <c r="M35" s="45"/>
      <c r="N35" s="41"/>
      <c r="O35" s="41"/>
      <c r="P35" s="41"/>
      <c r="Q35" s="41"/>
      <c r="R35" s="41"/>
      <c r="S35" s="42"/>
      <c r="T35" s="112"/>
      <c r="U35" s="109"/>
      <c r="V35" s="41"/>
      <c r="W35" s="41"/>
      <c r="X35" s="41"/>
      <c r="Y35" s="41"/>
      <c r="Z35" s="41"/>
      <c r="AA35" s="110"/>
      <c r="AB35" s="61"/>
    </row>
    <row r="36" spans="1:28" s="64" customFormat="1" ht="16.5" thickBot="1" x14ac:dyDescent="0.3">
      <c r="A36" s="43">
        <v>7501</v>
      </c>
      <c r="B36" s="44" t="s">
        <v>139</v>
      </c>
      <c r="C36" s="42">
        <f>SUM(C33:C35)</f>
        <v>0</v>
      </c>
      <c r="D36" s="42">
        <f t="shared" ref="D36:Y36" si="25">SUM(D33:D35)</f>
        <v>0</v>
      </c>
      <c r="E36" s="42">
        <f t="shared" si="25"/>
        <v>0</v>
      </c>
      <c r="F36" s="42">
        <f t="shared" si="25"/>
        <v>0</v>
      </c>
      <c r="G36" s="42">
        <f t="shared" si="25"/>
        <v>0</v>
      </c>
      <c r="H36" s="42">
        <f t="shared" si="25"/>
        <v>0</v>
      </c>
      <c r="I36" s="42">
        <f t="shared" si="25"/>
        <v>0</v>
      </c>
      <c r="J36" s="42">
        <f t="shared" si="17"/>
        <v>0</v>
      </c>
      <c r="K36" s="86">
        <f t="shared" si="18"/>
        <v>0</v>
      </c>
      <c r="L36" s="99">
        <f t="shared" si="25"/>
        <v>0</v>
      </c>
      <c r="M36" s="52">
        <f t="shared" si="25"/>
        <v>0</v>
      </c>
      <c r="N36" s="42">
        <f t="shared" si="25"/>
        <v>0</v>
      </c>
      <c r="O36" s="42">
        <f t="shared" si="25"/>
        <v>0</v>
      </c>
      <c r="P36" s="42">
        <f t="shared" si="25"/>
        <v>0</v>
      </c>
      <c r="Q36" s="42">
        <f t="shared" si="25"/>
        <v>250000</v>
      </c>
      <c r="R36" s="42">
        <f t="shared" si="20"/>
        <v>250000</v>
      </c>
      <c r="S36" s="42">
        <f t="shared" si="21"/>
        <v>250000</v>
      </c>
      <c r="T36" s="112">
        <f t="shared" si="22"/>
        <v>250000</v>
      </c>
      <c r="U36" s="111">
        <f t="shared" si="25"/>
        <v>0</v>
      </c>
      <c r="V36" s="42">
        <f t="shared" si="25"/>
        <v>0</v>
      </c>
      <c r="W36" s="42">
        <f t="shared" si="25"/>
        <v>0</v>
      </c>
      <c r="X36" s="42">
        <f t="shared" si="25"/>
        <v>0</v>
      </c>
      <c r="Y36" s="42">
        <f t="shared" si="25"/>
        <v>0</v>
      </c>
      <c r="Z36" s="42">
        <f t="shared" si="23"/>
        <v>0</v>
      </c>
      <c r="AA36" s="112">
        <f t="shared" si="24"/>
        <v>250000</v>
      </c>
      <c r="AB36" s="63"/>
    </row>
    <row r="37" spans="1:28" s="62" customFormat="1" ht="16.5" thickBot="1" x14ac:dyDescent="0.3">
      <c r="A37" s="39"/>
      <c r="B37" s="40"/>
      <c r="C37" s="41"/>
      <c r="D37" s="41"/>
      <c r="E37" s="41"/>
      <c r="F37" s="41"/>
      <c r="G37" s="41"/>
      <c r="H37" s="41"/>
      <c r="I37" s="41"/>
      <c r="J37" s="42"/>
      <c r="K37" s="86"/>
      <c r="L37" s="113"/>
      <c r="M37" s="45"/>
      <c r="N37" s="41"/>
      <c r="O37" s="41"/>
      <c r="P37" s="41"/>
      <c r="Q37" s="41"/>
      <c r="R37" s="41"/>
      <c r="S37" s="42"/>
      <c r="T37" s="112"/>
      <c r="U37" s="109"/>
      <c r="V37" s="41"/>
      <c r="W37" s="41"/>
      <c r="X37" s="41"/>
      <c r="Y37" s="41"/>
      <c r="Z37" s="41"/>
      <c r="AA37" s="110"/>
      <c r="AB37" s="61"/>
    </row>
    <row r="38" spans="1:28" s="64" customFormat="1" ht="16.5" thickBot="1" x14ac:dyDescent="0.3">
      <c r="A38" s="43"/>
      <c r="B38" s="73" t="s">
        <v>133</v>
      </c>
      <c r="C38" s="42">
        <f>SUM(C26,C32,C36)</f>
        <v>0</v>
      </c>
      <c r="D38" s="42">
        <f t="shared" ref="D38:AA38" si="26">SUM(D26,D32,D36)</f>
        <v>0</v>
      </c>
      <c r="E38" s="42">
        <f t="shared" si="26"/>
        <v>0</v>
      </c>
      <c r="F38" s="42">
        <f t="shared" si="26"/>
        <v>0</v>
      </c>
      <c r="G38" s="42">
        <f t="shared" si="26"/>
        <v>0</v>
      </c>
      <c r="H38" s="42">
        <f t="shared" si="26"/>
        <v>0</v>
      </c>
      <c r="I38" s="42">
        <f t="shared" si="26"/>
        <v>149144</v>
      </c>
      <c r="J38" s="42">
        <f t="shared" si="26"/>
        <v>149144</v>
      </c>
      <c r="K38" s="86">
        <f t="shared" si="26"/>
        <v>149144</v>
      </c>
      <c r="L38" s="99">
        <f t="shared" si="26"/>
        <v>0</v>
      </c>
      <c r="M38" s="52">
        <f t="shared" si="26"/>
        <v>0</v>
      </c>
      <c r="N38" s="42">
        <f t="shared" si="26"/>
        <v>0</v>
      </c>
      <c r="O38" s="42">
        <f t="shared" si="26"/>
        <v>0</v>
      </c>
      <c r="P38" s="42">
        <f t="shared" si="26"/>
        <v>0</v>
      </c>
      <c r="Q38" s="42">
        <f t="shared" si="26"/>
        <v>250000</v>
      </c>
      <c r="R38" s="42">
        <f t="shared" si="26"/>
        <v>250000</v>
      </c>
      <c r="S38" s="42">
        <f t="shared" si="26"/>
        <v>250000</v>
      </c>
      <c r="T38" s="112">
        <f t="shared" si="26"/>
        <v>399144</v>
      </c>
      <c r="U38" s="111">
        <f t="shared" si="26"/>
        <v>0</v>
      </c>
      <c r="V38" s="42">
        <f t="shared" si="26"/>
        <v>0</v>
      </c>
      <c r="W38" s="42">
        <f t="shared" si="26"/>
        <v>416629</v>
      </c>
      <c r="X38" s="42">
        <f t="shared" si="26"/>
        <v>0</v>
      </c>
      <c r="Y38" s="42">
        <f t="shared" si="26"/>
        <v>0</v>
      </c>
      <c r="Z38" s="42">
        <f t="shared" si="26"/>
        <v>416629</v>
      </c>
      <c r="AA38" s="112">
        <f t="shared" si="26"/>
        <v>815773</v>
      </c>
      <c r="AB38" s="63"/>
    </row>
    <row r="39" spans="1:28" s="72" customFormat="1" ht="16.5" thickBot="1" x14ac:dyDescent="0.3">
      <c r="A39" s="46"/>
      <c r="B39" s="47"/>
      <c r="C39" s="48"/>
      <c r="D39" s="48"/>
      <c r="E39" s="48"/>
      <c r="F39" s="48"/>
      <c r="G39" s="48"/>
      <c r="H39" s="48"/>
      <c r="I39" s="48"/>
      <c r="J39" s="49"/>
      <c r="K39" s="85"/>
      <c r="L39" s="98"/>
      <c r="M39" s="48"/>
      <c r="N39" s="48"/>
      <c r="O39" s="48"/>
      <c r="P39" s="48"/>
      <c r="Q39" s="48"/>
      <c r="R39" s="48"/>
      <c r="S39" s="49"/>
      <c r="T39" s="85"/>
      <c r="U39" s="98"/>
      <c r="V39" s="48"/>
      <c r="W39" s="48"/>
      <c r="X39" s="48"/>
      <c r="Y39" s="48"/>
      <c r="Z39" s="48"/>
      <c r="AA39" s="108"/>
      <c r="AB39" s="71"/>
    </row>
    <row r="40" spans="1:28" s="70" customFormat="1" ht="16.5" thickBot="1" x14ac:dyDescent="0.3">
      <c r="A40" s="50"/>
      <c r="B40" s="73" t="s">
        <v>134</v>
      </c>
      <c r="C40" s="52">
        <f>SUM(ÖNK_2013_2014_áthúzódó!C89,'ÖNK_2013_2014_ÚJ FELADAT'!C38)</f>
        <v>0</v>
      </c>
      <c r="D40" s="52">
        <f>SUM(ÖNK_2013_2014_áthúzódó!D89,'ÖNK_2013_2014_ÚJ FELADAT'!D38)</f>
        <v>0</v>
      </c>
      <c r="E40" s="52">
        <f>SUM(ÖNK_2013_2014_áthúzódó!E89,'ÖNK_2013_2014_ÚJ FELADAT'!E38)</f>
        <v>48564</v>
      </c>
      <c r="F40" s="52">
        <f>SUM(ÖNK_2013_2014_áthúzódó!F89,'ÖNK_2013_2014_ÚJ FELADAT'!F38)</f>
        <v>242</v>
      </c>
      <c r="G40" s="52">
        <f>SUM(ÖNK_2013_2014_áthúzódó!G89,'ÖNK_2013_2014_ÚJ FELADAT'!G38)</f>
        <v>0</v>
      </c>
      <c r="H40" s="52">
        <f>SUM(ÖNK_2013_2014_áthúzódó!H89,'ÖNK_2013_2014_ÚJ FELADAT'!H38)</f>
        <v>985</v>
      </c>
      <c r="I40" s="52">
        <f>SUM(ÖNK_2013_2014_áthúzódó!I89,'ÖNK_2013_2014_ÚJ FELADAT'!I38)</f>
        <v>149144</v>
      </c>
      <c r="J40" s="52">
        <f>SUM(ÖNK_2013_2014_áthúzódó!J89,'ÖNK_2013_2014_ÚJ FELADAT'!J38)</f>
        <v>150129</v>
      </c>
      <c r="K40" s="86">
        <f>SUM(ÖNK_2013_2014_áthúzódó!K89,'ÖNK_2013_2014_ÚJ FELADAT'!K38)</f>
        <v>198935</v>
      </c>
      <c r="L40" s="99">
        <f>SUM(ÖNK_2013_2014_áthúzódó!L89,'ÖNK_2013_2014_ÚJ FELADAT'!L38)</f>
        <v>0</v>
      </c>
      <c r="M40" s="52">
        <f>SUM(ÖNK_2013_2014_áthúzódó!M89,'ÖNK_2013_2014_ÚJ FELADAT'!M38)</f>
        <v>6392</v>
      </c>
      <c r="N40" s="52">
        <f>SUM(ÖNK_2013_2014_áthúzódó!N89,'ÖNK_2013_2014_ÚJ FELADAT'!N38)</f>
        <v>0</v>
      </c>
      <c r="O40" s="52">
        <f>SUM(ÖNK_2013_2014_áthúzódó!O89,'ÖNK_2013_2014_ÚJ FELADAT'!O38)</f>
        <v>0</v>
      </c>
      <c r="P40" s="52">
        <f>SUM(ÖNK_2013_2014_áthúzódó!P89,'ÖNK_2013_2014_ÚJ FELADAT'!P38)</f>
        <v>0</v>
      </c>
      <c r="Q40" s="52">
        <f>SUM(ÖNK_2013_2014_áthúzódó!Q89,'ÖNK_2013_2014_ÚJ FELADAT'!Q38)</f>
        <v>265964</v>
      </c>
      <c r="R40" s="52">
        <f>SUM(ÖNK_2013_2014_áthúzódó!R89,'ÖNK_2013_2014_ÚJ FELADAT'!R38)</f>
        <v>265964</v>
      </c>
      <c r="S40" s="52">
        <f>SUM(ÖNK_2013_2014_áthúzódó!S89,'ÖNK_2013_2014_ÚJ FELADAT'!S38)</f>
        <v>272356</v>
      </c>
      <c r="T40" s="86">
        <f>SUM(ÖNK_2013_2014_áthúzódó!T89,'ÖNK_2013_2014_ÚJ FELADAT'!T38)</f>
        <v>471291</v>
      </c>
      <c r="U40" s="99">
        <f>SUM(ÖNK_2013_2014_áthúzódó!U89,'ÖNK_2013_2014_ÚJ FELADAT'!U38)</f>
        <v>0</v>
      </c>
      <c r="V40" s="52">
        <f>SUM(ÖNK_2013_2014_áthúzódó!V89,'ÖNK_2013_2014_ÚJ FELADAT'!V38)</f>
        <v>0</v>
      </c>
      <c r="W40" s="52">
        <f>SUM(ÖNK_2013_2014_áthúzódó!W89,'ÖNK_2013_2014_ÚJ FELADAT'!W38)</f>
        <v>416629</v>
      </c>
      <c r="X40" s="52">
        <f>SUM(ÖNK_2013_2014_áthúzódó!X89,'ÖNK_2013_2014_ÚJ FELADAT'!X38)</f>
        <v>0</v>
      </c>
      <c r="Y40" s="52">
        <f>SUM(ÖNK_2013_2014_áthúzódó!Y89,'ÖNK_2013_2014_ÚJ FELADAT'!Y38)</f>
        <v>0</v>
      </c>
      <c r="Z40" s="52">
        <f>SUM(ÖNK_2013_2014_áthúzódó!Z89,'ÖNK_2013_2014_ÚJ FELADAT'!Z38)</f>
        <v>416629</v>
      </c>
      <c r="AA40" s="86">
        <f>SUM(ÖNK_2013_2014_áthúzódó!AA89,'ÖNK_2013_2014_ÚJ FELADAT'!AA38)</f>
        <v>887920</v>
      </c>
      <c r="AB40" s="69"/>
    </row>
    <row r="41" spans="1:28" s="68" customFormat="1" x14ac:dyDescent="0.25">
      <c r="A41" s="34"/>
      <c r="B41" s="35"/>
      <c r="C41" s="28"/>
      <c r="D41" s="28"/>
      <c r="E41" s="28"/>
      <c r="F41" s="28"/>
      <c r="G41" s="28"/>
      <c r="H41" s="28"/>
      <c r="I41" s="28"/>
      <c r="J41" s="30"/>
      <c r="K41" s="30"/>
      <c r="L41" s="28"/>
      <c r="M41" s="28"/>
      <c r="N41" s="28"/>
      <c r="O41" s="28"/>
      <c r="P41" s="28"/>
      <c r="Q41" s="28"/>
      <c r="R41" s="28"/>
      <c r="S41" s="30"/>
      <c r="T41" s="30"/>
      <c r="U41" s="28"/>
      <c r="V41" s="28"/>
      <c r="W41" s="28"/>
      <c r="X41" s="28"/>
      <c r="Y41" s="28"/>
      <c r="Z41" s="28"/>
      <c r="AA41" s="30"/>
      <c r="AB41" s="67"/>
    </row>
  </sheetData>
  <mergeCells count="5">
    <mergeCell ref="A10:A11"/>
    <mergeCell ref="A13:B13"/>
    <mergeCell ref="C6:K6"/>
    <mergeCell ref="C7:K7"/>
    <mergeCell ref="C8:K8"/>
  </mergeCells>
  <printOptions horizontalCentered="1"/>
  <pageMargins left="0" right="0" top="0.39370078740157483" bottom="0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4</vt:i4>
      </vt:variant>
    </vt:vector>
  </HeadingPairs>
  <TitlesOfParts>
    <vt:vector size="6" baseType="lpstr">
      <vt:lpstr>ÖNK_2013_2014_áthúzódó</vt:lpstr>
      <vt:lpstr>ÖNK_2013_2014_ÚJ FELADAT</vt:lpstr>
      <vt:lpstr>ÖNK_2013_2014_áthúzódó!Nyomtatási_cím</vt:lpstr>
      <vt:lpstr>'ÖNK_2013_2014_ÚJ FELADAT'!Nyomtatási_cím</vt:lpstr>
      <vt:lpstr>ÖNK_2013_2014_áthúzódó!Nyomtatási_terület</vt:lpstr>
      <vt:lpstr>'ÖNK_2013_2014_ÚJ FELADAT'!Nyomtatási_terület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2014-04-24T11:32:55Z</dcterms:modified>
</cp:coreProperties>
</file>