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05" windowWidth="15120" windowHeight="5310"/>
  </bookViews>
  <sheets>
    <sheet name="2015" sheetId="7" r:id="rId1"/>
  </sheets>
  <definedNames>
    <definedName name="_xlnm.Print_Titles" localSheetId="0">'2015'!$A:$C,'2015'!$2:$4</definedName>
    <definedName name="_xlnm.Print_Area" localSheetId="0">'2015'!$A$1:$PV$72</definedName>
  </definedNames>
  <calcPr calcId="145621"/>
</workbook>
</file>

<file path=xl/calcChain.xml><?xml version="1.0" encoding="utf-8"?>
<calcChain xmlns="http://schemas.openxmlformats.org/spreadsheetml/2006/main">
  <c r="HD18" i="7" l="1"/>
  <c r="FZ13" i="7"/>
  <c r="KP27" i="7"/>
  <c r="KP19" i="7"/>
  <c r="KG23" i="7" l="1"/>
  <c r="IB34" i="7"/>
  <c r="Z67" i="7"/>
  <c r="Z13" i="7"/>
  <c r="W13" i="7"/>
  <c r="W67" i="7"/>
  <c r="T13" i="7"/>
  <c r="T67" i="7"/>
  <c r="Q13" i="7"/>
  <c r="Q67" i="7"/>
  <c r="N13" i="7"/>
  <c r="N67" i="7"/>
  <c r="K13" i="7"/>
  <c r="K67" i="7"/>
  <c r="H67" i="7"/>
  <c r="H13" i="7"/>
  <c r="E13" i="7"/>
  <c r="E67" i="7"/>
  <c r="AF22" i="7"/>
  <c r="AF67" i="7"/>
  <c r="IT22" i="7"/>
  <c r="AA22" i="7" l="1"/>
  <c r="X22" i="7"/>
  <c r="R22" i="7"/>
  <c r="L22" i="7"/>
  <c r="I22" i="7"/>
  <c r="HS27" i="7"/>
  <c r="DU13" i="7" l="1"/>
  <c r="DO13" i="7"/>
  <c r="CT13" i="7"/>
  <c r="ED13" i="7" l="1"/>
  <c r="LK19" i="7"/>
  <c r="ON23" i="7"/>
  <c r="ON13" i="7"/>
  <c r="CN13" i="7"/>
  <c r="KY27" i="7" l="1"/>
  <c r="LH27" i="7"/>
  <c r="LZ39" i="7"/>
  <c r="E22" i="7"/>
  <c r="JC27" i="7" l="1"/>
  <c r="JC25" i="7"/>
  <c r="CK13" i="7"/>
  <c r="CB13" i="7"/>
  <c r="IN23" i="7"/>
  <c r="DF13" i="7"/>
  <c r="H12" i="7"/>
  <c r="H11" i="7"/>
  <c r="OQ23" i="7"/>
  <c r="OQ72" i="7"/>
  <c r="OQ71" i="7"/>
  <c r="OQ70" i="7"/>
  <c r="OQ69" i="7"/>
  <c r="OQ68" i="7"/>
  <c r="OQ67" i="7"/>
  <c r="OQ66" i="7"/>
  <c r="OQ65" i="7"/>
  <c r="OQ64" i="7"/>
  <c r="OQ63" i="7"/>
  <c r="OQ62" i="7"/>
  <c r="OQ61" i="7"/>
  <c r="OQ60" i="7"/>
  <c r="OQ59" i="7"/>
  <c r="OQ58" i="7"/>
  <c r="OQ57" i="7"/>
  <c r="OQ56" i="7"/>
  <c r="OQ55" i="7"/>
  <c r="OQ54" i="7"/>
  <c r="OQ53" i="7"/>
  <c r="OQ52" i="7"/>
  <c r="OQ51" i="7"/>
  <c r="OQ50" i="7"/>
  <c r="OQ49" i="7"/>
  <c r="OQ48" i="7"/>
  <c r="OQ47" i="7"/>
  <c r="OQ46" i="7"/>
  <c r="OQ45" i="7"/>
  <c r="OQ44" i="7"/>
  <c r="OQ43" i="7"/>
  <c r="OQ42" i="7"/>
  <c r="OQ41" i="7"/>
  <c r="OQ40" i="7"/>
  <c r="OQ39" i="7"/>
  <c r="OP72" i="7"/>
  <c r="OP71" i="7"/>
  <c r="OP70" i="7"/>
  <c r="OP69" i="7"/>
  <c r="OP68" i="7"/>
  <c r="OP67" i="7"/>
  <c r="OP66" i="7"/>
  <c r="OP65" i="7"/>
  <c r="OP64" i="7"/>
  <c r="OP63" i="7"/>
  <c r="OP62" i="7"/>
  <c r="OP61" i="7"/>
  <c r="OP60" i="7"/>
  <c r="OP59" i="7"/>
  <c r="OP58" i="7"/>
  <c r="OP57" i="7"/>
  <c r="OP56" i="7"/>
  <c r="OP55" i="7"/>
  <c r="OP54" i="7"/>
  <c r="OP53" i="7"/>
  <c r="OP52" i="7"/>
  <c r="OP51" i="7"/>
  <c r="OP50" i="7"/>
  <c r="OP49" i="7"/>
  <c r="OP48" i="7"/>
  <c r="OP47" i="7"/>
  <c r="OP46" i="7"/>
  <c r="OP45" i="7"/>
  <c r="OP44" i="7"/>
  <c r="OP43" i="7"/>
  <c r="OP42" i="7"/>
  <c r="OP41" i="7"/>
  <c r="OP40" i="7"/>
  <c r="OP39" i="7"/>
  <c r="OQ11" i="7"/>
  <c r="OQ12" i="7"/>
  <c r="OQ13" i="7"/>
  <c r="OQ14" i="7"/>
  <c r="OQ15" i="7"/>
  <c r="OQ16" i="7"/>
  <c r="OQ17" i="7"/>
  <c r="OQ18" i="7"/>
  <c r="OQ19" i="7"/>
  <c r="OQ20" i="7"/>
  <c r="OQ22" i="7"/>
  <c r="OQ24" i="7"/>
  <c r="OQ25" i="7"/>
  <c r="OQ26" i="7"/>
  <c r="OQ27" i="7"/>
  <c r="OQ28" i="7"/>
  <c r="OQ31" i="7"/>
  <c r="OQ32" i="7"/>
  <c r="OQ33" i="7"/>
  <c r="OQ34" i="7"/>
  <c r="OQ35" i="7"/>
  <c r="OQ36" i="7"/>
  <c r="OP12" i="7"/>
  <c r="OP13" i="7"/>
  <c r="OP14" i="7"/>
  <c r="OP15" i="7"/>
  <c r="OP16" i="7"/>
  <c r="OP17" i="7"/>
  <c r="OP18" i="7"/>
  <c r="OP19" i="7"/>
  <c r="OP20" i="7"/>
  <c r="OP21" i="7"/>
  <c r="OP22" i="7"/>
  <c r="OP23" i="7"/>
  <c r="OP24" i="7"/>
  <c r="OP25" i="7"/>
  <c r="OP26" i="7"/>
  <c r="OP27" i="7"/>
  <c r="OP28" i="7"/>
  <c r="OP29" i="7"/>
  <c r="OP30" i="7"/>
  <c r="OP31" i="7"/>
  <c r="OP32" i="7"/>
  <c r="OP33" i="7"/>
  <c r="OP34" i="7"/>
  <c r="OP35" i="7"/>
  <c r="OP36" i="7"/>
  <c r="OP37" i="7"/>
  <c r="OP11" i="7"/>
  <c r="OO71" i="7"/>
  <c r="ON69" i="7"/>
  <c r="OM69" i="7"/>
  <c r="OO68" i="7"/>
  <c r="OO67" i="7"/>
  <c r="OO66" i="7"/>
  <c r="OO69" i="7" s="1"/>
  <c r="ON64" i="7"/>
  <c r="OM64" i="7"/>
  <c r="OO63" i="7"/>
  <c r="OO62" i="7"/>
  <c r="OO64" i="7" s="1"/>
  <c r="ON60" i="7"/>
  <c r="OM60" i="7"/>
  <c r="OO59" i="7"/>
  <c r="OO58" i="7"/>
  <c r="OO60" i="7" s="1"/>
  <c r="ON57" i="7"/>
  <c r="OM57" i="7"/>
  <c r="OO56" i="7"/>
  <c r="OO55" i="7"/>
  <c r="OO54" i="7"/>
  <c r="OO53" i="7"/>
  <c r="OO52" i="7"/>
  <c r="OO51" i="7"/>
  <c r="OO50" i="7"/>
  <c r="OO49" i="7"/>
  <c r="OO48" i="7"/>
  <c r="OO57" i="7" s="1"/>
  <c r="OO46" i="7"/>
  <c r="ON45" i="7"/>
  <c r="ON47" i="7" s="1"/>
  <c r="ON65" i="7" s="1"/>
  <c r="ON70" i="7" s="1"/>
  <c r="OM45" i="7"/>
  <c r="OM47" i="7" s="1"/>
  <c r="OM65" i="7" s="1"/>
  <c r="OM70" i="7" s="1"/>
  <c r="OO44" i="7"/>
  <c r="OO43" i="7"/>
  <c r="OO42" i="7"/>
  <c r="OO41" i="7"/>
  <c r="OO40" i="7"/>
  <c r="OO39" i="7"/>
  <c r="ON36" i="7"/>
  <c r="OM36" i="7"/>
  <c r="OO35" i="7"/>
  <c r="OO34" i="7"/>
  <c r="OO33" i="7"/>
  <c r="OO32" i="7"/>
  <c r="OO31" i="7"/>
  <c r="OO36" i="7" s="1"/>
  <c r="ON28" i="7"/>
  <c r="ON29" i="7" s="1"/>
  <c r="OQ29" i="7" s="1"/>
  <c r="OM28" i="7"/>
  <c r="OM29" i="7" s="1"/>
  <c r="OO27" i="7"/>
  <c r="OO26" i="7"/>
  <c r="OO25" i="7"/>
  <c r="OO24" i="7"/>
  <c r="OO28" i="7" s="1"/>
  <c r="OO23" i="7"/>
  <c r="OO22" i="7"/>
  <c r="ON20" i="7"/>
  <c r="ON21" i="7" s="1"/>
  <c r="OM20" i="7"/>
  <c r="OM21" i="7" s="1"/>
  <c r="OM30" i="7" s="1"/>
  <c r="OM37" i="7" s="1"/>
  <c r="OO19" i="7"/>
  <c r="OO18" i="7"/>
  <c r="OO17" i="7"/>
  <c r="OO16" i="7"/>
  <c r="OO15" i="7"/>
  <c r="OO20" i="7" s="1"/>
  <c r="OO14" i="7"/>
  <c r="OO13" i="7"/>
  <c r="OO12" i="7"/>
  <c r="OO11" i="7"/>
  <c r="OO21" i="7" s="1"/>
  <c r="ON30" i="7" l="1"/>
  <c r="ON37" i="7" s="1"/>
  <c r="OQ37" i="7" s="1"/>
  <c r="OQ21" i="7"/>
  <c r="OO30" i="7"/>
  <c r="OO37" i="7" s="1"/>
  <c r="OO29" i="7"/>
  <c r="OQ30" i="7"/>
  <c r="OO45" i="7"/>
  <c r="OO47" i="7" s="1"/>
  <c r="OO65" i="7" s="1"/>
  <c r="OO70" i="7" s="1"/>
  <c r="IW22" i="7" l="1"/>
  <c r="AL12" i="7"/>
  <c r="AL11" i="7"/>
  <c r="AL67" i="7"/>
  <c r="AF12" i="7"/>
  <c r="AF11" i="7"/>
  <c r="Z12" i="7"/>
  <c r="Z11" i="7"/>
  <c r="W11" i="7"/>
  <c r="T12" i="7"/>
  <c r="T11" i="7"/>
  <c r="Q12" i="7"/>
  <c r="Q11" i="7"/>
  <c r="K12" i="7"/>
  <c r="K11" i="7"/>
  <c r="E12" i="7"/>
  <c r="E11" i="7"/>
  <c r="DC22" i="7" l="1"/>
  <c r="KG22" i="7" l="1"/>
  <c r="FZ18" i="7"/>
  <c r="KY19" i="7"/>
  <c r="EG12" i="7" l="1"/>
  <c r="EG11" i="7"/>
  <c r="HG17" i="7" l="1"/>
  <c r="JC12" i="7" l="1"/>
  <c r="CZ18" i="7" l="1"/>
  <c r="IK23" i="7" l="1"/>
  <c r="PF22" i="7" l="1"/>
  <c r="PF13" i="7"/>
  <c r="FZ11" i="7"/>
  <c r="BP13" i="7"/>
  <c r="AR13" i="7"/>
  <c r="GR13" i="7" l="1"/>
  <c r="IN13" i="7"/>
  <c r="OT13" i="7"/>
  <c r="OT23" i="7"/>
  <c r="HD13" i="7"/>
  <c r="CH13" i="7"/>
  <c r="CH11" i="7"/>
  <c r="BD14" i="7"/>
  <c r="BA14" i="7" l="1"/>
  <c r="AX14" i="7"/>
  <c r="ES14" i="7"/>
  <c r="AM72" i="7" l="1"/>
  <c r="GB12" i="7" l="1"/>
  <c r="GC12" i="7"/>
  <c r="GB13" i="7"/>
  <c r="GC13" i="7"/>
  <c r="GB14" i="7"/>
  <c r="GC14" i="7"/>
  <c r="GB15" i="7"/>
  <c r="GC15" i="7"/>
  <c r="GB16" i="7"/>
  <c r="GC16" i="7"/>
  <c r="GB17" i="7"/>
  <c r="GC17" i="7"/>
  <c r="GB18" i="7"/>
  <c r="GC18" i="7"/>
  <c r="GB19" i="7"/>
  <c r="GC19" i="7"/>
  <c r="GB22" i="7"/>
  <c r="GC22" i="7"/>
  <c r="GB23" i="7"/>
  <c r="GC23" i="7"/>
  <c r="GB24" i="7"/>
  <c r="GC24" i="7"/>
  <c r="GB25" i="7"/>
  <c r="GC25" i="7"/>
  <c r="GB26" i="7"/>
  <c r="GC26" i="7"/>
  <c r="GB27" i="7"/>
  <c r="GC27" i="7"/>
  <c r="GB31" i="7"/>
  <c r="GC31" i="7"/>
  <c r="GB32" i="7"/>
  <c r="GC32" i="7"/>
  <c r="GB33" i="7"/>
  <c r="GC33" i="7"/>
  <c r="GB34" i="7"/>
  <c r="GC34" i="7"/>
  <c r="GB35" i="7"/>
  <c r="GC35" i="7"/>
  <c r="GB38" i="7"/>
  <c r="GC38" i="7"/>
  <c r="GB39" i="7"/>
  <c r="GC39" i="7"/>
  <c r="GB40" i="7"/>
  <c r="GC40" i="7"/>
  <c r="GB41" i="7"/>
  <c r="GC41" i="7"/>
  <c r="GB42" i="7"/>
  <c r="GC42" i="7"/>
  <c r="GB43" i="7"/>
  <c r="GC43" i="7"/>
  <c r="GB44" i="7"/>
  <c r="GC44" i="7"/>
  <c r="GB45" i="7"/>
  <c r="GC45" i="7"/>
  <c r="GB46" i="7"/>
  <c r="GC46" i="7"/>
  <c r="GB47" i="7"/>
  <c r="GC47" i="7"/>
  <c r="GB48" i="7"/>
  <c r="GC48" i="7"/>
  <c r="GB49" i="7"/>
  <c r="GC49" i="7"/>
  <c r="GB50" i="7"/>
  <c r="GC50" i="7"/>
  <c r="GB51" i="7"/>
  <c r="GC51" i="7"/>
  <c r="GB52" i="7"/>
  <c r="GC52" i="7"/>
  <c r="GB53" i="7"/>
  <c r="GC53" i="7"/>
  <c r="GB54" i="7"/>
  <c r="GC54" i="7"/>
  <c r="GB55" i="7"/>
  <c r="GC55" i="7"/>
  <c r="GB56" i="7"/>
  <c r="GC56" i="7"/>
  <c r="GB57" i="7"/>
  <c r="GC57" i="7"/>
  <c r="GB58" i="7"/>
  <c r="GC58" i="7"/>
  <c r="GB59" i="7"/>
  <c r="GC59" i="7"/>
  <c r="GB61" i="7"/>
  <c r="GC61" i="7"/>
  <c r="GB62" i="7"/>
  <c r="GC62" i="7"/>
  <c r="GB63" i="7"/>
  <c r="GC63" i="7"/>
  <c r="GB64" i="7"/>
  <c r="GC64" i="7"/>
  <c r="GB66" i="7"/>
  <c r="GC66" i="7"/>
  <c r="GB67" i="7"/>
  <c r="GC67" i="7"/>
  <c r="GB68" i="7"/>
  <c r="GC68" i="7"/>
  <c r="GB69" i="7"/>
  <c r="GC69" i="7"/>
  <c r="GB71" i="7"/>
  <c r="GC71" i="7"/>
  <c r="GB72" i="7"/>
  <c r="GC72" i="7"/>
  <c r="GC11" i="7"/>
  <c r="GB11" i="7"/>
  <c r="BR12" i="7"/>
  <c r="BR13" i="7"/>
  <c r="BR14" i="7"/>
  <c r="BS14" i="7"/>
  <c r="BR15" i="7"/>
  <c r="BS15" i="7"/>
  <c r="BR16" i="7"/>
  <c r="BS16" i="7"/>
  <c r="BR17" i="7"/>
  <c r="BS17" i="7"/>
  <c r="BR18" i="7"/>
  <c r="BS18" i="7"/>
  <c r="BR19" i="7"/>
  <c r="BS19" i="7"/>
  <c r="BR22" i="7"/>
  <c r="BR23" i="7"/>
  <c r="BR24" i="7"/>
  <c r="BS24" i="7"/>
  <c r="BR25" i="7"/>
  <c r="BS25" i="7"/>
  <c r="BR26" i="7"/>
  <c r="BS26" i="7"/>
  <c r="BR27" i="7"/>
  <c r="BS27" i="7"/>
  <c r="BR31" i="7"/>
  <c r="BS31" i="7"/>
  <c r="BR32" i="7"/>
  <c r="BS32" i="7"/>
  <c r="BR33" i="7"/>
  <c r="BS33" i="7"/>
  <c r="BR34" i="7"/>
  <c r="BS34" i="7"/>
  <c r="BR35" i="7"/>
  <c r="BS35" i="7"/>
  <c r="BR38" i="7"/>
  <c r="BS38" i="7"/>
  <c r="BR39" i="7"/>
  <c r="BS39" i="7"/>
  <c r="BR40" i="7"/>
  <c r="BS40" i="7"/>
  <c r="BR41" i="7"/>
  <c r="BS41" i="7"/>
  <c r="BR42" i="7"/>
  <c r="BS42" i="7"/>
  <c r="BR43" i="7"/>
  <c r="BS43" i="7"/>
  <c r="BR44" i="7"/>
  <c r="BS44" i="7"/>
  <c r="BR46" i="7"/>
  <c r="BS46" i="7"/>
  <c r="BR48" i="7"/>
  <c r="BS48" i="7"/>
  <c r="BR49" i="7"/>
  <c r="BS49" i="7"/>
  <c r="BR50" i="7"/>
  <c r="BS50" i="7"/>
  <c r="BR51" i="7"/>
  <c r="BS51" i="7"/>
  <c r="BR52" i="7"/>
  <c r="BS52" i="7"/>
  <c r="BR53" i="7"/>
  <c r="BS53" i="7"/>
  <c r="BR54" i="7"/>
  <c r="BS54" i="7"/>
  <c r="BR55" i="7"/>
  <c r="BS55" i="7"/>
  <c r="BR56" i="7"/>
  <c r="BS56" i="7"/>
  <c r="BR58" i="7"/>
  <c r="BS58" i="7"/>
  <c r="BR59" i="7"/>
  <c r="BS59" i="7"/>
  <c r="BR61" i="7"/>
  <c r="BS61" i="7"/>
  <c r="BR62" i="7"/>
  <c r="BS62" i="7"/>
  <c r="BR63" i="7"/>
  <c r="BS63" i="7"/>
  <c r="BR66" i="7"/>
  <c r="BS66" i="7"/>
  <c r="BR67" i="7"/>
  <c r="BR68" i="7"/>
  <c r="BS68" i="7"/>
  <c r="BR71" i="7"/>
  <c r="BS71" i="7"/>
  <c r="BR72" i="7"/>
  <c r="BS72" i="7"/>
  <c r="BR11" i="7"/>
  <c r="BS23" i="7" l="1"/>
  <c r="BS67" i="7"/>
  <c r="BS22" i="7" l="1"/>
  <c r="BS13" i="7"/>
  <c r="BS12" i="7" l="1"/>
  <c r="BS11" i="7"/>
  <c r="BW27" i="7" l="1"/>
  <c r="HY24" i="7" l="1"/>
  <c r="HY17" i="7"/>
  <c r="HX12" i="7"/>
  <c r="HY12" i="7"/>
  <c r="HX13" i="7"/>
  <c r="HY13" i="7"/>
  <c r="HX14" i="7"/>
  <c r="HY14" i="7"/>
  <c r="HX15" i="7"/>
  <c r="HY15" i="7"/>
  <c r="HX16" i="7"/>
  <c r="HY16" i="7"/>
  <c r="HX17" i="7"/>
  <c r="HX18" i="7"/>
  <c r="HY18" i="7"/>
  <c r="HX19" i="7"/>
  <c r="HY19" i="7"/>
  <c r="HX22" i="7"/>
  <c r="HY22" i="7"/>
  <c r="HX23" i="7"/>
  <c r="HY23" i="7"/>
  <c r="HX24" i="7"/>
  <c r="HX25" i="7"/>
  <c r="HY25" i="7"/>
  <c r="HX26" i="7"/>
  <c r="HY26" i="7"/>
  <c r="HX27" i="7"/>
  <c r="HY27" i="7"/>
  <c r="HX31" i="7"/>
  <c r="HY31" i="7"/>
  <c r="HX32" i="7"/>
  <c r="HY32" i="7"/>
  <c r="HX33" i="7"/>
  <c r="HY33" i="7"/>
  <c r="HX34" i="7"/>
  <c r="HY34" i="7"/>
  <c r="HX35" i="7"/>
  <c r="HY35" i="7"/>
  <c r="HX38" i="7"/>
  <c r="HY38" i="7"/>
  <c r="HZ38" i="7"/>
  <c r="HX39" i="7"/>
  <c r="HY39" i="7"/>
  <c r="HX40" i="7"/>
  <c r="HY40" i="7"/>
  <c r="HX41" i="7"/>
  <c r="HY41" i="7"/>
  <c r="HX42" i="7"/>
  <c r="HY42" i="7"/>
  <c r="HX43" i="7"/>
  <c r="HY43" i="7"/>
  <c r="HX44" i="7"/>
  <c r="HY44" i="7"/>
  <c r="HX46" i="7"/>
  <c r="HY46" i="7"/>
  <c r="HX48" i="7"/>
  <c r="HY48" i="7"/>
  <c r="HX49" i="7"/>
  <c r="HY49" i="7"/>
  <c r="HX50" i="7"/>
  <c r="HY50" i="7"/>
  <c r="HX51" i="7"/>
  <c r="HY51" i="7"/>
  <c r="HX52" i="7"/>
  <c r="HY52" i="7"/>
  <c r="HX53" i="7"/>
  <c r="HY53" i="7"/>
  <c r="HX54" i="7"/>
  <c r="HY54" i="7"/>
  <c r="HX55" i="7"/>
  <c r="HY55" i="7"/>
  <c r="HX56" i="7"/>
  <c r="HY56" i="7"/>
  <c r="HX58" i="7"/>
  <c r="HY58" i="7"/>
  <c r="HX59" i="7"/>
  <c r="HY59" i="7"/>
  <c r="HX61" i="7"/>
  <c r="HY61" i="7"/>
  <c r="HZ61" i="7"/>
  <c r="HX62" i="7"/>
  <c r="HY62" i="7"/>
  <c r="HX63" i="7"/>
  <c r="HY63" i="7"/>
  <c r="HX66" i="7"/>
  <c r="HY66" i="7"/>
  <c r="HX67" i="7"/>
  <c r="HY67" i="7"/>
  <c r="HX68" i="7"/>
  <c r="HY68" i="7"/>
  <c r="HX71" i="7"/>
  <c r="HY71" i="7"/>
  <c r="HX72" i="7"/>
  <c r="HY72" i="7"/>
  <c r="HZ72" i="7"/>
  <c r="HY11" i="7"/>
  <c r="HX11" i="7"/>
  <c r="HW71" i="7"/>
  <c r="HV69" i="7"/>
  <c r="HU69" i="7"/>
  <c r="HW68" i="7"/>
  <c r="HW67" i="7"/>
  <c r="HW69" i="7" s="1"/>
  <c r="HW66" i="7"/>
  <c r="HV64" i="7"/>
  <c r="HU64" i="7"/>
  <c r="HW63" i="7"/>
  <c r="HW62" i="7"/>
  <c r="HV60" i="7"/>
  <c r="HU60" i="7"/>
  <c r="HW59" i="7"/>
  <c r="HW58" i="7"/>
  <c r="HV57" i="7"/>
  <c r="HU57" i="7"/>
  <c r="HW56" i="7"/>
  <c r="HW55" i="7"/>
  <c r="HW54" i="7"/>
  <c r="HW53" i="7"/>
  <c r="HW52" i="7"/>
  <c r="HW51" i="7"/>
  <c r="HW50" i="7"/>
  <c r="HW49" i="7"/>
  <c r="HW48" i="7"/>
  <c r="HW57" i="7" s="1"/>
  <c r="HW46" i="7"/>
  <c r="HV45" i="7"/>
  <c r="HV47" i="7" s="1"/>
  <c r="HV65" i="7" s="1"/>
  <c r="HV70" i="7" s="1"/>
  <c r="HU45" i="7"/>
  <c r="HU47" i="7" s="1"/>
  <c r="HU65" i="7" s="1"/>
  <c r="HW44" i="7"/>
  <c r="HW43" i="7"/>
  <c r="HW42" i="7"/>
  <c r="HW41" i="7"/>
  <c r="HW40" i="7"/>
  <c r="HW39" i="7"/>
  <c r="HV36" i="7"/>
  <c r="HU36" i="7"/>
  <c r="HW35" i="7"/>
  <c r="HW34" i="7"/>
  <c r="HW33" i="7"/>
  <c r="HW32" i="7"/>
  <c r="HW31" i="7"/>
  <c r="HW36" i="7" s="1"/>
  <c r="HU28" i="7"/>
  <c r="HU29" i="7" s="1"/>
  <c r="HW27" i="7"/>
  <c r="HW26" i="7"/>
  <c r="HW25" i="7"/>
  <c r="HW24" i="7"/>
  <c r="HW23" i="7"/>
  <c r="HW22" i="7"/>
  <c r="HU20" i="7"/>
  <c r="HU21" i="7" s="1"/>
  <c r="HW19" i="7"/>
  <c r="HW18" i="7"/>
  <c r="HW16" i="7"/>
  <c r="HW15" i="7"/>
  <c r="HW14" i="7"/>
  <c r="HW13" i="7"/>
  <c r="HW12" i="7"/>
  <c r="HW11" i="7"/>
  <c r="HU70" i="7" l="1"/>
  <c r="HW60" i="7"/>
  <c r="HW64" i="7"/>
  <c r="HV28" i="7"/>
  <c r="HW17" i="7"/>
  <c r="HV20" i="7"/>
  <c r="HU30" i="7"/>
  <c r="HU37" i="7" s="1"/>
  <c r="HW28" i="7"/>
  <c r="HW45" i="7"/>
  <c r="HW47" i="7" s="1"/>
  <c r="HW65" i="7" l="1"/>
  <c r="HW70" i="7" s="1"/>
  <c r="HV29" i="7"/>
  <c r="HW29" i="7"/>
  <c r="HV21" i="7"/>
  <c r="HW20" i="7"/>
  <c r="HW21" i="7" l="1"/>
  <c r="HV30" i="7"/>
  <c r="HV37" i="7" l="1"/>
  <c r="HW30" i="7"/>
  <c r="HW37" i="7" l="1"/>
  <c r="KS19" i="7" l="1"/>
  <c r="U22" i="7" l="1"/>
  <c r="O23" i="7" l="1"/>
  <c r="O22" i="7"/>
  <c r="F22" i="7" l="1"/>
  <c r="NK61" i="7" l="1"/>
  <c r="EM69" i="7" l="1"/>
  <c r="EL69" i="7"/>
  <c r="EM64" i="7"/>
  <c r="EL64" i="7"/>
  <c r="EM60" i="7"/>
  <c r="EL60" i="7"/>
  <c r="EM57" i="7"/>
  <c r="EL57" i="7"/>
  <c r="EM45" i="7"/>
  <c r="EM47" i="7" s="1"/>
  <c r="EL45" i="7"/>
  <c r="EM36" i="7"/>
  <c r="EL36" i="7"/>
  <c r="EM28" i="7"/>
  <c r="EM29" i="7" s="1"/>
  <c r="EL28" i="7"/>
  <c r="EL29" i="7" s="1"/>
  <c r="EM20" i="7"/>
  <c r="EM21" i="7" s="1"/>
  <c r="EL20" i="7"/>
  <c r="EL21" i="7" s="1"/>
  <c r="EN71" i="7"/>
  <c r="EN68" i="7"/>
  <c r="EN67" i="7"/>
  <c r="EN66" i="7"/>
  <c r="EN63" i="7"/>
  <c r="EN62" i="7"/>
  <c r="EN59" i="7"/>
  <c r="EN58" i="7"/>
  <c r="EN56" i="7"/>
  <c r="EN55" i="7"/>
  <c r="EN54" i="7"/>
  <c r="EN53" i="7"/>
  <c r="EN52" i="7"/>
  <c r="EN51" i="7"/>
  <c r="EN50" i="7"/>
  <c r="EN49" i="7"/>
  <c r="EN48" i="7"/>
  <c r="EN46" i="7"/>
  <c r="EN44" i="7"/>
  <c r="EN43" i="7"/>
  <c r="EN42" i="7"/>
  <c r="EN41" i="7"/>
  <c r="EN40" i="7"/>
  <c r="EN39" i="7"/>
  <c r="EN35" i="7"/>
  <c r="EN34" i="7"/>
  <c r="EN33" i="7"/>
  <c r="EN32" i="7"/>
  <c r="EN31" i="7"/>
  <c r="EN27" i="7"/>
  <c r="EN26" i="7"/>
  <c r="EN25" i="7"/>
  <c r="EN24" i="7"/>
  <c r="EN28" i="7" s="1"/>
  <c r="EN23" i="7"/>
  <c r="EN22" i="7"/>
  <c r="EN19" i="7"/>
  <c r="EN18" i="7"/>
  <c r="EN17" i="7"/>
  <c r="EN16" i="7"/>
  <c r="EN15" i="7"/>
  <c r="EN14" i="7"/>
  <c r="EN13" i="7"/>
  <c r="EN12" i="7"/>
  <c r="EN11" i="7"/>
  <c r="EP72" i="7"/>
  <c r="EO72" i="7"/>
  <c r="EP71" i="7"/>
  <c r="EO71" i="7"/>
  <c r="EP68" i="7"/>
  <c r="EO68" i="7"/>
  <c r="EP67" i="7"/>
  <c r="EO67" i="7"/>
  <c r="EP66" i="7"/>
  <c r="EO66" i="7"/>
  <c r="EP63" i="7"/>
  <c r="EO63" i="7"/>
  <c r="EP62" i="7"/>
  <c r="EO62" i="7"/>
  <c r="EP61" i="7"/>
  <c r="EO61" i="7"/>
  <c r="EP59" i="7"/>
  <c r="EO59" i="7"/>
  <c r="EP58" i="7"/>
  <c r="EO58" i="7"/>
  <c r="EP56" i="7"/>
  <c r="EO56" i="7"/>
  <c r="EP55" i="7"/>
  <c r="EO55" i="7"/>
  <c r="EP54" i="7"/>
  <c r="EO54" i="7"/>
  <c r="EP53" i="7"/>
  <c r="EO53" i="7"/>
  <c r="EP52" i="7"/>
  <c r="EO52" i="7"/>
  <c r="EP51" i="7"/>
  <c r="EO51" i="7"/>
  <c r="EP50" i="7"/>
  <c r="EO50" i="7"/>
  <c r="EP49" i="7"/>
  <c r="EO49" i="7"/>
  <c r="EP48" i="7"/>
  <c r="EO48" i="7"/>
  <c r="EP46" i="7"/>
  <c r="EO46" i="7"/>
  <c r="EP44" i="7"/>
  <c r="EO44" i="7"/>
  <c r="EP43" i="7"/>
  <c r="EO43" i="7"/>
  <c r="EP42" i="7"/>
  <c r="EO42" i="7"/>
  <c r="EP41" i="7"/>
  <c r="EO41" i="7"/>
  <c r="EP40" i="7"/>
  <c r="EO40" i="7"/>
  <c r="EP39" i="7"/>
  <c r="EO39" i="7"/>
  <c r="EP35" i="7"/>
  <c r="EP34" i="7"/>
  <c r="EP33" i="7"/>
  <c r="EP32" i="7"/>
  <c r="EP31" i="7"/>
  <c r="EP27" i="7"/>
  <c r="EP26" i="7"/>
  <c r="EP25" i="7"/>
  <c r="EP24" i="7"/>
  <c r="EP23" i="7"/>
  <c r="EP22" i="7"/>
  <c r="EP19" i="7"/>
  <c r="EP18" i="7"/>
  <c r="EP17" i="7"/>
  <c r="EP16" i="7"/>
  <c r="EP15" i="7"/>
  <c r="EP14" i="7"/>
  <c r="EP13" i="7"/>
  <c r="EP12" i="7"/>
  <c r="EP11" i="7"/>
  <c r="EO35" i="7"/>
  <c r="EO34" i="7"/>
  <c r="EO33" i="7"/>
  <c r="EO32" i="7"/>
  <c r="EO31" i="7"/>
  <c r="EO27" i="7"/>
  <c r="EO26" i="7"/>
  <c r="EO25" i="7"/>
  <c r="EO24" i="7"/>
  <c r="EO23" i="7"/>
  <c r="EO22" i="7"/>
  <c r="EO19" i="7"/>
  <c r="EO18" i="7"/>
  <c r="EO17" i="7"/>
  <c r="EO16" i="7"/>
  <c r="EO15" i="7"/>
  <c r="EO14" i="7"/>
  <c r="EO13" i="7"/>
  <c r="EO11" i="7"/>
  <c r="EN60" i="7" l="1"/>
  <c r="EN64" i="7"/>
  <c r="EN45" i="7"/>
  <c r="EN47" i="7" s="1"/>
  <c r="EN65" i="7" s="1"/>
  <c r="EN70" i="7" s="1"/>
  <c r="EN20" i="7"/>
  <c r="EN36" i="7"/>
  <c r="EN21" i="7"/>
  <c r="EM30" i="7"/>
  <c r="EM65" i="7"/>
  <c r="EL30" i="7"/>
  <c r="EL47" i="7"/>
  <c r="EN29" i="7"/>
  <c r="EN57" i="7"/>
  <c r="EN69" i="7"/>
  <c r="EN30" i="7" l="1"/>
  <c r="EN37" i="7" s="1"/>
  <c r="EL37" i="7"/>
  <c r="EL65" i="7"/>
  <c r="EM70" i="7"/>
  <c r="EM37" i="7"/>
  <c r="EL70" i="7" l="1"/>
  <c r="PI69" i="7" l="1"/>
  <c r="PI64" i="7"/>
  <c r="PI60" i="7"/>
  <c r="PI57" i="7"/>
  <c r="PI45" i="7"/>
  <c r="PI47" i="7" s="1"/>
  <c r="PI65" i="7" s="1"/>
  <c r="PI36" i="7"/>
  <c r="PI28" i="7"/>
  <c r="PI29" i="7" s="1"/>
  <c r="PI20" i="7"/>
  <c r="PI21" i="7" s="1"/>
  <c r="PF69" i="7"/>
  <c r="PF64" i="7"/>
  <c r="PF60" i="7"/>
  <c r="PF57" i="7"/>
  <c r="PF45" i="7"/>
  <c r="PF47" i="7" s="1"/>
  <c r="PF65" i="7" s="1"/>
  <c r="PF70" i="7" s="1"/>
  <c r="PF36" i="7"/>
  <c r="PF28" i="7"/>
  <c r="PF29" i="7" s="1"/>
  <c r="PF20" i="7"/>
  <c r="PF21" i="7" s="1"/>
  <c r="PC69" i="7"/>
  <c r="PC64" i="7"/>
  <c r="PC60" i="7"/>
  <c r="PC57" i="7"/>
  <c r="PC47" i="7"/>
  <c r="PC65" i="7" s="1"/>
  <c r="PC70" i="7" s="1"/>
  <c r="PC45" i="7"/>
  <c r="PC36" i="7"/>
  <c r="PC28" i="7"/>
  <c r="PC29" i="7" s="1"/>
  <c r="PC20" i="7"/>
  <c r="PC21" i="7" s="1"/>
  <c r="PC30" i="7" s="1"/>
  <c r="PC37" i="7" s="1"/>
  <c r="OZ69" i="7"/>
  <c r="OZ64" i="7"/>
  <c r="OZ60" i="7"/>
  <c r="OZ57" i="7"/>
  <c r="OZ45" i="7"/>
  <c r="OZ47" i="7" s="1"/>
  <c r="OZ36" i="7"/>
  <c r="OZ28" i="7"/>
  <c r="OZ29" i="7" s="1"/>
  <c r="OZ20" i="7"/>
  <c r="OZ21" i="7" s="1"/>
  <c r="OT69" i="7"/>
  <c r="OT64" i="7"/>
  <c r="OT60" i="7"/>
  <c r="OT57" i="7"/>
  <c r="OT45" i="7"/>
  <c r="OT47" i="7" s="1"/>
  <c r="OT36" i="7"/>
  <c r="OT28" i="7"/>
  <c r="OT29" i="7" s="1"/>
  <c r="OT20" i="7"/>
  <c r="OT21" i="7" s="1"/>
  <c r="OK69" i="7"/>
  <c r="OK64" i="7"/>
  <c r="OK60" i="7"/>
  <c r="OK57" i="7"/>
  <c r="OK45" i="7"/>
  <c r="OK47" i="7" s="1"/>
  <c r="OK36" i="7"/>
  <c r="OK28" i="7"/>
  <c r="OK29" i="7" s="1"/>
  <c r="OK20" i="7"/>
  <c r="OK21" i="7" s="1"/>
  <c r="OH69" i="7"/>
  <c r="OH64" i="7"/>
  <c r="OH60" i="7"/>
  <c r="OH57" i="7"/>
  <c r="OH45" i="7"/>
  <c r="OH47" i="7" s="1"/>
  <c r="OH65" i="7" s="1"/>
  <c r="OH70" i="7" s="1"/>
  <c r="OH36" i="7"/>
  <c r="OH28" i="7"/>
  <c r="OH29" i="7" s="1"/>
  <c r="OH20" i="7"/>
  <c r="OH21" i="7" s="1"/>
  <c r="OE69" i="7"/>
  <c r="OE64" i="7"/>
  <c r="OE60" i="7"/>
  <c r="OE57" i="7"/>
  <c r="OE45" i="7"/>
  <c r="OE47" i="7" s="1"/>
  <c r="OE36" i="7"/>
  <c r="OE28" i="7"/>
  <c r="OE29" i="7" s="1"/>
  <c r="OE20" i="7"/>
  <c r="OE21" i="7" s="1"/>
  <c r="OB69" i="7"/>
  <c r="OB64" i="7"/>
  <c r="OB60" i="7"/>
  <c r="OB57" i="7"/>
  <c r="OB45" i="7"/>
  <c r="OB47" i="7" s="1"/>
  <c r="OB65" i="7" s="1"/>
  <c r="OB70" i="7" s="1"/>
  <c r="OB36" i="7"/>
  <c r="OB28" i="7"/>
  <c r="OB29" i="7" s="1"/>
  <c r="OB20" i="7"/>
  <c r="OB21" i="7" s="1"/>
  <c r="NY69" i="7"/>
  <c r="NY64" i="7"/>
  <c r="NY60" i="7"/>
  <c r="NY57" i="7"/>
  <c r="NY45" i="7"/>
  <c r="NY47" i="7" s="1"/>
  <c r="NY65" i="7" s="1"/>
  <c r="NY70" i="7" s="1"/>
  <c r="NY36" i="7"/>
  <c r="NY28" i="7"/>
  <c r="NY29" i="7" s="1"/>
  <c r="NY20" i="7"/>
  <c r="NY21" i="7" s="1"/>
  <c r="NV69" i="7"/>
  <c r="NV64" i="7"/>
  <c r="NV60" i="7"/>
  <c r="NV57" i="7"/>
  <c r="NV45" i="7"/>
  <c r="NV47" i="7" s="1"/>
  <c r="NV65" i="7" s="1"/>
  <c r="NV70" i="7" s="1"/>
  <c r="NV36" i="7"/>
  <c r="NV29" i="7"/>
  <c r="NV28" i="7"/>
  <c r="NV21" i="7"/>
  <c r="NV30" i="7" s="1"/>
  <c r="NV37" i="7" s="1"/>
  <c r="NV20" i="7"/>
  <c r="NS69" i="7"/>
  <c r="NS64" i="7"/>
  <c r="NS60" i="7"/>
  <c r="NS57" i="7"/>
  <c r="NS47" i="7"/>
  <c r="NS65" i="7" s="1"/>
  <c r="NS70" i="7" s="1"/>
  <c r="NS45" i="7"/>
  <c r="NS36" i="7"/>
  <c r="NS28" i="7"/>
  <c r="NS29" i="7" s="1"/>
  <c r="NS20" i="7"/>
  <c r="NS21" i="7" s="1"/>
  <c r="NS30" i="7" s="1"/>
  <c r="NS37" i="7" s="1"/>
  <c r="NJ69" i="7"/>
  <c r="NJ64" i="7"/>
  <c r="NJ60" i="7"/>
  <c r="NJ57" i="7"/>
  <c r="NJ45" i="7"/>
  <c r="NJ47" i="7" s="1"/>
  <c r="NJ36" i="7"/>
  <c r="NJ28" i="7"/>
  <c r="NJ29" i="7" s="1"/>
  <c r="NJ20" i="7"/>
  <c r="NJ21" i="7" s="1"/>
  <c r="NG69" i="7"/>
  <c r="NG64" i="7"/>
  <c r="NG60" i="7"/>
  <c r="NG57" i="7"/>
  <c r="NG45" i="7"/>
  <c r="NG47" i="7" s="1"/>
  <c r="NG36" i="7"/>
  <c r="NG28" i="7"/>
  <c r="NG29" i="7" s="1"/>
  <c r="NG20" i="7"/>
  <c r="NG21" i="7" s="1"/>
  <c r="ND69" i="7"/>
  <c r="ND64" i="7"/>
  <c r="ND60" i="7"/>
  <c r="ND57" i="7"/>
  <c r="ND45" i="7"/>
  <c r="ND47" i="7" s="1"/>
  <c r="ND36" i="7"/>
  <c r="ND28" i="7"/>
  <c r="ND29" i="7" s="1"/>
  <c r="ND20" i="7"/>
  <c r="ND21" i="7" s="1"/>
  <c r="NA69" i="7"/>
  <c r="NA64" i="7"/>
  <c r="NA60" i="7"/>
  <c r="NA57" i="7"/>
  <c r="NA45" i="7"/>
  <c r="NA47" i="7" s="1"/>
  <c r="NA36" i="7"/>
  <c r="NA28" i="7"/>
  <c r="NA29" i="7" s="1"/>
  <c r="NA20" i="7"/>
  <c r="NA21" i="7" s="1"/>
  <c r="MU69" i="7"/>
  <c r="MU64" i="7"/>
  <c r="MU60" i="7"/>
  <c r="MU57" i="7"/>
  <c r="MU45" i="7"/>
  <c r="MU47" i="7" s="1"/>
  <c r="MU65" i="7" s="1"/>
  <c r="MU70" i="7" s="1"/>
  <c r="MU36" i="7"/>
  <c r="MU28" i="7"/>
  <c r="MU29" i="7" s="1"/>
  <c r="MU20" i="7"/>
  <c r="MU21" i="7" s="1"/>
  <c r="MR69" i="7"/>
  <c r="MR64" i="7"/>
  <c r="MR60" i="7"/>
  <c r="MR57" i="7"/>
  <c r="MR45" i="7"/>
  <c r="MR47" i="7" s="1"/>
  <c r="MR36" i="7"/>
  <c r="MR28" i="7"/>
  <c r="MR29" i="7" s="1"/>
  <c r="MR20" i="7"/>
  <c r="MR21" i="7" s="1"/>
  <c r="MO69" i="7"/>
  <c r="MO64" i="7"/>
  <c r="MO60" i="7"/>
  <c r="MO57" i="7"/>
  <c r="MO45" i="7"/>
  <c r="MO47" i="7" s="1"/>
  <c r="MO65" i="7" s="1"/>
  <c r="MO70" i="7" s="1"/>
  <c r="MO36" i="7"/>
  <c r="MO28" i="7"/>
  <c r="MO29" i="7" s="1"/>
  <c r="MO20" i="7"/>
  <c r="MO21" i="7" s="1"/>
  <c r="ML69" i="7"/>
  <c r="ML64" i="7"/>
  <c r="ML60" i="7"/>
  <c r="ML57" i="7"/>
  <c r="ML45" i="7"/>
  <c r="ML47" i="7" s="1"/>
  <c r="ML65" i="7" s="1"/>
  <c r="ML70" i="7" s="1"/>
  <c r="ML36" i="7"/>
  <c r="ML28" i="7"/>
  <c r="ML29" i="7" s="1"/>
  <c r="ML20" i="7"/>
  <c r="ML21" i="7" s="1"/>
  <c r="MI69" i="7"/>
  <c r="MI64" i="7"/>
  <c r="MI60" i="7"/>
  <c r="MI57" i="7"/>
  <c r="MI47" i="7"/>
  <c r="MI65" i="7" s="1"/>
  <c r="MI70" i="7" s="1"/>
  <c r="MI45" i="7"/>
  <c r="MI36" i="7"/>
  <c r="MI28" i="7"/>
  <c r="MI29" i="7" s="1"/>
  <c r="MI20" i="7"/>
  <c r="MI21" i="7" s="1"/>
  <c r="MI30" i="7" s="1"/>
  <c r="MI37" i="7" s="1"/>
  <c r="MF69" i="7"/>
  <c r="MF64" i="7"/>
  <c r="MF60" i="7"/>
  <c r="MF57" i="7"/>
  <c r="MF45" i="7"/>
  <c r="MF47" i="7" s="1"/>
  <c r="MF36" i="7"/>
  <c r="MF28" i="7"/>
  <c r="MF29" i="7" s="1"/>
  <c r="MF20" i="7"/>
  <c r="MF21" i="7" s="1"/>
  <c r="MC69" i="7"/>
  <c r="MC64" i="7"/>
  <c r="MC60" i="7"/>
  <c r="MC57" i="7"/>
  <c r="MC45" i="7"/>
  <c r="MC47" i="7" s="1"/>
  <c r="MC36" i="7"/>
  <c r="MC28" i="7"/>
  <c r="MC29" i="7" s="1"/>
  <c r="MC20" i="7"/>
  <c r="MC21" i="7" s="1"/>
  <c r="LZ69" i="7"/>
  <c r="LZ64" i="7"/>
  <c r="LZ60" i="7"/>
  <c r="LZ57" i="7"/>
  <c r="LZ45" i="7"/>
  <c r="LZ47" i="7" s="1"/>
  <c r="LZ36" i="7"/>
  <c r="LZ28" i="7"/>
  <c r="LZ29" i="7" s="1"/>
  <c r="LZ20" i="7"/>
  <c r="LZ21" i="7" s="1"/>
  <c r="LW69" i="7"/>
  <c r="LW64" i="7"/>
  <c r="LW60" i="7"/>
  <c r="LW57" i="7"/>
  <c r="LW45" i="7"/>
  <c r="LW47" i="7" s="1"/>
  <c r="LW65" i="7" s="1"/>
  <c r="LW70" i="7" s="1"/>
  <c r="LW36" i="7"/>
  <c r="LW28" i="7"/>
  <c r="LW29" i="7" s="1"/>
  <c r="LW20" i="7"/>
  <c r="LW21" i="7" s="1"/>
  <c r="LQ69" i="7"/>
  <c r="LQ64" i="7"/>
  <c r="LQ60" i="7"/>
  <c r="LQ57" i="7"/>
  <c r="LQ45" i="7"/>
  <c r="LQ47" i="7" s="1"/>
  <c r="LQ36" i="7"/>
  <c r="LQ28" i="7"/>
  <c r="LQ29" i="7" s="1"/>
  <c r="LQ20" i="7"/>
  <c r="LQ21" i="7" s="1"/>
  <c r="LK69" i="7"/>
  <c r="LK64" i="7"/>
  <c r="LK60" i="7"/>
  <c r="LK57" i="7"/>
  <c r="LK45" i="7"/>
  <c r="LK47" i="7" s="1"/>
  <c r="LK65" i="7" s="1"/>
  <c r="LK70" i="7" s="1"/>
  <c r="LK36" i="7"/>
  <c r="LK28" i="7"/>
  <c r="LK29" i="7" s="1"/>
  <c r="LK20" i="7"/>
  <c r="LK21" i="7" s="1"/>
  <c r="LH69" i="7"/>
  <c r="LH64" i="7"/>
  <c r="LH60" i="7"/>
  <c r="LH57" i="7"/>
  <c r="LH45" i="7"/>
  <c r="LH47" i="7" s="1"/>
  <c r="LH65" i="7" s="1"/>
  <c r="LH70" i="7" s="1"/>
  <c r="LH36" i="7"/>
  <c r="LH28" i="7"/>
  <c r="LH29" i="7" s="1"/>
  <c r="LH20" i="7"/>
  <c r="LH21" i="7" s="1"/>
  <c r="LE69" i="7"/>
  <c r="LE64" i="7"/>
  <c r="LE60" i="7"/>
  <c r="LE57" i="7"/>
  <c r="LE47" i="7"/>
  <c r="LE65" i="7" s="1"/>
  <c r="LE70" i="7" s="1"/>
  <c r="LE45" i="7"/>
  <c r="LE36" i="7"/>
  <c r="LE28" i="7"/>
  <c r="LE29" i="7" s="1"/>
  <c r="LE20" i="7"/>
  <c r="LE21" i="7" s="1"/>
  <c r="LE30" i="7" s="1"/>
  <c r="LE37" i="7" s="1"/>
  <c r="LB69" i="7"/>
  <c r="LB64" i="7"/>
  <c r="LB60" i="7"/>
  <c r="LB57" i="7"/>
  <c r="LB45" i="7"/>
  <c r="LB47" i="7" s="1"/>
  <c r="LB36" i="7"/>
  <c r="LB28" i="7"/>
  <c r="LB29" i="7" s="1"/>
  <c r="LB20" i="7"/>
  <c r="LB21" i="7" s="1"/>
  <c r="KY69" i="7"/>
  <c r="KY64" i="7"/>
  <c r="KY60" i="7"/>
  <c r="KY57" i="7"/>
  <c r="KY45" i="7"/>
  <c r="KY47" i="7" s="1"/>
  <c r="KY36" i="7"/>
  <c r="KY28" i="7"/>
  <c r="KY29" i="7" s="1"/>
  <c r="KY20" i="7"/>
  <c r="KY21" i="7" s="1"/>
  <c r="KS69" i="7"/>
  <c r="KS64" i="7"/>
  <c r="KS60" i="7"/>
  <c r="KS57" i="7"/>
  <c r="KS45" i="7"/>
  <c r="KS47" i="7" s="1"/>
  <c r="KS36" i="7"/>
  <c r="KS28" i="7"/>
  <c r="KS29" i="7" s="1"/>
  <c r="KS20" i="7"/>
  <c r="KS21" i="7" s="1"/>
  <c r="KP69" i="7"/>
  <c r="KP64" i="7"/>
  <c r="KP60" i="7"/>
  <c r="KP57" i="7"/>
  <c r="KP45" i="7"/>
  <c r="KP47" i="7" s="1"/>
  <c r="KP65" i="7" s="1"/>
  <c r="KP70" i="7" s="1"/>
  <c r="KP36" i="7"/>
  <c r="KP28" i="7"/>
  <c r="KP29" i="7" s="1"/>
  <c r="KP20" i="7"/>
  <c r="KP21" i="7" s="1"/>
  <c r="KM69" i="7"/>
  <c r="KM64" i="7"/>
  <c r="KM60" i="7"/>
  <c r="KM57" i="7"/>
  <c r="KM45" i="7"/>
  <c r="KM47" i="7" s="1"/>
  <c r="KM36" i="7"/>
  <c r="KM28" i="7"/>
  <c r="KM29" i="7" s="1"/>
  <c r="KM20" i="7"/>
  <c r="KM21" i="7" s="1"/>
  <c r="KG69" i="7"/>
  <c r="KG64" i="7"/>
  <c r="KG60" i="7"/>
  <c r="KG57" i="7"/>
  <c r="KG45" i="7"/>
  <c r="KG47" i="7" s="1"/>
  <c r="KG65" i="7" s="1"/>
  <c r="KG70" i="7" s="1"/>
  <c r="KG36" i="7"/>
  <c r="KG28" i="7"/>
  <c r="KG29" i="7" s="1"/>
  <c r="KG20" i="7"/>
  <c r="KG21" i="7" s="1"/>
  <c r="KA69" i="7"/>
  <c r="KA64" i="7"/>
  <c r="KA60" i="7"/>
  <c r="KA57" i="7"/>
  <c r="KA45" i="7"/>
  <c r="KA47" i="7" s="1"/>
  <c r="KA65" i="7" s="1"/>
  <c r="KA70" i="7" s="1"/>
  <c r="KA36" i="7"/>
  <c r="KA28" i="7"/>
  <c r="KA29" i="7" s="1"/>
  <c r="KA20" i="7"/>
  <c r="KA21" i="7" s="1"/>
  <c r="JX69" i="7"/>
  <c r="JX64" i="7"/>
  <c r="JX60" i="7"/>
  <c r="JX57" i="7"/>
  <c r="JX47" i="7"/>
  <c r="JX65" i="7" s="1"/>
  <c r="JX70" i="7" s="1"/>
  <c r="JX45" i="7"/>
  <c r="JX36" i="7"/>
  <c r="JX28" i="7"/>
  <c r="JX29" i="7" s="1"/>
  <c r="JX20" i="7"/>
  <c r="JX21" i="7" s="1"/>
  <c r="JX30" i="7" s="1"/>
  <c r="JX37" i="7" s="1"/>
  <c r="JR69" i="7"/>
  <c r="JR64" i="7"/>
  <c r="JR60" i="7"/>
  <c r="JR57" i="7"/>
  <c r="JR45" i="7"/>
  <c r="JR47" i="7" s="1"/>
  <c r="JR36" i="7"/>
  <c r="JR28" i="7"/>
  <c r="JR29" i="7" s="1"/>
  <c r="JR20" i="7"/>
  <c r="JR21" i="7" s="1"/>
  <c r="JO69" i="7"/>
  <c r="JO64" i="7"/>
  <c r="JO60" i="7"/>
  <c r="JO57" i="7"/>
  <c r="JO45" i="7"/>
  <c r="JO47" i="7" s="1"/>
  <c r="JO36" i="7"/>
  <c r="JO28" i="7"/>
  <c r="JO29" i="7" s="1"/>
  <c r="JO20" i="7"/>
  <c r="JO21" i="7" s="1"/>
  <c r="JI69" i="7"/>
  <c r="JI64" i="7"/>
  <c r="JI60" i="7"/>
  <c r="JI57" i="7"/>
  <c r="JI45" i="7"/>
  <c r="JI47" i="7" s="1"/>
  <c r="JI36" i="7"/>
  <c r="JI28" i="7"/>
  <c r="JI29" i="7" s="1"/>
  <c r="JI20" i="7"/>
  <c r="JI21" i="7" s="1"/>
  <c r="JF69" i="7"/>
  <c r="JF64" i="7"/>
  <c r="JF60" i="7"/>
  <c r="JF57" i="7"/>
  <c r="JF45" i="7"/>
  <c r="JF47" i="7" s="1"/>
  <c r="JF65" i="7" s="1"/>
  <c r="JF70" i="7" s="1"/>
  <c r="JF36" i="7"/>
  <c r="JF28" i="7"/>
  <c r="JF29" i="7" s="1"/>
  <c r="JF20" i="7"/>
  <c r="JF21" i="7" s="1"/>
  <c r="JC69" i="7"/>
  <c r="JC64" i="7"/>
  <c r="JC60" i="7"/>
  <c r="JC57" i="7"/>
  <c r="JC45" i="7"/>
  <c r="JC47" i="7" s="1"/>
  <c r="JC36" i="7"/>
  <c r="JC28" i="7"/>
  <c r="JC29" i="7" s="1"/>
  <c r="JC20" i="7"/>
  <c r="JC21" i="7" s="1"/>
  <c r="IW69" i="7"/>
  <c r="IW64" i="7"/>
  <c r="IW60" i="7"/>
  <c r="IW57" i="7"/>
  <c r="IW45" i="7"/>
  <c r="IW47" i="7" s="1"/>
  <c r="IW65" i="7" s="1"/>
  <c r="IW70" i="7" s="1"/>
  <c r="IW36" i="7"/>
  <c r="IW28" i="7"/>
  <c r="IW29" i="7" s="1"/>
  <c r="IW20" i="7"/>
  <c r="IW21" i="7" s="1"/>
  <c r="IT69" i="7"/>
  <c r="IT64" i="7"/>
  <c r="IT60" i="7"/>
  <c r="IT57" i="7"/>
  <c r="IT45" i="7"/>
  <c r="IT47" i="7" s="1"/>
  <c r="IT65" i="7" s="1"/>
  <c r="IT70" i="7" s="1"/>
  <c r="IT36" i="7"/>
  <c r="IT28" i="7"/>
  <c r="IT29" i="7" s="1"/>
  <c r="IT20" i="7"/>
  <c r="IT21" i="7" s="1"/>
  <c r="IN69" i="7"/>
  <c r="IN64" i="7"/>
  <c r="IN60" i="7"/>
  <c r="IN57" i="7"/>
  <c r="IN47" i="7"/>
  <c r="IN65" i="7" s="1"/>
  <c r="IN70" i="7" s="1"/>
  <c r="IN45" i="7"/>
  <c r="IN36" i="7"/>
  <c r="IN28" i="7"/>
  <c r="IN29" i="7" s="1"/>
  <c r="IN20" i="7"/>
  <c r="IN21" i="7" s="1"/>
  <c r="IK69" i="7"/>
  <c r="IK64" i="7"/>
  <c r="IK60" i="7"/>
  <c r="IK57" i="7"/>
  <c r="IK45" i="7"/>
  <c r="IK47" i="7" s="1"/>
  <c r="IK36" i="7"/>
  <c r="IK28" i="7"/>
  <c r="IK29" i="7" s="1"/>
  <c r="IK20" i="7"/>
  <c r="IK21" i="7" s="1"/>
  <c r="IE69" i="7"/>
  <c r="IE64" i="7"/>
  <c r="IE60" i="7"/>
  <c r="IE57" i="7"/>
  <c r="IE45" i="7"/>
  <c r="IE47" i="7" s="1"/>
  <c r="IE36" i="7"/>
  <c r="IE28" i="7"/>
  <c r="IE29" i="7" s="1"/>
  <c r="IE20" i="7"/>
  <c r="IE21" i="7" s="1"/>
  <c r="IB69" i="7"/>
  <c r="IB64" i="7"/>
  <c r="IB60" i="7"/>
  <c r="IB57" i="7"/>
  <c r="IB45" i="7"/>
  <c r="IB47" i="7" s="1"/>
  <c r="IB36" i="7"/>
  <c r="IB28" i="7"/>
  <c r="IB29" i="7" s="1"/>
  <c r="IB20" i="7"/>
  <c r="IB21" i="7" s="1"/>
  <c r="HS69" i="7"/>
  <c r="HS64" i="7"/>
  <c r="HS60" i="7"/>
  <c r="HS57" i="7"/>
  <c r="HS45" i="7"/>
  <c r="HS47" i="7" s="1"/>
  <c r="HS65" i="7" s="1"/>
  <c r="HS70" i="7" s="1"/>
  <c r="HS36" i="7"/>
  <c r="HS28" i="7"/>
  <c r="HS29" i="7" s="1"/>
  <c r="HS20" i="7"/>
  <c r="HS21" i="7" s="1"/>
  <c r="HP69" i="7"/>
  <c r="HP64" i="7"/>
  <c r="HP60" i="7"/>
  <c r="HP57" i="7"/>
  <c r="HP45" i="7"/>
  <c r="HP47" i="7" s="1"/>
  <c r="HP36" i="7"/>
  <c r="HP28" i="7"/>
  <c r="HP29" i="7" s="1"/>
  <c r="HP20" i="7"/>
  <c r="HP21" i="7" s="1"/>
  <c r="HM69" i="7"/>
  <c r="HM64" i="7"/>
  <c r="HM60" i="7"/>
  <c r="HM57" i="7"/>
  <c r="HM45" i="7"/>
  <c r="HM47" i="7" s="1"/>
  <c r="HM65" i="7" s="1"/>
  <c r="HM70" i="7" s="1"/>
  <c r="HM36" i="7"/>
  <c r="HM28" i="7"/>
  <c r="HM29" i="7" s="1"/>
  <c r="HM20" i="7"/>
  <c r="HM21" i="7" s="1"/>
  <c r="HJ69" i="7"/>
  <c r="HJ64" i="7"/>
  <c r="HJ60" i="7"/>
  <c r="HJ57" i="7"/>
  <c r="HJ45" i="7"/>
  <c r="HJ47" i="7" s="1"/>
  <c r="HJ65" i="7" s="1"/>
  <c r="HJ70" i="7" s="1"/>
  <c r="HJ36" i="7"/>
  <c r="HJ28" i="7"/>
  <c r="HJ20" i="7"/>
  <c r="HJ21" i="7" s="1"/>
  <c r="HG69" i="7"/>
  <c r="HG64" i="7"/>
  <c r="HG60" i="7"/>
  <c r="HG57" i="7"/>
  <c r="HG47" i="7"/>
  <c r="HG65" i="7" s="1"/>
  <c r="HG70" i="7" s="1"/>
  <c r="HG45" i="7"/>
  <c r="HG36" i="7"/>
  <c r="HG28" i="7"/>
  <c r="HG29" i="7" s="1"/>
  <c r="HG20" i="7"/>
  <c r="HG21" i="7" s="1"/>
  <c r="HG30" i="7" s="1"/>
  <c r="HG37" i="7" s="1"/>
  <c r="HD69" i="7"/>
  <c r="HD64" i="7"/>
  <c r="HD60" i="7"/>
  <c r="HD57" i="7"/>
  <c r="HD45" i="7"/>
  <c r="HD47" i="7" s="1"/>
  <c r="HD36" i="7"/>
  <c r="HD28" i="7"/>
  <c r="HD29" i="7" s="1"/>
  <c r="HD20" i="7"/>
  <c r="HA69" i="7"/>
  <c r="HA64" i="7"/>
  <c r="HA60" i="7"/>
  <c r="HA57" i="7"/>
  <c r="HA45" i="7"/>
  <c r="HA47" i="7" s="1"/>
  <c r="HA36" i="7"/>
  <c r="HA28" i="7"/>
  <c r="HA29" i="7" s="1"/>
  <c r="HA20" i="7"/>
  <c r="HA21" i="7" s="1"/>
  <c r="GR69" i="7"/>
  <c r="GR64" i="7"/>
  <c r="GR60" i="7"/>
  <c r="GR57" i="7"/>
  <c r="GR45" i="7"/>
  <c r="GR47" i="7" s="1"/>
  <c r="GR36" i="7"/>
  <c r="GR28" i="7"/>
  <c r="GR29" i="7" s="1"/>
  <c r="GR20" i="7"/>
  <c r="GR21" i="7" s="1"/>
  <c r="GO69" i="7"/>
  <c r="GO64" i="7"/>
  <c r="GO60" i="7"/>
  <c r="GO57" i="7"/>
  <c r="GO45" i="7"/>
  <c r="GO47" i="7" s="1"/>
  <c r="GO65" i="7" s="1"/>
  <c r="GO70" i="7" s="1"/>
  <c r="GO36" i="7"/>
  <c r="GO28" i="7"/>
  <c r="GO29" i="7" s="1"/>
  <c r="GO20" i="7"/>
  <c r="GO21" i="7" s="1"/>
  <c r="GI69" i="7"/>
  <c r="GI64" i="7"/>
  <c r="GI60" i="7"/>
  <c r="GI57" i="7"/>
  <c r="GI45" i="7"/>
  <c r="GI47" i="7" s="1"/>
  <c r="GI36" i="7"/>
  <c r="GI28" i="7"/>
  <c r="GI29" i="7" s="1"/>
  <c r="GI20" i="7"/>
  <c r="GI21" i="7" s="1"/>
  <c r="GF69" i="7"/>
  <c r="GF64" i="7"/>
  <c r="GF60" i="7"/>
  <c r="GF57" i="7"/>
  <c r="GF45" i="7"/>
  <c r="GF47" i="7" s="1"/>
  <c r="GF65" i="7" s="1"/>
  <c r="GF70" i="7" s="1"/>
  <c r="GF36" i="7"/>
  <c r="GF28" i="7"/>
  <c r="GF29" i="7" s="1"/>
  <c r="GF20" i="7"/>
  <c r="GF21" i="7" s="1"/>
  <c r="FZ69" i="7"/>
  <c r="FZ64" i="7"/>
  <c r="FZ60" i="7"/>
  <c r="FZ57" i="7"/>
  <c r="FZ47" i="7"/>
  <c r="FZ65" i="7" s="1"/>
  <c r="FZ70" i="7" s="1"/>
  <c r="FZ45" i="7"/>
  <c r="FZ36" i="7"/>
  <c r="FZ28" i="7"/>
  <c r="FZ29" i="7" s="1"/>
  <c r="FZ20" i="7"/>
  <c r="FW69" i="7"/>
  <c r="FW64" i="7"/>
  <c r="FW60" i="7"/>
  <c r="FW57" i="7"/>
  <c r="FW45" i="7"/>
  <c r="FW47" i="7" s="1"/>
  <c r="FW36" i="7"/>
  <c r="FW28" i="7"/>
  <c r="FW29" i="7" s="1"/>
  <c r="FW20" i="7"/>
  <c r="FW21" i="7" s="1"/>
  <c r="FT69" i="7"/>
  <c r="FT64" i="7"/>
  <c r="FT60" i="7"/>
  <c r="FT57" i="7"/>
  <c r="FT45" i="7"/>
  <c r="FT47" i="7" s="1"/>
  <c r="FT65" i="7" s="1"/>
  <c r="FT70" i="7" s="1"/>
  <c r="FT36" i="7"/>
  <c r="FT28" i="7"/>
  <c r="FT29" i="7" s="1"/>
  <c r="FT20" i="7"/>
  <c r="FT21" i="7" s="1"/>
  <c r="FQ69" i="7"/>
  <c r="FQ64" i="7"/>
  <c r="FQ60" i="7"/>
  <c r="FQ57" i="7"/>
  <c r="FQ45" i="7"/>
  <c r="FQ47" i="7" s="1"/>
  <c r="FQ36" i="7"/>
  <c r="FQ28" i="7"/>
  <c r="FQ29" i="7" s="1"/>
  <c r="FQ20" i="7"/>
  <c r="FQ21" i="7" s="1"/>
  <c r="FN69" i="7"/>
  <c r="FN64" i="7"/>
  <c r="FN60" i="7"/>
  <c r="GC60" i="7" s="1"/>
  <c r="FN57" i="7"/>
  <c r="FN45" i="7"/>
  <c r="FN36" i="7"/>
  <c r="GC36" i="7" s="1"/>
  <c r="FN28" i="7"/>
  <c r="FN20" i="7"/>
  <c r="FN21" i="7" s="1"/>
  <c r="FH69" i="7"/>
  <c r="FH64" i="7"/>
  <c r="FH60" i="7"/>
  <c r="FH57" i="7"/>
  <c r="FH45" i="7"/>
  <c r="FH47" i="7" s="1"/>
  <c r="FH65" i="7" s="1"/>
  <c r="FH70" i="7" s="1"/>
  <c r="FH36" i="7"/>
  <c r="FH28" i="7"/>
  <c r="FH29" i="7" s="1"/>
  <c r="FH20" i="7"/>
  <c r="FH21" i="7" s="1"/>
  <c r="FE69" i="7"/>
  <c r="FE64" i="7"/>
  <c r="FE60" i="7"/>
  <c r="FE57" i="7"/>
  <c r="FE47" i="7"/>
  <c r="FE65" i="7" s="1"/>
  <c r="FE70" i="7" s="1"/>
  <c r="FE45" i="7"/>
  <c r="FE36" i="7"/>
  <c r="FE28" i="7"/>
  <c r="FE29" i="7" s="1"/>
  <c r="FE20" i="7"/>
  <c r="FE21" i="7" s="1"/>
  <c r="FE30" i="7" s="1"/>
  <c r="FE37" i="7" s="1"/>
  <c r="FB69" i="7"/>
  <c r="FB64" i="7"/>
  <c r="FB60" i="7"/>
  <c r="FB57" i="7"/>
  <c r="FB45" i="7"/>
  <c r="FB47" i="7" s="1"/>
  <c r="FB36" i="7"/>
  <c r="FB28" i="7"/>
  <c r="FB29" i="7" s="1"/>
  <c r="FB20" i="7"/>
  <c r="FB21" i="7" s="1"/>
  <c r="EY69" i="7"/>
  <c r="EY64" i="7"/>
  <c r="EY60" i="7"/>
  <c r="EY57" i="7"/>
  <c r="EY45" i="7"/>
  <c r="EY47" i="7" s="1"/>
  <c r="EY36" i="7"/>
  <c r="EY28" i="7"/>
  <c r="EY29" i="7" s="1"/>
  <c r="EY20" i="7"/>
  <c r="EY21" i="7" s="1"/>
  <c r="EV69" i="7"/>
  <c r="EV64" i="7"/>
  <c r="EV60" i="7"/>
  <c r="EV57" i="7"/>
  <c r="EV45" i="7"/>
  <c r="EV47" i="7" s="1"/>
  <c r="EV36" i="7"/>
  <c r="EV28" i="7"/>
  <c r="EV29" i="7" s="1"/>
  <c r="EV20" i="7"/>
  <c r="EV21" i="7" s="1"/>
  <c r="ES69" i="7"/>
  <c r="ES64" i="7"/>
  <c r="ES60" i="7"/>
  <c r="ES57" i="7"/>
  <c r="ES45" i="7"/>
  <c r="ES47" i="7" s="1"/>
  <c r="ES36" i="7"/>
  <c r="ES28" i="7"/>
  <c r="ES29" i="7" s="1"/>
  <c r="ES20" i="7"/>
  <c r="ES21" i="7" s="1"/>
  <c r="EJ69" i="7"/>
  <c r="EJ64" i="7"/>
  <c r="EJ60" i="7"/>
  <c r="EJ57" i="7"/>
  <c r="EJ45" i="7"/>
  <c r="EJ47" i="7" s="1"/>
  <c r="EJ36" i="7"/>
  <c r="EJ28" i="7"/>
  <c r="EJ29" i="7" s="1"/>
  <c r="EJ20" i="7"/>
  <c r="EJ21" i="7" s="1"/>
  <c r="EG69" i="7"/>
  <c r="EG64" i="7"/>
  <c r="EG60" i="7"/>
  <c r="EG57" i="7"/>
  <c r="EG45" i="7"/>
  <c r="EG47" i="7" s="1"/>
  <c r="EG65" i="7" s="1"/>
  <c r="EG70" i="7" s="1"/>
  <c r="EG36" i="7"/>
  <c r="EG28" i="7"/>
  <c r="EG29" i="7" s="1"/>
  <c r="EG20" i="7"/>
  <c r="ED69" i="7"/>
  <c r="ED64" i="7"/>
  <c r="ED60" i="7"/>
  <c r="ED57" i="7"/>
  <c r="ED45" i="7"/>
  <c r="EP45" i="7" s="1"/>
  <c r="ED36" i="7"/>
  <c r="ED28" i="7"/>
  <c r="ED20" i="7"/>
  <c r="ED21" i="7" s="1"/>
  <c r="DX69" i="7"/>
  <c r="DX64" i="7"/>
  <c r="DX60" i="7"/>
  <c r="DX57" i="7"/>
  <c r="DX47" i="7"/>
  <c r="DX65" i="7" s="1"/>
  <c r="DX70" i="7" s="1"/>
  <c r="DX45" i="7"/>
  <c r="DX36" i="7"/>
  <c r="DX28" i="7"/>
  <c r="DX29" i="7" s="1"/>
  <c r="DX20" i="7"/>
  <c r="DX21" i="7" s="1"/>
  <c r="DU69" i="7"/>
  <c r="DU64" i="7"/>
  <c r="DU60" i="7"/>
  <c r="DU57" i="7"/>
  <c r="DU45" i="7"/>
  <c r="DU47" i="7" s="1"/>
  <c r="DU36" i="7"/>
  <c r="DU28" i="7"/>
  <c r="DU29" i="7" s="1"/>
  <c r="DU20" i="7"/>
  <c r="DU21" i="7" s="1"/>
  <c r="DR69" i="7"/>
  <c r="DR64" i="7"/>
  <c r="DR60" i="7"/>
  <c r="DR57" i="7"/>
  <c r="DR45" i="7"/>
  <c r="DR47" i="7" s="1"/>
  <c r="DR36" i="7"/>
  <c r="DR28" i="7"/>
  <c r="DR29" i="7" s="1"/>
  <c r="DR20" i="7"/>
  <c r="DR21" i="7" s="1"/>
  <c r="DO69" i="7"/>
  <c r="DO64" i="7"/>
  <c r="DO60" i="7"/>
  <c r="DO57" i="7"/>
  <c r="DO45" i="7"/>
  <c r="DO47" i="7" s="1"/>
  <c r="DO36" i="7"/>
  <c r="DO28" i="7"/>
  <c r="DO29" i="7" s="1"/>
  <c r="DO20" i="7"/>
  <c r="DO21" i="7" s="1"/>
  <c r="DL69" i="7"/>
  <c r="DL64" i="7"/>
  <c r="DL60" i="7"/>
  <c r="DL57" i="7"/>
  <c r="DL45" i="7"/>
  <c r="DL47" i="7" s="1"/>
  <c r="DL36" i="7"/>
  <c r="DL28" i="7"/>
  <c r="DL29" i="7" s="1"/>
  <c r="DL20" i="7"/>
  <c r="DL21" i="7" s="1"/>
  <c r="DF69" i="7"/>
  <c r="DF64" i="7"/>
  <c r="DF60" i="7"/>
  <c r="DF57" i="7"/>
  <c r="DF45" i="7"/>
  <c r="DF47" i="7" s="1"/>
  <c r="DF36" i="7"/>
  <c r="DF28" i="7"/>
  <c r="DF29" i="7" s="1"/>
  <c r="DF20" i="7"/>
  <c r="DF21" i="7" s="1"/>
  <c r="DC69" i="7"/>
  <c r="DC64" i="7"/>
  <c r="DC60" i="7"/>
  <c r="DC57" i="7"/>
  <c r="DC45" i="7"/>
  <c r="DC47" i="7" s="1"/>
  <c r="DC65" i="7" s="1"/>
  <c r="DC70" i="7" s="1"/>
  <c r="DC36" i="7"/>
  <c r="DC28" i="7"/>
  <c r="DC29" i="7" s="1"/>
  <c r="DC20" i="7"/>
  <c r="DC21" i="7" s="1"/>
  <c r="CZ69" i="7"/>
  <c r="CZ64" i="7"/>
  <c r="CZ60" i="7"/>
  <c r="CZ57" i="7"/>
  <c r="CZ45" i="7"/>
  <c r="CZ47" i="7" s="1"/>
  <c r="CZ36" i="7"/>
  <c r="CZ28" i="7"/>
  <c r="CZ29" i="7" s="1"/>
  <c r="CZ20" i="7"/>
  <c r="CZ21" i="7" s="1"/>
  <c r="CW69" i="7"/>
  <c r="CW64" i="7"/>
  <c r="CW60" i="7"/>
  <c r="CW57" i="7"/>
  <c r="CW47" i="7"/>
  <c r="CW65" i="7" s="1"/>
  <c r="CW70" i="7" s="1"/>
  <c r="CW45" i="7"/>
  <c r="CW36" i="7"/>
  <c r="CW28" i="7"/>
  <c r="CW29" i="7" s="1"/>
  <c r="CW20" i="7"/>
  <c r="CW21" i="7" s="1"/>
  <c r="CW30" i="7" s="1"/>
  <c r="CW37" i="7" s="1"/>
  <c r="CT69" i="7"/>
  <c r="CT64" i="7"/>
  <c r="CT60" i="7"/>
  <c r="CT57" i="7"/>
  <c r="CT45" i="7"/>
  <c r="CT47" i="7" s="1"/>
  <c r="CT36" i="7"/>
  <c r="CT28" i="7"/>
  <c r="CT29" i="7" s="1"/>
  <c r="CT20" i="7"/>
  <c r="CT21" i="7" s="1"/>
  <c r="CN69" i="7"/>
  <c r="CN64" i="7"/>
  <c r="CN60" i="7"/>
  <c r="CN57" i="7"/>
  <c r="CN45" i="7"/>
  <c r="CN47" i="7" s="1"/>
  <c r="CN36" i="7"/>
  <c r="CN28" i="7"/>
  <c r="CN29" i="7" s="1"/>
  <c r="CN20" i="7"/>
  <c r="CN21" i="7" s="1"/>
  <c r="CK69" i="7"/>
  <c r="CK64" i="7"/>
  <c r="CK60" i="7"/>
  <c r="CK57" i="7"/>
  <c r="CK45" i="7"/>
  <c r="CK47" i="7" s="1"/>
  <c r="CK36" i="7"/>
  <c r="CK28" i="7"/>
  <c r="CK29" i="7" s="1"/>
  <c r="CK20" i="7"/>
  <c r="CK21" i="7" s="1"/>
  <c r="CH69" i="7"/>
  <c r="CH64" i="7"/>
  <c r="CH60" i="7"/>
  <c r="CH57" i="7"/>
  <c r="CH45" i="7"/>
  <c r="CH47" i="7" s="1"/>
  <c r="CH65" i="7" s="1"/>
  <c r="CH70" i="7" s="1"/>
  <c r="CH36" i="7"/>
  <c r="CH28" i="7"/>
  <c r="CH29" i="7" s="1"/>
  <c r="CH20" i="7"/>
  <c r="CH21" i="7" s="1"/>
  <c r="CE69" i="7"/>
  <c r="CE64" i="7"/>
  <c r="CE60" i="7"/>
  <c r="CE57" i="7"/>
  <c r="CE45" i="7"/>
  <c r="CE47" i="7" s="1"/>
  <c r="CE36" i="7"/>
  <c r="CE28" i="7"/>
  <c r="CE29" i="7" s="1"/>
  <c r="CE20" i="7"/>
  <c r="CE21" i="7" s="1"/>
  <c r="CB69" i="7"/>
  <c r="CB64" i="7"/>
  <c r="CB60" i="7"/>
  <c r="CB57" i="7"/>
  <c r="CB45" i="7"/>
  <c r="CB47" i="7" s="1"/>
  <c r="CB65" i="7" s="1"/>
  <c r="CB70" i="7" s="1"/>
  <c r="CB36" i="7"/>
  <c r="CB28" i="7"/>
  <c r="CB29" i="7" s="1"/>
  <c r="CB20" i="7"/>
  <c r="CB21" i="7" s="1"/>
  <c r="BY69" i="7"/>
  <c r="BY64" i="7"/>
  <c r="BY60" i="7"/>
  <c r="BY57" i="7"/>
  <c r="BY45" i="7"/>
  <c r="BY47" i="7" s="1"/>
  <c r="BY36" i="7"/>
  <c r="BY28" i="7"/>
  <c r="BY29" i="7" s="1"/>
  <c r="BY20" i="7"/>
  <c r="BY21" i="7" s="1"/>
  <c r="BV69" i="7"/>
  <c r="BV64" i="7"/>
  <c r="BV60" i="7"/>
  <c r="BV57" i="7"/>
  <c r="BV45" i="7"/>
  <c r="BV47" i="7" s="1"/>
  <c r="BV65" i="7" s="1"/>
  <c r="BV70" i="7" s="1"/>
  <c r="BV36" i="7"/>
  <c r="BV28" i="7"/>
  <c r="BV29" i="7" s="1"/>
  <c r="BV20" i="7"/>
  <c r="BV21" i="7" s="1"/>
  <c r="BP69" i="7"/>
  <c r="BP64" i="7"/>
  <c r="BP60" i="7"/>
  <c r="BP57" i="7"/>
  <c r="BP47" i="7"/>
  <c r="BP65" i="7" s="1"/>
  <c r="BP70" i="7" s="1"/>
  <c r="BP45" i="7"/>
  <c r="BP36" i="7"/>
  <c r="BP28" i="7"/>
  <c r="BP29" i="7" s="1"/>
  <c r="BP20" i="7"/>
  <c r="BP21" i="7" s="1"/>
  <c r="BP30" i="7" s="1"/>
  <c r="BP37" i="7" s="1"/>
  <c r="BM69" i="7"/>
  <c r="BM64" i="7"/>
  <c r="BM60" i="7"/>
  <c r="BM57" i="7"/>
  <c r="BM45" i="7"/>
  <c r="BM47" i="7" s="1"/>
  <c r="BM36" i="7"/>
  <c r="BM28" i="7"/>
  <c r="BM29" i="7" s="1"/>
  <c r="BM20" i="7"/>
  <c r="BM21" i="7" s="1"/>
  <c r="BJ69" i="7"/>
  <c r="BJ64" i="7"/>
  <c r="BJ60" i="7"/>
  <c r="BJ57" i="7"/>
  <c r="BJ45" i="7"/>
  <c r="BJ47" i="7" s="1"/>
  <c r="BJ36" i="7"/>
  <c r="BJ28" i="7"/>
  <c r="BJ29" i="7" s="1"/>
  <c r="BJ20" i="7"/>
  <c r="BJ21" i="7" s="1"/>
  <c r="BG69" i="7"/>
  <c r="BG64" i="7"/>
  <c r="BG60" i="7"/>
  <c r="BG57" i="7"/>
  <c r="BG45" i="7"/>
  <c r="BG47" i="7" s="1"/>
  <c r="BG36" i="7"/>
  <c r="BG28" i="7"/>
  <c r="BG29" i="7" s="1"/>
  <c r="BG20" i="7"/>
  <c r="BG21" i="7" s="1"/>
  <c r="BD69" i="7"/>
  <c r="BD64" i="7"/>
  <c r="BD60" i="7"/>
  <c r="BD57" i="7"/>
  <c r="BD45" i="7"/>
  <c r="BD47" i="7" s="1"/>
  <c r="BD65" i="7" s="1"/>
  <c r="BD70" i="7" s="1"/>
  <c r="BD36" i="7"/>
  <c r="BD28" i="7"/>
  <c r="BD29" i="7" s="1"/>
  <c r="BD20" i="7"/>
  <c r="BD21" i="7" s="1"/>
  <c r="BA69" i="7"/>
  <c r="BA64" i="7"/>
  <c r="BA60" i="7"/>
  <c r="BA57" i="7"/>
  <c r="BA45" i="7"/>
  <c r="BA47" i="7" s="1"/>
  <c r="BA36" i="7"/>
  <c r="BA28" i="7"/>
  <c r="BA29" i="7" s="1"/>
  <c r="BA20" i="7"/>
  <c r="BA21" i="7" s="1"/>
  <c r="AX69" i="7"/>
  <c r="AX64" i="7"/>
  <c r="AX60" i="7"/>
  <c r="AX57" i="7"/>
  <c r="AX45" i="7"/>
  <c r="AX47" i="7" s="1"/>
  <c r="AX65" i="7" s="1"/>
  <c r="AX70" i="7" s="1"/>
  <c r="AX36" i="7"/>
  <c r="AX28" i="7"/>
  <c r="AX29" i="7" s="1"/>
  <c r="AX20" i="7"/>
  <c r="AX21" i="7" s="1"/>
  <c r="AU69" i="7"/>
  <c r="AU64" i="7"/>
  <c r="AU60" i="7"/>
  <c r="AU57" i="7"/>
  <c r="AU45" i="7"/>
  <c r="AU47" i="7" s="1"/>
  <c r="AU65" i="7" s="1"/>
  <c r="AU70" i="7" s="1"/>
  <c r="AU36" i="7"/>
  <c r="AU28" i="7"/>
  <c r="AU29" i="7" s="1"/>
  <c r="AU20" i="7"/>
  <c r="AU21" i="7" s="1"/>
  <c r="AR69" i="7"/>
  <c r="AR64" i="7"/>
  <c r="AR60" i="7"/>
  <c r="AR57" i="7"/>
  <c r="AR45" i="7"/>
  <c r="AR47" i="7" s="1"/>
  <c r="AR65" i="7" s="1"/>
  <c r="AR70" i="7" s="1"/>
  <c r="AR36" i="7"/>
  <c r="AR29" i="7"/>
  <c r="AR28" i="7"/>
  <c r="AR21" i="7"/>
  <c r="AR30" i="7" s="1"/>
  <c r="AR37" i="7" s="1"/>
  <c r="AR20" i="7"/>
  <c r="AO69" i="7"/>
  <c r="AO64" i="7"/>
  <c r="AO60" i="7"/>
  <c r="AO57" i="7"/>
  <c r="AO47" i="7"/>
  <c r="AO65" i="7" s="1"/>
  <c r="AO70" i="7" s="1"/>
  <c r="AO45" i="7"/>
  <c r="AO36" i="7"/>
  <c r="AO28" i="7"/>
  <c r="AO29" i="7" s="1"/>
  <c r="AO20" i="7"/>
  <c r="AO21" i="7" s="1"/>
  <c r="AO30" i="7" s="1"/>
  <c r="AO37" i="7" s="1"/>
  <c r="AL69" i="7"/>
  <c r="AL64" i="7"/>
  <c r="BS64" i="7" s="1"/>
  <c r="AL60" i="7"/>
  <c r="AL57" i="7"/>
  <c r="BS57" i="7" s="1"/>
  <c r="AL45" i="7"/>
  <c r="AL36" i="7"/>
  <c r="BS36" i="7" s="1"/>
  <c r="AL28" i="7"/>
  <c r="AL20" i="7"/>
  <c r="AF69" i="7"/>
  <c r="AF64" i="7"/>
  <c r="AF60" i="7"/>
  <c r="AF57" i="7"/>
  <c r="AF45" i="7"/>
  <c r="AF47" i="7" s="1"/>
  <c r="AF36" i="7"/>
  <c r="AF28" i="7"/>
  <c r="AF29" i="7" s="1"/>
  <c r="AF20" i="7"/>
  <c r="AF21" i="7" s="1"/>
  <c r="FN29" i="7" l="1"/>
  <c r="GC29" i="7" s="1"/>
  <c r="GC28" i="7"/>
  <c r="FZ21" i="7"/>
  <c r="GC20" i="7"/>
  <c r="AL21" i="7"/>
  <c r="BS21" i="7" s="1"/>
  <c r="BS20" i="7"/>
  <c r="PI70" i="7"/>
  <c r="AF65" i="7"/>
  <c r="AF70" i="7" s="1"/>
  <c r="AL29" i="7"/>
  <c r="BS29" i="7" s="1"/>
  <c r="BS28" i="7"/>
  <c r="AL47" i="7"/>
  <c r="BS47" i="7" s="1"/>
  <c r="BS45" i="7"/>
  <c r="BS60" i="7"/>
  <c r="BS69" i="7"/>
  <c r="BG65" i="7"/>
  <c r="BG70" i="7" s="1"/>
  <c r="BJ65" i="7"/>
  <c r="BJ70" i="7" s="1"/>
  <c r="CH30" i="7"/>
  <c r="CH37" i="7" s="1"/>
  <c r="CN65" i="7"/>
  <c r="CN70" i="7" s="1"/>
  <c r="DR65" i="7"/>
  <c r="DR70" i="7" s="1"/>
  <c r="EV65" i="7"/>
  <c r="EV70" i="7" s="1"/>
  <c r="FT30" i="7"/>
  <c r="FT37" i="7" s="1"/>
  <c r="FW65" i="7"/>
  <c r="FW70" i="7" s="1"/>
  <c r="GO30" i="7"/>
  <c r="GO37" i="7" s="1"/>
  <c r="GR65" i="7"/>
  <c r="GR70" i="7" s="1"/>
  <c r="IB65" i="7"/>
  <c r="IB70" i="7" s="1"/>
  <c r="IE65" i="7"/>
  <c r="IE70" i="7" s="1"/>
  <c r="JF30" i="7"/>
  <c r="JF37" i="7" s="1"/>
  <c r="JI65" i="7"/>
  <c r="JI70" i="7" s="1"/>
  <c r="JO65" i="7"/>
  <c r="JO70" i="7" s="1"/>
  <c r="KS65" i="7"/>
  <c r="KS70" i="7" s="1"/>
  <c r="KY65" i="7"/>
  <c r="KY70" i="7" s="1"/>
  <c r="MC65" i="7"/>
  <c r="MC70" i="7" s="1"/>
  <c r="MU30" i="7"/>
  <c r="MU37" i="7" s="1"/>
  <c r="NA65" i="7"/>
  <c r="NA70" i="7" s="1"/>
  <c r="NG65" i="7"/>
  <c r="NG70" i="7" s="1"/>
  <c r="OH30" i="7"/>
  <c r="OH37" i="7" s="1"/>
  <c r="OK65" i="7"/>
  <c r="OK70" i="7" s="1"/>
  <c r="OT65" i="7"/>
  <c r="OT70" i="7" s="1"/>
  <c r="PI30" i="7"/>
  <c r="PI37" i="7" s="1"/>
  <c r="BA65" i="7"/>
  <c r="BA70" i="7" s="1"/>
  <c r="BM65" i="7"/>
  <c r="BM70" i="7" s="1"/>
  <c r="CB30" i="7"/>
  <c r="CB37" i="7" s="1"/>
  <c r="CN30" i="7"/>
  <c r="CN37" i="7" s="1"/>
  <c r="CT65" i="7"/>
  <c r="CT70" i="7" s="1"/>
  <c r="DF65" i="7"/>
  <c r="DF70" i="7" s="1"/>
  <c r="DU65" i="7"/>
  <c r="DU70" i="7" s="1"/>
  <c r="EP57" i="7"/>
  <c r="EP64" i="7"/>
  <c r="FB65" i="7"/>
  <c r="FB70" i="7" s="1"/>
  <c r="FN30" i="7"/>
  <c r="FN37" i="7" s="1"/>
  <c r="FN47" i="7"/>
  <c r="FN65" i="7" s="1"/>
  <c r="FQ65" i="7"/>
  <c r="FQ70" i="7" s="1"/>
  <c r="GF30" i="7"/>
  <c r="GF37" i="7" s="1"/>
  <c r="GI65" i="7"/>
  <c r="GI70" i="7" s="1"/>
  <c r="HA30" i="7"/>
  <c r="HA37" i="7" s="1"/>
  <c r="HY36" i="7"/>
  <c r="HY60" i="7"/>
  <c r="HY69" i="7"/>
  <c r="HD65" i="7"/>
  <c r="HD70" i="7" s="1"/>
  <c r="HM30" i="7"/>
  <c r="HM37" i="7" s="1"/>
  <c r="HP65" i="7"/>
  <c r="HP70" i="7" s="1"/>
  <c r="IE30" i="7"/>
  <c r="IE37" i="7" s="1"/>
  <c r="IK65" i="7"/>
  <c r="IK70" i="7" s="1"/>
  <c r="JC65" i="7"/>
  <c r="JC70" i="7" s="1"/>
  <c r="JO30" i="7"/>
  <c r="JO37" i="7" s="1"/>
  <c r="JR65" i="7"/>
  <c r="JR70" i="7" s="1"/>
  <c r="KM65" i="7"/>
  <c r="KM70" i="7" s="1"/>
  <c r="LB65" i="7"/>
  <c r="LB70" i="7" s="1"/>
  <c r="LK30" i="7"/>
  <c r="LK37" i="7" s="1"/>
  <c r="LQ65" i="7"/>
  <c r="LQ70" i="7" s="1"/>
  <c r="MC30" i="7"/>
  <c r="MC37" i="7" s="1"/>
  <c r="MF65" i="7"/>
  <c r="MF70" i="7" s="1"/>
  <c r="MO30" i="7"/>
  <c r="MO37" i="7" s="1"/>
  <c r="MR65" i="7"/>
  <c r="MR70" i="7" s="1"/>
  <c r="ND30" i="7"/>
  <c r="ND37" i="7" s="1"/>
  <c r="NG30" i="7"/>
  <c r="NG37" i="7" s="1"/>
  <c r="NJ65" i="7"/>
  <c r="NJ70" i="7" s="1"/>
  <c r="OB30" i="7"/>
  <c r="OB37" i="7" s="1"/>
  <c r="OE65" i="7"/>
  <c r="OE70" i="7" s="1"/>
  <c r="OZ65" i="7"/>
  <c r="OZ70" i="7" s="1"/>
  <c r="AU30" i="7"/>
  <c r="AU37" i="7" s="1"/>
  <c r="BA30" i="7"/>
  <c r="BA37" i="7" s="1"/>
  <c r="BG30" i="7"/>
  <c r="BG37" i="7" s="1"/>
  <c r="BM30" i="7"/>
  <c r="BM37" i="7" s="1"/>
  <c r="BV30" i="7"/>
  <c r="BV37" i="7" s="1"/>
  <c r="BY65" i="7"/>
  <c r="BY70" i="7" s="1"/>
  <c r="BY30" i="7"/>
  <c r="BY37" i="7" s="1"/>
  <c r="CE65" i="7"/>
  <c r="CE70" i="7" s="1"/>
  <c r="CK65" i="7"/>
  <c r="CK70" i="7" s="1"/>
  <c r="CT30" i="7"/>
  <c r="CT37" i="7" s="1"/>
  <c r="CZ65" i="7"/>
  <c r="CZ70" i="7" s="1"/>
  <c r="DF30" i="7"/>
  <c r="DF37" i="7" s="1"/>
  <c r="DO65" i="7"/>
  <c r="DO70" i="7" s="1"/>
  <c r="DU30" i="7"/>
  <c r="DU37" i="7" s="1"/>
  <c r="EP36" i="7"/>
  <c r="ED47" i="7"/>
  <c r="EP60" i="7"/>
  <c r="EP69" i="7"/>
  <c r="EJ65" i="7"/>
  <c r="EJ70" i="7" s="1"/>
  <c r="EV30" i="7"/>
  <c r="EV37" i="7" s="1"/>
  <c r="GI30" i="7"/>
  <c r="GI37" i="7" s="1"/>
  <c r="HY45" i="7"/>
  <c r="HY57" i="7"/>
  <c r="HY64" i="7"/>
  <c r="IB30" i="7"/>
  <c r="IB37" i="7" s="1"/>
  <c r="JI30" i="7"/>
  <c r="JI37" i="7" s="1"/>
  <c r="JR30" i="7"/>
  <c r="JR37" i="7" s="1"/>
  <c r="KA30" i="7"/>
  <c r="KA37" i="7" s="1"/>
  <c r="KM30" i="7"/>
  <c r="KM37" i="7" s="1"/>
  <c r="LB30" i="7"/>
  <c r="LB37" i="7" s="1"/>
  <c r="LZ30" i="7"/>
  <c r="LZ37" i="7" s="1"/>
  <c r="MF30" i="7"/>
  <c r="MF37" i="7" s="1"/>
  <c r="ML30" i="7"/>
  <c r="ML37" i="7" s="1"/>
  <c r="MR30" i="7"/>
  <c r="MR37" i="7" s="1"/>
  <c r="NA30" i="7"/>
  <c r="NA37" i="7" s="1"/>
  <c r="ND65" i="7"/>
  <c r="ND70" i="7" s="1"/>
  <c r="NJ30" i="7"/>
  <c r="NJ37" i="7" s="1"/>
  <c r="OE30" i="7"/>
  <c r="OE37" i="7" s="1"/>
  <c r="OK30" i="7"/>
  <c r="OK37" i="7" s="1"/>
  <c r="OZ30" i="7"/>
  <c r="OZ37" i="7" s="1"/>
  <c r="DL65" i="7"/>
  <c r="DL70" i="7" s="1"/>
  <c r="ES65" i="7"/>
  <c r="ES70" i="7" s="1"/>
  <c r="EY65" i="7"/>
  <c r="EY70" i="7" s="1"/>
  <c r="HA65" i="7"/>
  <c r="HY47" i="7"/>
  <c r="KY30" i="7"/>
  <c r="KY37" i="7" s="1"/>
  <c r="PF30" i="7"/>
  <c r="PF37" i="7" s="1"/>
  <c r="HJ29" i="7"/>
  <c r="HY29" i="7" s="1"/>
  <c r="HY28" i="7"/>
  <c r="HD21" i="7"/>
  <c r="HY21" i="7" s="1"/>
  <c r="HY20" i="7"/>
  <c r="DC30" i="7"/>
  <c r="DC37" i="7" s="1"/>
  <c r="ED29" i="7"/>
  <c r="EP29" i="7" s="1"/>
  <c r="EP28" i="7"/>
  <c r="AX30" i="7"/>
  <c r="AX37" i="7" s="1"/>
  <c r="BD30" i="7"/>
  <c r="BD37" i="7" s="1"/>
  <c r="ED30" i="7"/>
  <c r="ED37" i="7" s="1"/>
  <c r="FB30" i="7"/>
  <c r="FB37" i="7" s="1"/>
  <c r="FH30" i="7"/>
  <c r="FH37" i="7" s="1"/>
  <c r="FQ30" i="7"/>
  <c r="FQ37" i="7" s="1"/>
  <c r="FW30" i="7"/>
  <c r="FW37" i="7" s="1"/>
  <c r="GR30" i="7"/>
  <c r="GR37" i="7" s="1"/>
  <c r="HP30" i="7"/>
  <c r="HP37" i="7" s="1"/>
  <c r="IK30" i="7"/>
  <c r="IK37" i="7" s="1"/>
  <c r="KS30" i="7"/>
  <c r="KS37" i="7" s="1"/>
  <c r="LZ65" i="7"/>
  <c r="LZ70" i="7" s="1"/>
  <c r="EG21" i="7"/>
  <c r="EP21" i="7" s="1"/>
  <c r="EP20" i="7"/>
  <c r="KG30" i="7"/>
  <c r="KG37" i="7" s="1"/>
  <c r="DR30" i="7"/>
  <c r="DR37" i="7" s="1"/>
  <c r="DX30" i="7"/>
  <c r="DX37" i="7" s="1"/>
  <c r="AL30" i="7"/>
  <c r="AF30" i="7"/>
  <c r="AF37" i="7" s="1"/>
  <c r="IT30" i="7"/>
  <c r="IT37" i="7" s="1"/>
  <c r="KP30" i="7"/>
  <c r="KP37" i="7" s="1"/>
  <c r="OT30" i="7"/>
  <c r="OT37" i="7" s="1"/>
  <c r="IN30" i="7"/>
  <c r="IN37" i="7" s="1"/>
  <c r="IW30" i="7"/>
  <c r="IW37" i="7" s="1"/>
  <c r="JC30" i="7"/>
  <c r="JC37" i="7" s="1"/>
  <c r="LH30" i="7"/>
  <c r="LH37" i="7" s="1"/>
  <c r="HS30" i="7"/>
  <c r="HS37" i="7" s="1"/>
  <c r="NY30" i="7"/>
  <c r="NY37" i="7" s="1"/>
  <c r="LW30" i="7"/>
  <c r="LW37" i="7" s="1"/>
  <c r="LQ30" i="7"/>
  <c r="LQ37" i="7" s="1"/>
  <c r="EY30" i="7"/>
  <c r="EY37" i="7" s="1"/>
  <c r="ES30" i="7"/>
  <c r="ES37" i="7" s="1"/>
  <c r="EJ30" i="7"/>
  <c r="EJ37" i="7" s="1"/>
  <c r="DO30" i="7"/>
  <c r="DO37" i="7" s="1"/>
  <c r="DL30" i="7"/>
  <c r="DL37" i="7" s="1"/>
  <c r="CZ30" i="7"/>
  <c r="CZ37" i="7" s="1"/>
  <c r="CK30" i="7"/>
  <c r="CK37" i="7" s="1"/>
  <c r="CE30" i="7"/>
  <c r="CE37" i="7" s="1"/>
  <c r="BJ30" i="7"/>
  <c r="BJ37" i="7" s="1"/>
  <c r="PV38" i="7"/>
  <c r="PS38" i="7"/>
  <c r="PP38" i="7"/>
  <c r="PJ71" i="7"/>
  <c r="PJ68" i="7"/>
  <c r="PJ67" i="7"/>
  <c r="PJ66" i="7"/>
  <c r="PJ63" i="7"/>
  <c r="PJ62" i="7"/>
  <c r="PJ59" i="7"/>
  <c r="PJ58" i="7"/>
  <c r="PJ56" i="7"/>
  <c r="PJ55" i="7"/>
  <c r="PJ54" i="7"/>
  <c r="PJ53" i="7"/>
  <c r="PJ52" i="7"/>
  <c r="PJ51" i="7"/>
  <c r="PJ50" i="7"/>
  <c r="PJ49" i="7"/>
  <c r="PJ48" i="7"/>
  <c r="PJ46" i="7"/>
  <c r="PJ44" i="7"/>
  <c r="PJ43" i="7"/>
  <c r="PJ42" i="7"/>
  <c r="PJ41" i="7"/>
  <c r="PJ40" i="7"/>
  <c r="PJ39" i="7"/>
  <c r="PJ35" i="7"/>
  <c r="PJ34" i="7"/>
  <c r="PJ33" i="7"/>
  <c r="PJ32" i="7"/>
  <c r="PJ31" i="7"/>
  <c r="PJ19" i="7"/>
  <c r="PJ18" i="7"/>
  <c r="PJ17" i="7"/>
  <c r="PJ16" i="7"/>
  <c r="PJ15" i="7"/>
  <c r="PJ20" i="7" s="1"/>
  <c r="PJ14" i="7"/>
  <c r="PJ13" i="7"/>
  <c r="PJ12" i="7"/>
  <c r="PJ11" i="7"/>
  <c r="PJ21" i="7" s="1"/>
  <c r="PG71" i="7"/>
  <c r="PG68" i="7"/>
  <c r="PG67" i="7"/>
  <c r="PG66" i="7"/>
  <c r="PG69" i="7" s="1"/>
  <c r="PG63" i="7"/>
  <c r="PG62" i="7"/>
  <c r="PG64" i="7" s="1"/>
  <c r="PG59" i="7"/>
  <c r="PG58" i="7"/>
  <c r="PG60" i="7" s="1"/>
  <c r="PG56" i="7"/>
  <c r="PG55" i="7"/>
  <c r="PG54" i="7"/>
  <c r="PG53" i="7"/>
  <c r="PG52" i="7"/>
  <c r="PG51" i="7"/>
  <c r="PG50" i="7"/>
  <c r="PG49" i="7"/>
  <c r="PG48" i="7"/>
  <c r="PG46" i="7"/>
  <c r="PG44" i="7"/>
  <c r="PG43" i="7"/>
  <c r="PG42" i="7"/>
  <c r="PG41" i="7"/>
  <c r="PG40" i="7"/>
  <c r="PG39" i="7"/>
  <c r="PG35" i="7"/>
  <c r="PG34" i="7"/>
  <c r="PG33" i="7"/>
  <c r="PG32" i="7"/>
  <c r="PG31" i="7"/>
  <c r="PG19" i="7"/>
  <c r="PG18" i="7"/>
  <c r="PG17" i="7"/>
  <c r="PG16" i="7"/>
  <c r="PG15" i="7"/>
  <c r="PG20" i="7" s="1"/>
  <c r="PG14" i="7"/>
  <c r="PG13" i="7"/>
  <c r="PG12" i="7"/>
  <c r="PG11" i="7"/>
  <c r="PG21" i="7" s="1"/>
  <c r="PD71" i="7"/>
  <c r="PD68" i="7"/>
  <c r="PD67" i="7"/>
  <c r="PD66" i="7"/>
  <c r="PD63" i="7"/>
  <c r="PD62" i="7"/>
  <c r="PD59" i="7"/>
  <c r="PD58" i="7"/>
  <c r="PD56" i="7"/>
  <c r="PD55" i="7"/>
  <c r="PD54" i="7"/>
  <c r="PD53" i="7"/>
  <c r="PD52" i="7"/>
  <c r="PD51" i="7"/>
  <c r="PD50" i="7"/>
  <c r="PD49" i="7"/>
  <c r="PD48" i="7"/>
  <c r="PD46" i="7"/>
  <c r="PD44" i="7"/>
  <c r="PD43" i="7"/>
  <c r="PD42" i="7"/>
  <c r="PD41" i="7"/>
  <c r="PD40" i="7"/>
  <c r="PD39" i="7"/>
  <c r="PD35" i="7"/>
  <c r="PD34" i="7"/>
  <c r="PD33" i="7"/>
  <c r="PD32" i="7"/>
  <c r="PD31" i="7"/>
  <c r="PD19" i="7"/>
  <c r="PD18" i="7"/>
  <c r="PD17" i="7"/>
  <c r="PD16" i="7"/>
  <c r="PD15" i="7"/>
  <c r="PD20" i="7" s="1"/>
  <c r="PD14" i="7"/>
  <c r="PD13" i="7"/>
  <c r="PD12" i="7"/>
  <c r="PD11" i="7"/>
  <c r="PD21" i="7" s="1"/>
  <c r="PA71" i="7"/>
  <c r="PA68" i="7"/>
  <c r="PA67" i="7"/>
  <c r="PA66" i="7"/>
  <c r="PA69" i="7" s="1"/>
  <c r="PA63" i="7"/>
  <c r="PA62" i="7"/>
  <c r="PA64" i="7" s="1"/>
  <c r="PA59" i="7"/>
  <c r="PA58" i="7"/>
  <c r="PA60" i="7" s="1"/>
  <c r="PA56" i="7"/>
  <c r="PA55" i="7"/>
  <c r="PA54" i="7"/>
  <c r="PA53" i="7"/>
  <c r="PA52" i="7"/>
  <c r="PA51" i="7"/>
  <c r="PA50" i="7"/>
  <c r="PA49" i="7"/>
  <c r="PA48" i="7"/>
  <c r="PA46" i="7"/>
  <c r="PA44" i="7"/>
  <c r="PA43" i="7"/>
  <c r="PA42" i="7"/>
  <c r="PA41" i="7"/>
  <c r="PA40" i="7"/>
  <c r="PA39" i="7"/>
  <c r="PA35" i="7"/>
  <c r="PA34" i="7"/>
  <c r="PA33" i="7"/>
  <c r="PA32" i="7"/>
  <c r="PA31" i="7"/>
  <c r="PA19" i="7"/>
  <c r="PA18" i="7"/>
  <c r="PA17" i="7"/>
  <c r="PA16" i="7"/>
  <c r="PA15" i="7"/>
  <c r="PA20" i="7" s="1"/>
  <c r="PA14" i="7"/>
  <c r="PA13" i="7"/>
  <c r="PA12" i="7"/>
  <c r="PA11" i="7"/>
  <c r="PA21" i="7" s="1"/>
  <c r="OX38" i="7"/>
  <c r="OU71" i="7"/>
  <c r="OU68" i="7"/>
  <c r="OU67" i="7"/>
  <c r="OU66" i="7"/>
  <c r="OU63" i="7"/>
  <c r="OU62" i="7"/>
  <c r="OU59" i="7"/>
  <c r="OU60" i="7" s="1"/>
  <c r="OU58" i="7"/>
  <c r="OU56" i="7"/>
  <c r="OU55" i="7"/>
  <c r="OU54" i="7"/>
  <c r="OU53" i="7"/>
  <c r="OU52" i="7"/>
  <c r="OU51" i="7"/>
  <c r="OU50" i="7"/>
  <c r="OU49" i="7"/>
  <c r="OU48" i="7"/>
  <c r="OU46" i="7"/>
  <c r="OU44" i="7"/>
  <c r="OU43" i="7"/>
  <c r="OU42" i="7"/>
  <c r="OU41" i="7"/>
  <c r="OU40" i="7"/>
  <c r="OU39" i="7"/>
  <c r="OU35" i="7"/>
  <c r="OU34" i="7"/>
  <c r="OU33" i="7"/>
  <c r="OU32" i="7"/>
  <c r="OU31" i="7"/>
  <c r="OU19" i="7"/>
  <c r="OU18" i="7"/>
  <c r="OU17" i="7"/>
  <c r="OU16" i="7"/>
  <c r="OU15" i="7"/>
  <c r="OU14" i="7"/>
  <c r="OU13" i="7"/>
  <c r="OU12" i="7"/>
  <c r="OU11" i="7"/>
  <c r="OR38" i="7"/>
  <c r="OL71" i="7"/>
  <c r="OL68" i="7"/>
  <c r="OL67" i="7"/>
  <c r="OL66" i="7"/>
  <c r="OL63" i="7"/>
  <c r="OL62" i="7"/>
  <c r="OL59" i="7"/>
  <c r="OL58" i="7"/>
  <c r="OL56" i="7"/>
  <c r="OL55" i="7"/>
  <c r="OL54" i="7"/>
  <c r="OL53" i="7"/>
  <c r="OL52" i="7"/>
  <c r="OL51" i="7"/>
  <c r="OL50" i="7"/>
  <c r="OL49" i="7"/>
  <c r="OL48" i="7"/>
  <c r="OL46" i="7"/>
  <c r="OL44" i="7"/>
  <c r="OL43" i="7"/>
  <c r="OL42" i="7"/>
  <c r="OL41" i="7"/>
  <c r="OL40" i="7"/>
  <c r="OL39" i="7"/>
  <c r="OL35" i="7"/>
  <c r="OL34" i="7"/>
  <c r="OL33" i="7"/>
  <c r="OL32" i="7"/>
  <c r="OL31" i="7"/>
  <c r="OL19" i="7"/>
  <c r="OL18" i="7"/>
  <c r="OL17" i="7"/>
  <c r="OL16" i="7"/>
  <c r="OL15" i="7"/>
  <c r="OL14" i="7"/>
  <c r="OL13" i="7"/>
  <c r="OL12" i="7"/>
  <c r="OL11" i="7"/>
  <c r="OI71" i="7"/>
  <c r="OI68" i="7"/>
  <c r="OI67" i="7"/>
  <c r="OI66" i="7"/>
  <c r="OI69" i="7" s="1"/>
  <c r="OI63" i="7"/>
  <c r="OI62" i="7"/>
  <c r="OI59" i="7"/>
  <c r="OI58" i="7"/>
  <c r="OI56" i="7"/>
  <c r="OI55" i="7"/>
  <c r="OI54" i="7"/>
  <c r="OI53" i="7"/>
  <c r="OI52" i="7"/>
  <c r="OI51" i="7"/>
  <c r="OI50" i="7"/>
  <c r="OI49" i="7"/>
  <c r="OI48" i="7"/>
  <c r="OI46" i="7"/>
  <c r="OI44" i="7"/>
  <c r="OI43" i="7"/>
  <c r="OI42" i="7"/>
  <c r="OI41" i="7"/>
  <c r="OI40" i="7"/>
  <c r="OI39" i="7"/>
  <c r="OI35" i="7"/>
  <c r="OI34" i="7"/>
  <c r="OI33" i="7"/>
  <c r="OI32" i="7"/>
  <c r="OI31" i="7"/>
  <c r="OI19" i="7"/>
  <c r="OI18" i="7"/>
  <c r="OI17" i="7"/>
  <c r="OI16" i="7"/>
  <c r="OI15" i="7"/>
  <c r="OI20" i="7" s="1"/>
  <c r="OI14" i="7"/>
  <c r="OI13" i="7"/>
  <c r="OI12" i="7"/>
  <c r="OI11" i="7"/>
  <c r="OI21" i="7" s="1"/>
  <c r="OF71" i="7"/>
  <c r="OF68" i="7"/>
  <c r="OF67" i="7"/>
  <c r="OF66" i="7"/>
  <c r="OF63" i="7"/>
  <c r="OF62" i="7"/>
  <c r="OF59" i="7"/>
  <c r="OF58" i="7"/>
  <c r="OF56" i="7"/>
  <c r="OF55" i="7"/>
  <c r="OF54" i="7"/>
  <c r="OF53" i="7"/>
  <c r="OF52" i="7"/>
  <c r="OF51" i="7"/>
  <c r="OF50" i="7"/>
  <c r="OF49" i="7"/>
  <c r="OF48" i="7"/>
  <c r="OF46" i="7"/>
  <c r="OF44" i="7"/>
  <c r="OF43" i="7"/>
  <c r="OF42" i="7"/>
  <c r="OF41" i="7"/>
  <c r="OF40" i="7"/>
  <c r="OF39" i="7"/>
  <c r="OF35" i="7"/>
  <c r="OF34" i="7"/>
  <c r="OF33" i="7"/>
  <c r="OF32" i="7"/>
  <c r="OF31" i="7"/>
  <c r="OF19" i="7"/>
  <c r="OF18" i="7"/>
  <c r="OF17" i="7"/>
  <c r="OF16" i="7"/>
  <c r="OF15" i="7"/>
  <c r="OF20" i="7" s="1"/>
  <c r="OF14" i="7"/>
  <c r="OF13" i="7"/>
  <c r="OF12" i="7"/>
  <c r="OF11" i="7"/>
  <c r="OF21" i="7" s="1"/>
  <c r="OC71" i="7"/>
  <c r="OC68" i="7"/>
  <c r="OC67" i="7"/>
  <c r="OC66" i="7"/>
  <c r="OC69" i="7" s="1"/>
  <c r="OC63" i="7"/>
  <c r="OC62" i="7"/>
  <c r="OC59" i="7"/>
  <c r="OC58" i="7"/>
  <c r="OC56" i="7"/>
  <c r="OC55" i="7"/>
  <c r="OC54" i="7"/>
  <c r="OC53" i="7"/>
  <c r="OC52" i="7"/>
  <c r="OC51" i="7"/>
  <c r="OC50" i="7"/>
  <c r="OC49" i="7"/>
  <c r="OC48" i="7"/>
  <c r="OC46" i="7"/>
  <c r="OC44" i="7"/>
  <c r="OC43" i="7"/>
  <c r="OC42" i="7"/>
  <c r="OC41" i="7"/>
  <c r="OC40" i="7"/>
  <c r="OC39" i="7"/>
  <c r="OC35" i="7"/>
  <c r="OC34" i="7"/>
  <c r="OC33" i="7"/>
  <c r="OC32" i="7"/>
  <c r="OC31" i="7"/>
  <c r="OC19" i="7"/>
  <c r="OC18" i="7"/>
  <c r="OC17" i="7"/>
  <c r="OC16" i="7"/>
  <c r="OC15" i="7"/>
  <c r="OC14" i="7"/>
  <c r="OC13" i="7"/>
  <c r="OC12" i="7"/>
  <c r="OC11" i="7"/>
  <c r="NZ71" i="7"/>
  <c r="NZ68" i="7"/>
  <c r="NZ67" i="7"/>
  <c r="NZ66" i="7"/>
  <c r="NZ69" i="7" s="1"/>
  <c r="NZ63" i="7"/>
  <c r="NZ62" i="7"/>
  <c r="NZ64" i="7" s="1"/>
  <c r="NZ59" i="7"/>
  <c r="NZ58" i="7"/>
  <c r="NZ60" i="7" s="1"/>
  <c r="NZ56" i="7"/>
  <c r="NZ55" i="7"/>
  <c r="NZ54" i="7"/>
  <c r="NZ53" i="7"/>
  <c r="NZ52" i="7"/>
  <c r="NZ51" i="7"/>
  <c r="NZ50" i="7"/>
  <c r="NZ49" i="7"/>
  <c r="NZ48" i="7"/>
  <c r="NZ46" i="7"/>
  <c r="NZ44" i="7"/>
  <c r="NZ43" i="7"/>
  <c r="NZ42" i="7"/>
  <c r="NZ41" i="7"/>
  <c r="NZ40" i="7"/>
  <c r="NZ39" i="7"/>
  <c r="NZ35" i="7"/>
  <c r="NZ34" i="7"/>
  <c r="NZ33" i="7"/>
  <c r="NZ32" i="7"/>
  <c r="NZ31" i="7"/>
  <c r="NZ19" i="7"/>
  <c r="NZ18" i="7"/>
  <c r="NZ17" i="7"/>
  <c r="NZ16" i="7"/>
  <c r="NZ15" i="7"/>
  <c r="NZ20" i="7" s="1"/>
  <c r="NZ14" i="7"/>
  <c r="NZ13" i="7"/>
  <c r="NZ12" i="7"/>
  <c r="NZ11" i="7"/>
  <c r="NZ21" i="7" s="1"/>
  <c r="NW71" i="7"/>
  <c r="NW68" i="7"/>
  <c r="NW67" i="7"/>
  <c r="NW66" i="7"/>
  <c r="NW69" i="7" s="1"/>
  <c r="NW63" i="7"/>
  <c r="NW62" i="7"/>
  <c r="NW59" i="7"/>
  <c r="NW58" i="7"/>
  <c r="NW56" i="7"/>
  <c r="NW55" i="7"/>
  <c r="NW54" i="7"/>
  <c r="NW53" i="7"/>
  <c r="NW52" i="7"/>
  <c r="NW51" i="7"/>
  <c r="NW50" i="7"/>
  <c r="NW49" i="7"/>
  <c r="NW48" i="7"/>
  <c r="NW46" i="7"/>
  <c r="NW44" i="7"/>
  <c r="NW43" i="7"/>
  <c r="NW42" i="7"/>
  <c r="NW41" i="7"/>
  <c r="NW40" i="7"/>
  <c r="NW39" i="7"/>
  <c r="NW35" i="7"/>
  <c r="NW34" i="7"/>
  <c r="NW33" i="7"/>
  <c r="NW32" i="7"/>
  <c r="NW31" i="7"/>
  <c r="NW19" i="7"/>
  <c r="NW18" i="7"/>
  <c r="NW17" i="7"/>
  <c r="NW16" i="7"/>
  <c r="NW15" i="7"/>
  <c r="NW14" i="7"/>
  <c r="NW13" i="7"/>
  <c r="NW12" i="7"/>
  <c r="NW11" i="7"/>
  <c r="NT71" i="7"/>
  <c r="NT68" i="7"/>
  <c r="NT67" i="7"/>
  <c r="NT66" i="7"/>
  <c r="NT63" i="7"/>
  <c r="NT62" i="7"/>
  <c r="NT59" i="7"/>
  <c r="NT58" i="7"/>
  <c r="NT56" i="7"/>
  <c r="NT55" i="7"/>
  <c r="NT54" i="7"/>
  <c r="NT53" i="7"/>
  <c r="NT52" i="7"/>
  <c r="NT51" i="7"/>
  <c r="NT50" i="7"/>
  <c r="NT49" i="7"/>
  <c r="NT48" i="7"/>
  <c r="NT46" i="7"/>
  <c r="NT44" i="7"/>
  <c r="NT43" i="7"/>
  <c r="NT42" i="7"/>
  <c r="NT41" i="7"/>
  <c r="NT40" i="7"/>
  <c r="NT39" i="7"/>
  <c r="NT35" i="7"/>
  <c r="NT34" i="7"/>
  <c r="NT33" i="7"/>
  <c r="NT32" i="7"/>
  <c r="NT31" i="7"/>
  <c r="NT19" i="7"/>
  <c r="NT18" i="7"/>
  <c r="NT17" i="7"/>
  <c r="NT16" i="7"/>
  <c r="NT15" i="7"/>
  <c r="NT14" i="7"/>
  <c r="NT13" i="7"/>
  <c r="NT12" i="7"/>
  <c r="NT11" i="7"/>
  <c r="PH69" i="7"/>
  <c r="PH64" i="7"/>
  <c r="PH60" i="7"/>
  <c r="PH57" i="7"/>
  <c r="PH45" i="7"/>
  <c r="PH47" i="7" s="1"/>
  <c r="PH36" i="7"/>
  <c r="PH28" i="7"/>
  <c r="PH29" i="7" s="1"/>
  <c r="PH20" i="7"/>
  <c r="PH21" i="7" s="1"/>
  <c r="PE69" i="7"/>
  <c r="PE64" i="7"/>
  <c r="PE60" i="7"/>
  <c r="PE57" i="7"/>
  <c r="PE45" i="7"/>
  <c r="PE47" i="7" s="1"/>
  <c r="PE36" i="7"/>
  <c r="PE28" i="7"/>
  <c r="PE29" i="7" s="1"/>
  <c r="PE20" i="7"/>
  <c r="PE21" i="7" s="1"/>
  <c r="PB69" i="7"/>
  <c r="PB64" i="7"/>
  <c r="PB60" i="7"/>
  <c r="PB57" i="7"/>
  <c r="PB45" i="7"/>
  <c r="PD45" i="7" s="1"/>
  <c r="PB36" i="7"/>
  <c r="PB28" i="7"/>
  <c r="PB29" i="7" s="1"/>
  <c r="PB20" i="7"/>
  <c r="PB21" i="7" s="1"/>
  <c r="OY69" i="7"/>
  <c r="OY64" i="7"/>
  <c r="OY60" i="7"/>
  <c r="OY57" i="7"/>
  <c r="OY45" i="7"/>
  <c r="OY47" i="7" s="1"/>
  <c r="OY36" i="7"/>
  <c r="OY28" i="7"/>
  <c r="OY29" i="7" s="1"/>
  <c r="OY20" i="7"/>
  <c r="OY21" i="7" s="1"/>
  <c r="OS69" i="7"/>
  <c r="OS64" i="7"/>
  <c r="OS60" i="7"/>
  <c r="OS57" i="7"/>
  <c r="OS45" i="7"/>
  <c r="OU45" i="7" s="1"/>
  <c r="OS36" i="7"/>
  <c r="OS28" i="7"/>
  <c r="OS29" i="7" s="1"/>
  <c r="OS20" i="7"/>
  <c r="OS21" i="7" s="1"/>
  <c r="OJ69" i="7"/>
  <c r="OJ64" i="7"/>
  <c r="OJ60" i="7"/>
  <c r="OJ57" i="7"/>
  <c r="OJ45" i="7"/>
  <c r="OL45" i="7" s="1"/>
  <c r="OJ36" i="7"/>
  <c r="OJ28" i="7"/>
  <c r="OJ29" i="7" s="1"/>
  <c r="OJ20" i="7"/>
  <c r="OJ21" i="7" s="1"/>
  <c r="OG69" i="7"/>
  <c r="OG64" i="7"/>
  <c r="OG60" i="7"/>
  <c r="OG57" i="7"/>
  <c r="OG45" i="7"/>
  <c r="OI45" i="7" s="1"/>
  <c r="OG36" i="7"/>
  <c r="OG28" i="7"/>
  <c r="OG29" i="7" s="1"/>
  <c r="OG20" i="7"/>
  <c r="OG21" i="7" s="1"/>
  <c r="OD69" i="7"/>
  <c r="OD64" i="7"/>
  <c r="OD60" i="7"/>
  <c r="OD57" i="7"/>
  <c r="OD45" i="7"/>
  <c r="OD47" i="7" s="1"/>
  <c r="OD36" i="7"/>
  <c r="OD28" i="7"/>
  <c r="OD29" i="7" s="1"/>
  <c r="OD20" i="7"/>
  <c r="OD21" i="7" s="1"/>
  <c r="OA69" i="7"/>
  <c r="OA64" i="7"/>
  <c r="OA60" i="7"/>
  <c r="OA57" i="7"/>
  <c r="OA45" i="7"/>
  <c r="OC45" i="7" s="1"/>
  <c r="OA36" i="7"/>
  <c r="OA28" i="7"/>
  <c r="OA29" i="7" s="1"/>
  <c r="OA20" i="7"/>
  <c r="OA21" i="7" s="1"/>
  <c r="NX69" i="7"/>
  <c r="NX64" i="7"/>
  <c r="NX60" i="7"/>
  <c r="NX57" i="7"/>
  <c r="NX47" i="7"/>
  <c r="NX65" i="7" s="1"/>
  <c r="NX70" i="7" s="1"/>
  <c r="NX45" i="7"/>
  <c r="NX36" i="7"/>
  <c r="NX28" i="7"/>
  <c r="NX29" i="7" s="1"/>
  <c r="NX20" i="7"/>
  <c r="NX21" i="7" s="1"/>
  <c r="NU69" i="7"/>
  <c r="NU64" i="7"/>
  <c r="NU60" i="7"/>
  <c r="NU57" i="7"/>
  <c r="NU45" i="7"/>
  <c r="NW45" i="7" s="1"/>
  <c r="NU36" i="7"/>
  <c r="NU28" i="7"/>
  <c r="NU29" i="7" s="1"/>
  <c r="NU20" i="7"/>
  <c r="NU21" i="7" s="1"/>
  <c r="NR69" i="7"/>
  <c r="NR64" i="7"/>
  <c r="NR60" i="7"/>
  <c r="NR57" i="7"/>
  <c r="NR45" i="7"/>
  <c r="NT45" i="7" s="1"/>
  <c r="NR36" i="7"/>
  <c r="NR28" i="7"/>
  <c r="NR29" i="7" s="1"/>
  <c r="NR20" i="7"/>
  <c r="NR21" i="7" s="1"/>
  <c r="NQ38" i="7"/>
  <c r="NN38" i="7"/>
  <c r="NK71" i="7"/>
  <c r="NK68" i="7"/>
  <c r="NK67" i="7"/>
  <c r="NK66" i="7"/>
  <c r="NK63" i="7"/>
  <c r="NK62" i="7"/>
  <c r="NK59" i="7"/>
  <c r="NK58" i="7"/>
  <c r="NK56" i="7"/>
  <c r="NK55" i="7"/>
  <c r="NK54" i="7"/>
  <c r="NK53" i="7"/>
  <c r="NK52" i="7"/>
  <c r="NK51" i="7"/>
  <c r="NK50" i="7"/>
  <c r="NK49" i="7"/>
  <c r="NK48" i="7"/>
  <c r="NK46" i="7"/>
  <c r="NK44" i="7"/>
  <c r="NK43" i="7"/>
  <c r="NK42" i="7"/>
  <c r="NK41" i="7"/>
  <c r="NK40" i="7"/>
  <c r="NK39" i="7"/>
  <c r="NK35" i="7"/>
  <c r="NK34" i="7"/>
  <c r="NK33" i="7"/>
  <c r="NK32" i="7"/>
  <c r="NK31" i="7"/>
  <c r="NK19" i="7"/>
  <c r="NK18" i="7"/>
  <c r="NK17" i="7"/>
  <c r="NK16" i="7"/>
  <c r="NK15" i="7"/>
  <c r="NK14" i="7"/>
  <c r="NK13" i="7"/>
  <c r="NK12" i="7"/>
  <c r="NK11" i="7"/>
  <c r="NH71" i="7"/>
  <c r="NH68" i="7"/>
  <c r="NH67" i="7"/>
  <c r="NH66" i="7"/>
  <c r="NH63" i="7"/>
  <c r="NH62" i="7"/>
  <c r="NH59" i="7"/>
  <c r="NH58" i="7"/>
  <c r="NH56" i="7"/>
  <c r="NH55" i="7"/>
  <c r="NH54" i="7"/>
  <c r="NH52" i="7"/>
  <c r="NH51" i="7"/>
  <c r="NH50" i="7"/>
  <c r="NH48" i="7"/>
  <c r="NH46" i="7"/>
  <c r="NH44" i="7"/>
  <c r="NH43" i="7"/>
  <c r="NH42" i="7"/>
  <c r="NH41" i="7"/>
  <c r="NH40" i="7"/>
  <c r="NH39" i="7"/>
  <c r="NH35" i="7"/>
  <c r="NH34" i="7"/>
  <c r="NH33" i="7"/>
  <c r="NH32" i="7"/>
  <c r="NH31" i="7"/>
  <c r="NH19" i="7"/>
  <c r="NH18" i="7"/>
  <c r="NH17" i="7"/>
  <c r="NH16" i="7"/>
  <c r="NH15" i="7"/>
  <c r="NH14" i="7"/>
  <c r="NH13" i="7"/>
  <c r="NH12" i="7"/>
  <c r="NH11" i="7"/>
  <c r="NE71" i="7"/>
  <c r="NE68" i="7"/>
  <c r="NE67" i="7"/>
  <c r="NE66" i="7"/>
  <c r="NE63" i="7"/>
  <c r="NE62" i="7"/>
  <c r="NE59" i="7"/>
  <c r="NE58" i="7"/>
  <c r="NE56" i="7"/>
  <c r="NE55" i="7"/>
  <c r="NE54" i="7"/>
  <c r="NE53" i="7"/>
  <c r="NE52" i="7"/>
  <c r="NE51" i="7"/>
  <c r="NE50" i="7"/>
  <c r="NE49" i="7"/>
  <c r="NE48" i="7"/>
  <c r="NE46" i="7"/>
  <c r="NE44" i="7"/>
  <c r="NE43" i="7"/>
  <c r="NE42" i="7"/>
  <c r="NE41" i="7"/>
  <c r="NE40" i="7"/>
  <c r="NE39" i="7"/>
  <c r="NE35" i="7"/>
  <c r="NE34" i="7"/>
  <c r="NE33" i="7"/>
  <c r="NE32" i="7"/>
  <c r="NE31" i="7"/>
  <c r="NE19" i="7"/>
  <c r="NE18" i="7"/>
  <c r="NE17" i="7"/>
  <c r="NE16" i="7"/>
  <c r="NE15" i="7"/>
  <c r="NE14" i="7"/>
  <c r="NE13" i="7"/>
  <c r="NE12" i="7"/>
  <c r="NE11" i="7"/>
  <c r="NB71" i="7"/>
  <c r="NB68" i="7"/>
  <c r="NB67" i="7"/>
  <c r="NB66" i="7"/>
  <c r="NB63" i="7"/>
  <c r="NB62" i="7"/>
  <c r="NB59" i="7"/>
  <c r="NB58" i="7"/>
  <c r="NB56" i="7"/>
  <c r="NB55" i="7"/>
  <c r="NB54" i="7"/>
  <c r="NB53" i="7"/>
  <c r="NB52" i="7"/>
  <c r="NB51" i="7"/>
  <c r="NB50" i="7"/>
  <c r="NB49" i="7"/>
  <c r="NB48" i="7"/>
  <c r="NB46" i="7"/>
  <c r="NB44" i="7"/>
  <c r="NB43" i="7"/>
  <c r="NB42" i="7"/>
  <c r="NB41" i="7"/>
  <c r="NB40" i="7"/>
  <c r="NB39" i="7"/>
  <c r="NB35" i="7"/>
  <c r="NB34" i="7"/>
  <c r="NB33" i="7"/>
  <c r="NB32" i="7"/>
  <c r="NB31" i="7"/>
  <c r="NB19" i="7"/>
  <c r="NB18" i="7"/>
  <c r="NB17" i="7"/>
  <c r="NB16" i="7"/>
  <c r="NB15" i="7"/>
  <c r="NB14" i="7"/>
  <c r="NB13" i="7"/>
  <c r="NB12" i="7"/>
  <c r="NB11" i="7"/>
  <c r="MY38" i="7"/>
  <c r="MV71" i="7"/>
  <c r="MV68" i="7"/>
  <c r="MV67" i="7"/>
  <c r="MV66" i="7"/>
  <c r="MV63" i="7"/>
  <c r="MV62" i="7"/>
  <c r="MV59" i="7"/>
  <c r="MV58" i="7"/>
  <c r="MV56" i="7"/>
  <c r="MV55" i="7"/>
  <c r="MV54" i="7"/>
  <c r="MV53" i="7"/>
  <c r="MV52" i="7"/>
  <c r="MV51" i="7"/>
  <c r="MV50" i="7"/>
  <c r="MV49" i="7"/>
  <c r="MV48" i="7"/>
  <c r="MV46" i="7"/>
  <c r="MV44" i="7"/>
  <c r="MV43" i="7"/>
  <c r="MV42" i="7"/>
  <c r="MV41" i="7"/>
  <c r="MV40" i="7"/>
  <c r="MV39" i="7"/>
  <c r="MV35" i="7"/>
  <c r="MV34" i="7"/>
  <c r="MV33" i="7"/>
  <c r="MV32" i="7"/>
  <c r="MV31" i="7"/>
  <c r="MV19" i="7"/>
  <c r="MV18" i="7"/>
  <c r="MV17" i="7"/>
  <c r="MV16" i="7"/>
  <c r="MV15" i="7"/>
  <c r="MV14" i="7"/>
  <c r="MV13" i="7"/>
  <c r="MV12" i="7"/>
  <c r="MV11" i="7"/>
  <c r="MS71" i="7"/>
  <c r="MS68" i="7"/>
  <c r="MS67" i="7"/>
  <c r="MS66" i="7"/>
  <c r="MS63" i="7"/>
  <c r="MS62" i="7"/>
  <c r="MS59" i="7"/>
  <c r="MS58" i="7"/>
  <c r="MS56" i="7"/>
  <c r="MS55" i="7"/>
  <c r="MS54" i="7"/>
  <c r="MS53" i="7"/>
  <c r="MS52" i="7"/>
  <c r="MS51" i="7"/>
  <c r="MS50" i="7"/>
  <c r="MS49" i="7"/>
  <c r="MS48" i="7"/>
  <c r="MS46" i="7"/>
  <c r="MS44" i="7"/>
  <c r="MS43" i="7"/>
  <c r="MS42" i="7"/>
  <c r="MS41" i="7"/>
  <c r="MS40" i="7"/>
  <c r="MS39" i="7"/>
  <c r="MS35" i="7"/>
  <c r="MS34" i="7"/>
  <c r="MS33" i="7"/>
  <c r="MS32" i="7"/>
  <c r="MS31" i="7"/>
  <c r="MS19" i="7"/>
  <c r="MS18" i="7"/>
  <c r="MS17" i="7"/>
  <c r="MS16" i="7"/>
  <c r="MS15" i="7"/>
  <c r="MS14" i="7"/>
  <c r="MS13" i="7"/>
  <c r="MS12" i="7"/>
  <c r="MS11" i="7"/>
  <c r="MP71" i="7"/>
  <c r="MP68" i="7"/>
  <c r="MP67" i="7"/>
  <c r="MP66" i="7"/>
  <c r="MP63" i="7"/>
  <c r="MP62" i="7"/>
  <c r="MP59" i="7"/>
  <c r="MP58" i="7"/>
  <c r="MP56" i="7"/>
  <c r="MP55" i="7"/>
  <c r="MP54" i="7"/>
  <c r="MP53" i="7"/>
  <c r="MP52" i="7"/>
  <c r="MP51" i="7"/>
  <c r="MP50" i="7"/>
  <c r="MP49" i="7"/>
  <c r="MP48" i="7"/>
  <c r="MP46" i="7"/>
  <c r="MP44" i="7"/>
  <c r="MP43" i="7"/>
  <c r="MP42" i="7"/>
  <c r="MP41" i="7"/>
  <c r="MP40" i="7"/>
  <c r="MP39" i="7"/>
  <c r="MP35" i="7"/>
  <c r="MP34" i="7"/>
  <c r="MP33" i="7"/>
  <c r="MP32" i="7"/>
  <c r="MP31" i="7"/>
  <c r="MP19" i="7"/>
  <c r="MP18" i="7"/>
  <c r="MP17" i="7"/>
  <c r="MP16" i="7"/>
  <c r="MP15" i="7"/>
  <c r="MP14" i="7"/>
  <c r="MP13" i="7"/>
  <c r="MP12" i="7"/>
  <c r="MP11" i="7"/>
  <c r="MM71" i="7"/>
  <c r="MM68" i="7"/>
  <c r="MM67" i="7"/>
  <c r="MM66" i="7"/>
  <c r="MM63" i="7"/>
  <c r="MM62" i="7"/>
  <c r="MM59" i="7"/>
  <c r="MM58" i="7"/>
  <c r="MM56" i="7"/>
  <c r="MM55" i="7"/>
  <c r="MM54" i="7"/>
  <c r="MM53" i="7"/>
  <c r="MM52" i="7"/>
  <c r="MM51" i="7"/>
  <c r="MM50" i="7"/>
  <c r="MM49" i="7"/>
  <c r="MM48" i="7"/>
  <c r="MM46" i="7"/>
  <c r="MM44" i="7"/>
  <c r="MM43" i="7"/>
  <c r="MM42" i="7"/>
  <c r="MM41" i="7"/>
  <c r="MM40" i="7"/>
  <c r="MM39" i="7"/>
  <c r="MM35" i="7"/>
  <c r="MM34" i="7"/>
  <c r="MM33" i="7"/>
  <c r="MM32" i="7"/>
  <c r="MM31" i="7"/>
  <c r="MM19" i="7"/>
  <c r="MM18" i="7"/>
  <c r="MM17" i="7"/>
  <c r="MM16" i="7"/>
  <c r="MM15" i="7"/>
  <c r="MM14" i="7"/>
  <c r="MM13" i="7"/>
  <c r="MM12" i="7"/>
  <c r="MM11" i="7"/>
  <c r="MJ71" i="7"/>
  <c r="MJ68" i="7"/>
  <c r="MJ67" i="7"/>
  <c r="MJ66" i="7"/>
  <c r="MJ63" i="7"/>
  <c r="MJ62" i="7"/>
  <c r="MJ59" i="7"/>
  <c r="MJ58" i="7"/>
  <c r="MJ56" i="7"/>
  <c r="MJ55" i="7"/>
  <c r="MJ54" i="7"/>
  <c r="MJ53" i="7"/>
  <c r="MJ52" i="7"/>
  <c r="MJ51" i="7"/>
  <c r="MJ50" i="7"/>
  <c r="MJ49" i="7"/>
  <c r="MJ48" i="7"/>
  <c r="MJ46" i="7"/>
  <c r="MJ44" i="7"/>
  <c r="MJ43" i="7"/>
  <c r="MJ42" i="7"/>
  <c r="MJ41" i="7"/>
  <c r="MJ40" i="7"/>
  <c r="MJ39" i="7"/>
  <c r="MJ35" i="7"/>
  <c r="MJ34" i="7"/>
  <c r="MJ33" i="7"/>
  <c r="MJ32" i="7"/>
  <c r="MJ31" i="7"/>
  <c r="MJ19" i="7"/>
  <c r="MJ18" i="7"/>
  <c r="MJ17" i="7"/>
  <c r="MJ16" i="7"/>
  <c r="MJ15" i="7"/>
  <c r="MJ14" i="7"/>
  <c r="MJ13" i="7"/>
  <c r="MJ12" i="7"/>
  <c r="MJ11" i="7"/>
  <c r="MG71" i="7"/>
  <c r="MG68" i="7"/>
  <c r="MG67" i="7"/>
  <c r="MG66" i="7"/>
  <c r="MG63" i="7"/>
  <c r="MG62" i="7"/>
  <c r="MG59" i="7"/>
  <c r="MG58" i="7"/>
  <c r="MG56" i="7"/>
  <c r="MG55" i="7"/>
  <c r="MG54" i="7"/>
  <c r="MG53" i="7"/>
  <c r="MG52" i="7"/>
  <c r="MG51" i="7"/>
  <c r="MG50" i="7"/>
  <c r="MG49" i="7"/>
  <c r="MG48" i="7"/>
  <c r="MG46" i="7"/>
  <c r="MG44" i="7"/>
  <c r="MG43" i="7"/>
  <c r="MG42" i="7"/>
  <c r="MG41" i="7"/>
  <c r="MG40" i="7"/>
  <c r="MG39" i="7"/>
  <c r="MG35" i="7"/>
  <c r="MG34" i="7"/>
  <c r="MG33" i="7"/>
  <c r="MG32" i="7"/>
  <c r="MG31" i="7"/>
  <c r="MG19" i="7"/>
  <c r="MG18" i="7"/>
  <c r="MG17" i="7"/>
  <c r="MG16" i="7"/>
  <c r="MG15" i="7"/>
  <c r="MG14" i="7"/>
  <c r="MG13" i="7"/>
  <c r="MG12" i="7"/>
  <c r="MG11" i="7"/>
  <c r="MD71" i="7"/>
  <c r="MD68" i="7"/>
  <c r="MD67" i="7"/>
  <c r="MD66" i="7"/>
  <c r="MD63" i="7"/>
  <c r="MD62" i="7"/>
  <c r="MD59" i="7"/>
  <c r="MD58" i="7"/>
  <c r="MD56" i="7"/>
  <c r="MD55" i="7"/>
  <c r="MD54" i="7"/>
  <c r="MD53" i="7"/>
  <c r="MD52" i="7"/>
  <c r="MD51" i="7"/>
  <c r="MD50" i="7"/>
  <c r="MD49" i="7"/>
  <c r="MD48" i="7"/>
  <c r="MD46" i="7"/>
  <c r="MD44" i="7"/>
  <c r="MD43" i="7"/>
  <c r="MD42" i="7"/>
  <c r="MD41" i="7"/>
  <c r="MD40" i="7"/>
  <c r="MD39" i="7"/>
  <c r="MD35" i="7"/>
  <c r="MD34" i="7"/>
  <c r="MD33" i="7"/>
  <c r="MD32" i="7"/>
  <c r="MD31" i="7"/>
  <c r="MD19" i="7"/>
  <c r="MD18" i="7"/>
  <c r="MD17" i="7"/>
  <c r="MD16" i="7"/>
  <c r="MD15" i="7"/>
  <c r="MD14" i="7"/>
  <c r="MD13" i="7"/>
  <c r="MD12" i="7"/>
  <c r="MD11" i="7"/>
  <c r="MA71" i="7"/>
  <c r="MA68" i="7"/>
  <c r="MA67" i="7"/>
  <c r="MA66" i="7"/>
  <c r="MA63" i="7"/>
  <c r="MA62" i="7"/>
  <c r="MA59" i="7"/>
  <c r="MA58" i="7"/>
  <c r="MA56" i="7"/>
  <c r="MA55" i="7"/>
  <c r="MA54" i="7"/>
  <c r="MA53" i="7"/>
  <c r="MA52" i="7"/>
  <c r="MA51" i="7"/>
  <c r="MA50" i="7"/>
  <c r="MA49" i="7"/>
  <c r="MA48" i="7"/>
  <c r="MA46" i="7"/>
  <c r="MA44" i="7"/>
  <c r="MA43" i="7"/>
  <c r="MA42" i="7"/>
  <c r="MA41" i="7"/>
  <c r="MA40" i="7"/>
  <c r="MA39" i="7"/>
  <c r="MA35" i="7"/>
  <c r="MA34" i="7"/>
  <c r="MA33" i="7"/>
  <c r="MA32" i="7"/>
  <c r="MA31" i="7"/>
  <c r="MA19" i="7"/>
  <c r="MA18" i="7"/>
  <c r="MA17" i="7"/>
  <c r="MA16" i="7"/>
  <c r="MA15" i="7"/>
  <c r="MA14" i="7"/>
  <c r="MA13" i="7"/>
  <c r="MA12" i="7"/>
  <c r="MA11" i="7"/>
  <c r="LX71" i="7"/>
  <c r="LX68" i="7"/>
  <c r="LX67" i="7"/>
  <c r="LX66" i="7"/>
  <c r="LX63" i="7"/>
  <c r="LX62" i="7"/>
  <c r="LX59" i="7"/>
  <c r="LX56" i="7"/>
  <c r="LX55" i="7"/>
  <c r="LX54" i="7"/>
  <c r="LX53" i="7"/>
  <c r="LX52" i="7"/>
  <c r="LX51" i="7"/>
  <c r="LX50" i="7"/>
  <c r="LX49" i="7"/>
  <c r="LX48" i="7"/>
  <c r="LX46" i="7"/>
  <c r="LX44" i="7"/>
  <c r="LX43" i="7"/>
  <c r="LX42" i="7"/>
  <c r="LX41" i="7"/>
  <c r="LX40" i="7"/>
  <c r="LX39" i="7"/>
  <c r="LX35" i="7"/>
  <c r="LX34" i="7"/>
  <c r="LX33" i="7"/>
  <c r="LX32" i="7"/>
  <c r="LX31" i="7"/>
  <c r="LX19" i="7"/>
  <c r="LX18" i="7"/>
  <c r="LX17" i="7"/>
  <c r="LX16" i="7"/>
  <c r="LX15" i="7"/>
  <c r="LX14" i="7"/>
  <c r="LX13" i="7"/>
  <c r="LX12" i="7"/>
  <c r="LX11" i="7"/>
  <c r="LU38" i="7"/>
  <c r="LR71" i="7"/>
  <c r="LR68" i="7"/>
  <c r="LR67" i="7"/>
  <c r="LR66" i="7"/>
  <c r="LR63" i="7"/>
  <c r="LR62" i="7"/>
  <c r="LR59" i="7"/>
  <c r="LR58" i="7"/>
  <c r="LR56" i="7"/>
  <c r="LR55" i="7"/>
  <c r="LR54" i="7"/>
  <c r="LR53" i="7"/>
  <c r="LR52" i="7"/>
  <c r="LR51" i="7"/>
  <c r="LR50" i="7"/>
  <c r="LR49" i="7"/>
  <c r="LR48" i="7"/>
  <c r="LR46" i="7"/>
  <c r="LR44" i="7"/>
  <c r="LR43" i="7"/>
  <c r="LR42" i="7"/>
  <c r="LR41" i="7"/>
  <c r="LR40" i="7"/>
  <c r="LR39" i="7"/>
  <c r="LR35" i="7"/>
  <c r="LR34" i="7"/>
  <c r="LR33" i="7"/>
  <c r="LR32" i="7"/>
  <c r="LR31" i="7"/>
  <c r="LR19" i="7"/>
  <c r="LR18" i="7"/>
  <c r="LR17" i="7"/>
  <c r="LR16" i="7"/>
  <c r="LR15" i="7"/>
  <c r="LR14" i="7"/>
  <c r="LR13" i="7"/>
  <c r="LR12" i="7"/>
  <c r="LR11" i="7"/>
  <c r="LL71" i="7"/>
  <c r="LL68" i="7"/>
  <c r="LL67" i="7"/>
  <c r="LL66" i="7"/>
  <c r="LL63" i="7"/>
  <c r="LL62" i="7"/>
  <c r="LL59" i="7"/>
  <c r="LL58" i="7"/>
  <c r="LL56" i="7"/>
  <c r="LL55" i="7"/>
  <c r="LL54" i="7"/>
  <c r="LL53" i="7"/>
  <c r="LL52" i="7"/>
  <c r="LL51" i="7"/>
  <c r="LL50" i="7"/>
  <c r="LL49" i="7"/>
  <c r="LL48" i="7"/>
  <c r="LL46" i="7"/>
  <c r="LL44" i="7"/>
  <c r="LL43" i="7"/>
  <c r="LL42" i="7"/>
  <c r="LL41" i="7"/>
  <c r="LL40" i="7"/>
  <c r="LL39" i="7"/>
  <c r="LL35" i="7"/>
  <c r="LL34" i="7"/>
  <c r="LL33" i="7"/>
  <c r="LL32" i="7"/>
  <c r="LL31" i="7"/>
  <c r="LL18" i="7"/>
  <c r="LL17" i="7"/>
  <c r="LL16" i="7"/>
  <c r="LL15" i="7"/>
  <c r="LL14" i="7"/>
  <c r="LL13" i="7"/>
  <c r="LL12" i="7"/>
  <c r="LL11" i="7"/>
  <c r="LI71" i="7"/>
  <c r="LI68" i="7"/>
  <c r="LI67" i="7"/>
  <c r="LI66" i="7"/>
  <c r="LI63" i="7"/>
  <c r="LI62" i="7"/>
  <c r="LI59" i="7"/>
  <c r="LI58" i="7"/>
  <c r="LI56" i="7"/>
  <c r="LI55" i="7"/>
  <c r="LI54" i="7"/>
  <c r="LI53" i="7"/>
  <c r="LI52" i="7"/>
  <c r="LI51" i="7"/>
  <c r="LI50" i="7"/>
  <c r="LI49" i="7"/>
  <c r="LI48" i="7"/>
  <c r="LI46" i="7"/>
  <c r="LI44" i="7"/>
  <c r="LI43" i="7"/>
  <c r="LI42" i="7"/>
  <c r="LI41" i="7"/>
  <c r="LI40" i="7"/>
  <c r="LI39" i="7"/>
  <c r="LI35" i="7"/>
  <c r="LI34" i="7"/>
  <c r="LI33" i="7"/>
  <c r="LI32" i="7"/>
  <c r="LI31" i="7"/>
  <c r="LI19" i="7"/>
  <c r="LI18" i="7"/>
  <c r="LI17" i="7"/>
  <c r="LI16" i="7"/>
  <c r="LI15" i="7"/>
  <c r="LI20" i="7" s="1"/>
  <c r="LI14" i="7"/>
  <c r="LI13" i="7"/>
  <c r="LI12" i="7"/>
  <c r="LI11" i="7"/>
  <c r="LI21" i="7" s="1"/>
  <c r="LF71" i="7"/>
  <c r="LF68" i="7"/>
  <c r="LF67" i="7"/>
  <c r="LF66" i="7"/>
  <c r="LF69" i="7" s="1"/>
  <c r="LF63" i="7"/>
  <c r="LF62" i="7"/>
  <c r="LF59" i="7"/>
  <c r="LF58" i="7"/>
  <c r="LF56" i="7"/>
  <c r="LF55" i="7"/>
  <c r="LF54" i="7"/>
  <c r="LF53" i="7"/>
  <c r="LF52" i="7"/>
  <c r="LF51" i="7"/>
  <c r="LF50" i="7"/>
  <c r="LF49" i="7"/>
  <c r="LF48" i="7"/>
  <c r="LF46" i="7"/>
  <c r="LF44" i="7"/>
  <c r="LF43" i="7"/>
  <c r="LF42" i="7"/>
  <c r="LF41" i="7"/>
  <c r="LF40" i="7"/>
  <c r="LF39" i="7"/>
  <c r="LF35" i="7"/>
  <c r="LF34" i="7"/>
  <c r="LF33" i="7"/>
  <c r="LF32" i="7"/>
  <c r="LF31" i="7"/>
  <c r="LF19" i="7"/>
  <c r="LF18" i="7"/>
  <c r="LF17" i="7"/>
  <c r="LF16" i="7"/>
  <c r="LF15" i="7"/>
  <c r="LF20" i="7" s="1"/>
  <c r="LF14" i="7"/>
  <c r="LF13" i="7"/>
  <c r="LF12" i="7"/>
  <c r="LF11" i="7"/>
  <c r="LF21" i="7" s="1"/>
  <c r="LC71" i="7"/>
  <c r="LC68" i="7"/>
  <c r="LC67" i="7"/>
  <c r="LC66" i="7"/>
  <c r="LC69" i="7" s="1"/>
  <c r="LC63" i="7"/>
  <c r="LC62" i="7"/>
  <c r="LC59" i="7"/>
  <c r="LC58" i="7"/>
  <c r="LC56" i="7"/>
  <c r="LC55" i="7"/>
  <c r="LC54" i="7"/>
  <c r="LC53" i="7"/>
  <c r="LC52" i="7"/>
  <c r="LC51" i="7"/>
  <c r="LC50" i="7"/>
  <c r="LC49" i="7"/>
  <c r="LC48" i="7"/>
  <c r="LC46" i="7"/>
  <c r="LC44" i="7"/>
  <c r="LC43" i="7"/>
  <c r="LC42" i="7"/>
  <c r="LC41" i="7"/>
  <c r="LC40" i="7"/>
  <c r="LC39" i="7"/>
  <c r="LC35" i="7"/>
  <c r="LC34" i="7"/>
  <c r="LC33" i="7"/>
  <c r="LC32" i="7"/>
  <c r="LC31" i="7"/>
  <c r="LC19" i="7"/>
  <c r="LC18" i="7"/>
  <c r="LC17" i="7"/>
  <c r="LC16" i="7"/>
  <c r="LC15" i="7"/>
  <c r="LC20" i="7" s="1"/>
  <c r="LC14" i="7"/>
  <c r="LC13" i="7"/>
  <c r="LC12" i="7"/>
  <c r="LC11" i="7"/>
  <c r="LC21" i="7" s="1"/>
  <c r="KZ71" i="7"/>
  <c r="KZ68" i="7"/>
  <c r="KZ67" i="7"/>
  <c r="KZ66" i="7"/>
  <c r="KZ69" i="7" s="1"/>
  <c r="KZ63" i="7"/>
  <c r="KZ62" i="7"/>
  <c r="KZ59" i="7"/>
  <c r="KZ58" i="7"/>
  <c r="KZ56" i="7"/>
  <c r="KZ55" i="7"/>
  <c r="KZ54" i="7"/>
  <c r="KZ53" i="7"/>
  <c r="KZ52" i="7"/>
  <c r="KZ51" i="7"/>
  <c r="KZ50" i="7"/>
  <c r="KZ49" i="7"/>
  <c r="KZ48" i="7"/>
  <c r="KZ46" i="7"/>
  <c r="KZ44" i="7"/>
  <c r="KZ43" i="7"/>
  <c r="KZ42" i="7"/>
  <c r="KZ41" i="7"/>
  <c r="KZ40" i="7"/>
  <c r="KZ39" i="7"/>
  <c r="KZ35" i="7"/>
  <c r="KZ34" i="7"/>
  <c r="KZ33" i="7"/>
  <c r="KZ32" i="7"/>
  <c r="KZ31" i="7"/>
  <c r="KZ19" i="7"/>
  <c r="KZ18" i="7"/>
  <c r="KZ17" i="7"/>
  <c r="KZ16" i="7"/>
  <c r="KZ15" i="7"/>
  <c r="KZ20" i="7" s="1"/>
  <c r="KZ14" i="7"/>
  <c r="KZ13" i="7"/>
  <c r="KZ12" i="7"/>
  <c r="KZ11" i="7"/>
  <c r="KZ21" i="7" s="1"/>
  <c r="KW38" i="7"/>
  <c r="KT71" i="7"/>
  <c r="KT68" i="7"/>
  <c r="KT67" i="7"/>
  <c r="KT66" i="7"/>
  <c r="KT63" i="7"/>
  <c r="KT64" i="7" s="1"/>
  <c r="KT62" i="7"/>
  <c r="KT59" i="7"/>
  <c r="KT60" i="7" s="1"/>
  <c r="KT58" i="7"/>
  <c r="KT56" i="7"/>
  <c r="KT55" i="7"/>
  <c r="KT54" i="7"/>
  <c r="KT53" i="7"/>
  <c r="KT52" i="7"/>
  <c r="KT51" i="7"/>
  <c r="KT50" i="7"/>
  <c r="KT49" i="7"/>
  <c r="KT48" i="7"/>
  <c r="KT57" i="7" s="1"/>
  <c r="KT46" i="7"/>
  <c r="KT44" i="7"/>
  <c r="KT43" i="7"/>
  <c r="KT42" i="7"/>
  <c r="KT41" i="7"/>
  <c r="KT40" i="7"/>
  <c r="KT39" i="7"/>
  <c r="KT35" i="7"/>
  <c r="KT34" i="7"/>
  <c r="KT33" i="7"/>
  <c r="KT32" i="7"/>
  <c r="KT31" i="7"/>
  <c r="KT18" i="7"/>
  <c r="KT17" i="7"/>
  <c r="KT16" i="7"/>
  <c r="KT15" i="7"/>
  <c r="KT14" i="7"/>
  <c r="KT13" i="7"/>
  <c r="KT12" i="7"/>
  <c r="KT11" i="7"/>
  <c r="KQ71" i="7"/>
  <c r="KQ68" i="7"/>
  <c r="KQ67" i="7"/>
  <c r="KQ66" i="7"/>
  <c r="KQ69" i="7" s="1"/>
  <c r="KQ63" i="7"/>
  <c r="KQ62" i="7"/>
  <c r="KQ59" i="7"/>
  <c r="KQ58" i="7"/>
  <c r="KQ56" i="7"/>
  <c r="KQ55" i="7"/>
  <c r="KQ54" i="7"/>
  <c r="KQ53" i="7"/>
  <c r="KQ52" i="7"/>
  <c r="KQ51" i="7"/>
  <c r="KQ50" i="7"/>
  <c r="KQ49" i="7"/>
  <c r="KQ48" i="7"/>
  <c r="KQ46" i="7"/>
  <c r="KQ44" i="7"/>
  <c r="KQ43" i="7"/>
  <c r="KQ42" i="7"/>
  <c r="KQ41" i="7"/>
  <c r="KQ40" i="7"/>
  <c r="KQ39" i="7"/>
  <c r="KQ35" i="7"/>
  <c r="KQ34" i="7"/>
  <c r="KQ33" i="7"/>
  <c r="KQ32" i="7"/>
  <c r="KQ31" i="7"/>
  <c r="KQ19" i="7"/>
  <c r="KQ18" i="7"/>
  <c r="KQ17" i="7"/>
  <c r="KQ16" i="7"/>
  <c r="KQ15" i="7"/>
  <c r="KQ20" i="7" s="1"/>
  <c r="KQ14" i="7"/>
  <c r="KQ13" i="7"/>
  <c r="KQ12" i="7"/>
  <c r="KQ11" i="7"/>
  <c r="KQ21" i="7" s="1"/>
  <c r="KN71" i="7"/>
  <c r="KN68" i="7"/>
  <c r="KN67" i="7"/>
  <c r="KN66" i="7"/>
  <c r="KN69" i="7" s="1"/>
  <c r="KN63" i="7"/>
  <c r="KN62" i="7"/>
  <c r="KN59" i="7"/>
  <c r="KN58" i="7"/>
  <c r="KN56" i="7"/>
  <c r="KN55" i="7"/>
  <c r="KN54" i="7"/>
  <c r="KN53" i="7"/>
  <c r="KN52" i="7"/>
  <c r="KN51" i="7"/>
  <c r="KN50" i="7"/>
  <c r="KN49" i="7"/>
  <c r="KN48" i="7"/>
  <c r="KN46" i="7"/>
  <c r="KN44" i="7"/>
  <c r="KN43" i="7"/>
  <c r="KN42" i="7"/>
  <c r="KN41" i="7"/>
  <c r="KN40" i="7"/>
  <c r="KN39" i="7"/>
  <c r="KN35" i="7"/>
  <c r="KN34" i="7"/>
  <c r="KN33" i="7"/>
  <c r="KN32" i="7"/>
  <c r="KN31" i="7"/>
  <c r="KN19" i="7"/>
  <c r="KN18" i="7"/>
  <c r="KN17" i="7"/>
  <c r="KN16" i="7"/>
  <c r="KN15" i="7"/>
  <c r="KN20" i="7" s="1"/>
  <c r="KN14" i="7"/>
  <c r="KN13" i="7"/>
  <c r="KN12" i="7"/>
  <c r="KN11" i="7"/>
  <c r="KN21" i="7" s="1"/>
  <c r="KK38" i="7"/>
  <c r="KH71" i="7"/>
  <c r="KH68" i="7"/>
  <c r="KH67" i="7"/>
  <c r="KH66" i="7"/>
  <c r="KH63" i="7"/>
  <c r="KH64" i="7" s="1"/>
  <c r="KH62" i="7"/>
  <c r="KH59" i="7"/>
  <c r="KH60" i="7" s="1"/>
  <c r="KH58" i="7"/>
  <c r="KH56" i="7"/>
  <c r="KH55" i="7"/>
  <c r="KH54" i="7"/>
  <c r="KH53" i="7"/>
  <c r="KH52" i="7"/>
  <c r="KH51" i="7"/>
  <c r="KH50" i="7"/>
  <c r="KH49" i="7"/>
  <c r="KH48" i="7"/>
  <c r="KH57" i="7" s="1"/>
  <c r="KH46" i="7"/>
  <c r="KH44" i="7"/>
  <c r="KH43" i="7"/>
  <c r="KH42" i="7"/>
  <c r="KH41" i="7"/>
  <c r="KH40" i="7"/>
  <c r="KH39" i="7"/>
  <c r="KH35" i="7"/>
  <c r="KH34" i="7"/>
  <c r="KH33" i="7"/>
  <c r="KH32" i="7"/>
  <c r="KH31" i="7"/>
  <c r="KH19" i="7"/>
  <c r="KH18" i="7"/>
  <c r="KH17" i="7"/>
  <c r="KH16" i="7"/>
  <c r="KH15" i="7"/>
  <c r="KH14" i="7"/>
  <c r="KH13" i="7"/>
  <c r="KH12" i="7"/>
  <c r="KH11" i="7"/>
  <c r="KE38" i="7"/>
  <c r="KB71" i="7"/>
  <c r="KB68" i="7"/>
  <c r="KB67" i="7"/>
  <c r="KB66" i="7"/>
  <c r="KB63" i="7"/>
  <c r="KB62" i="7"/>
  <c r="KB59" i="7"/>
  <c r="KB58" i="7"/>
  <c r="KB60" i="7" s="1"/>
  <c r="KB56" i="7"/>
  <c r="KB55" i="7"/>
  <c r="KB54" i="7"/>
  <c r="KB53" i="7"/>
  <c r="KB52" i="7"/>
  <c r="KB51" i="7"/>
  <c r="KB50" i="7"/>
  <c r="KB49" i="7"/>
  <c r="KB48" i="7"/>
  <c r="KB46" i="7"/>
  <c r="KB44" i="7"/>
  <c r="KB43" i="7"/>
  <c r="KB42" i="7"/>
  <c r="KB41" i="7"/>
  <c r="KB40" i="7"/>
  <c r="KB39" i="7"/>
  <c r="KB35" i="7"/>
  <c r="KB34" i="7"/>
  <c r="KB33" i="7"/>
  <c r="KB32" i="7"/>
  <c r="KB31" i="7"/>
  <c r="KB19" i="7"/>
  <c r="KB18" i="7"/>
  <c r="KB17" i="7"/>
  <c r="KB16" i="7"/>
  <c r="KB15" i="7"/>
  <c r="KB14" i="7"/>
  <c r="KB13" i="7"/>
  <c r="KB12" i="7"/>
  <c r="KB11" i="7"/>
  <c r="JY71" i="7"/>
  <c r="JY68" i="7"/>
  <c r="JY67" i="7"/>
  <c r="JY66" i="7"/>
  <c r="JY63" i="7"/>
  <c r="JY62" i="7"/>
  <c r="JY59" i="7"/>
  <c r="JY58" i="7"/>
  <c r="JY56" i="7"/>
  <c r="JY55" i="7"/>
  <c r="JY54" i="7"/>
  <c r="JY53" i="7"/>
  <c r="JY52" i="7"/>
  <c r="JY51" i="7"/>
  <c r="JY50" i="7"/>
  <c r="JY49" i="7"/>
  <c r="JY48" i="7"/>
  <c r="JY46" i="7"/>
  <c r="JY44" i="7"/>
  <c r="JY43" i="7"/>
  <c r="JY42" i="7"/>
  <c r="JY41" i="7"/>
  <c r="JY40" i="7"/>
  <c r="JY39" i="7"/>
  <c r="JY35" i="7"/>
  <c r="JY34" i="7"/>
  <c r="JY33" i="7"/>
  <c r="JY32" i="7"/>
  <c r="JY31" i="7"/>
  <c r="JY19" i="7"/>
  <c r="JY18" i="7"/>
  <c r="JY17" i="7"/>
  <c r="JY16" i="7"/>
  <c r="JY15" i="7"/>
  <c r="JY20" i="7" s="1"/>
  <c r="JY14" i="7"/>
  <c r="JY13" i="7"/>
  <c r="JY12" i="7"/>
  <c r="JY11" i="7"/>
  <c r="JY21" i="7" s="1"/>
  <c r="JV38" i="7"/>
  <c r="JS71" i="7"/>
  <c r="JS68" i="7"/>
  <c r="JS67" i="7"/>
  <c r="JS66" i="7"/>
  <c r="JS63" i="7"/>
  <c r="JS64" i="7" s="1"/>
  <c r="JS62" i="7"/>
  <c r="JS59" i="7"/>
  <c r="JS60" i="7" s="1"/>
  <c r="JS58" i="7"/>
  <c r="JS56" i="7"/>
  <c r="JS55" i="7"/>
  <c r="JS54" i="7"/>
  <c r="JS53" i="7"/>
  <c r="JS52" i="7"/>
  <c r="JS51" i="7"/>
  <c r="JS50" i="7"/>
  <c r="JS49" i="7"/>
  <c r="JS48" i="7"/>
  <c r="JS57" i="7" s="1"/>
  <c r="JS46" i="7"/>
  <c r="JS44" i="7"/>
  <c r="JS43" i="7"/>
  <c r="JS42" i="7"/>
  <c r="JS41" i="7"/>
  <c r="JS40" i="7"/>
  <c r="JS39" i="7"/>
  <c r="JS35" i="7"/>
  <c r="JS34" i="7"/>
  <c r="JS33" i="7"/>
  <c r="JS32" i="7"/>
  <c r="JS31" i="7"/>
  <c r="JS19" i="7"/>
  <c r="JS18" i="7"/>
  <c r="JS17" i="7"/>
  <c r="JS16" i="7"/>
  <c r="JS15" i="7"/>
  <c r="JS14" i="7"/>
  <c r="JS13" i="7"/>
  <c r="JS12" i="7"/>
  <c r="JS11" i="7"/>
  <c r="JP71" i="7"/>
  <c r="JP68" i="7"/>
  <c r="JP67" i="7"/>
  <c r="JP66" i="7"/>
  <c r="JP63" i="7"/>
  <c r="JP62" i="7"/>
  <c r="JP59" i="7"/>
  <c r="JP58" i="7"/>
  <c r="JP56" i="7"/>
  <c r="JP55" i="7"/>
  <c r="JP54" i="7"/>
  <c r="JP53" i="7"/>
  <c r="JP52" i="7"/>
  <c r="JP51" i="7"/>
  <c r="JP50" i="7"/>
  <c r="JP49" i="7"/>
  <c r="JP48" i="7"/>
  <c r="JP46" i="7"/>
  <c r="JP44" i="7"/>
  <c r="JP43" i="7"/>
  <c r="JP42" i="7"/>
  <c r="JP41" i="7"/>
  <c r="JP40" i="7"/>
  <c r="JP39" i="7"/>
  <c r="JP35" i="7"/>
  <c r="JP34" i="7"/>
  <c r="JP33" i="7"/>
  <c r="JP32" i="7"/>
  <c r="JP31" i="7"/>
  <c r="JP19" i="7"/>
  <c r="JP18" i="7"/>
  <c r="JP17" i="7"/>
  <c r="JP16" i="7"/>
  <c r="JP15" i="7"/>
  <c r="JP14" i="7"/>
  <c r="JP13" i="7"/>
  <c r="JP12" i="7"/>
  <c r="JP11" i="7"/>
  <c r="JM38" i="7"/>
  <c r="JJ71" i="7"/>
  <c r="JJ68" i="7"/>
  <c r="JJ67" i="7"/>
  <c r="JJ66" i="7"/>
  <c r="JJ63" i="7"/>
  <c r="JJ62" i="7"/>
  <c r="JJ59" i="7"/>
  <c r="JJ58" i="7"/>
  <c r="JJ56" i="7"/>
  <c r="JJ55" i="7"/>
  <c r="JJ54" i="7"/>
  <c r="JJ53" i="7"/>
  <c r="JJ52" i="7"/>
  <c r="JJ51" i="7"/>
  <c r="JJ50" i="7"/>
  <c r="JJ49" i="7"/>
  <c r="JJ48" i="7"/>
  <c r="JJ46" i="7"/>
  <c r="JJ44" i="7"/>
  <c r="JJ43" i="7"/>
  <c r="JJ42" i="7"/>
  <c r="JJ41" i="7"/>
  <c r="JJ40" i="7"/>
  <c r="JJ39" i="7"/>
  <c r="JJ35" i="7"/>
  <c r="JJ34" i="7"/>
  <c r="JJ33" i="7"/>
  <c r="JJ32" i="7"/>
  <c r="JJ31" i="7"/>
  <c r="JJ19" i="7"/>
  <c r="JJ18" i="7"/>
  <c r="JJ17" i="7"/>
  <c r="JJ16" i="7"/>
  <c r="JJ15" i="7"/>
  <c r="JJ14" i="7"/>
  <c r="JJ13" i="7"/>
  <c r="JJ12" i="7"/>
  <c r="JJ11" i="7"/>
  <c r="JG71" i="7"/>
  <c r="JG68" i="7"/>
  <c r="JG67" i="7"/>
  <c r="JG66" i="7"/>
  <c r="JG63" i="7"/>
  <c r="JG62" i="7"/>
  <c r="JG59" i="7"/>
  <c r="JG58" i="7"/>
  <c r="JG56" i="7"/>
  <c r="JG55" i="7"/>
  <c r="JG54" i="7"/>
  <c r="JG53" i="7"/>
  <c r="JG52" i="7"/>
  <c r="JG51" i="7"/>
  <c r="JG50" i="7"/>
  <c r="JG49" i="7"/>
  <c r="JG48" i="7"/>
  <c r="JG46" i="7"/>
  <c r="JG44" i="7"/>
  <c r="JG43" i="7"/>
  <c r="JG42" i="7"/>
  <c r="JG41" i="7"/>
  <c r="JG40" i="7"/>
  <c r="JG39" i="7"/>
  <c r="JG35" i="7"/>
  <c r="JG34" i="7"/>
  <c r="JG33" i="7"/>
  <c r="JG32" i="7"/>
  <c r="JG31" i="7"/>
  <c r="JG19" i="7"/>
  <c r="JG18" i="7"/>
  <c r="JG17" i="7"/>
  <c r="JG16" i="7"/>
  <c r="JG15" i="7"/>
  <c r="JG14" i="7"/>
  <c r="JG13" i="7"/>
  <c r="JG12" i="7"/>
  <c r="JG11" i="7"/>
  <c r="JD71" i="7"/>
  <c r="JD68" i="7"/>
  <c r="JD67" i="7"/>
  <c r="JD66" i="7"/>
  <c r="JD63" i="7"/>
  <c r="JD62" i="7"/>
  <c r="JD59" i="7"/>
  <c r="JD58" i="7"/>
  <c r="JD56" i="7"/>
  <c r="JD55" i="7"/>
  <c r="JD54" i="7"/>
  <c r="JD53" i="7"/>
  <c r="JD52" i="7"/>
  <c r="JD51" i="7"/>
  <c r="JD50" i="7"/>
  <c r="JD49" i="7"/>
  <c r="JD48" i="7"/>
  <c r="JD46" i="7"/>
  <c r="JD44" i="7"/>
  <c r="JD43" i="7"/>
  <c r="JD42" i="7"/>
  <c r="JD41" i="7"/>
  <c r="JD40" i="7"/>
  <c r="JD39" i="7"/>
  <c r="JD35" i="7"/>
  <c r="JD34" i="7"/>
  <c r="JD33" i="7"/>
  <c r="JD32" i="7"/>
  <c r="JD31" i="7"/>
  <c r="JD19" i="7"/>
  <c r="JD18" i="7"/>
  <c r="JD17" i="7"/>
  <c r="JD16" i="7"/>
  <c r="JD15" i="7"/>
  <c r="JD14" i="7"/>
  <c r="JD13" i="7"/>
  <c r="JD12" i="7"/>
  <c r="JD11" i="7"/>
  <c r="JA38" i="7"/>
  <c r="IX71" i="7"/>
  <c r="IX68" i="7"/>
  <c r="IX67" i="7"/>
  <c r="IX66" i="7"/>
  <c r="IX63" i="7"/>
  <c r="IX62" i="7"/>
  <c r="IX59" i="7"/>
  <c r="IX58" i="7"/>
  <c r="IX56" i="7"/>
  <c r="IX55" i="7"/>
  <c r="IX54" i="7"/>
  <c r="IX53" i="7"/>
  <c r="IX52" i="7"/>
  <c r="IX51" i="7"/>
  <c r="IX50" i="7"/>
  <c r="IX49" i="7"/>
  <c r="IX48" i="7"/>
  <c r="IX46" i="7"/>
  <c r="IX44" i="7"/>
  <c r="IX43" i="7"/>
  <c r="IX42" i="7"/>
  <c r="IX41" i="7"/>
  <c r="IX40" i="7"/>
  <c r="IX39" i="7"/>
  <c r="IX35" i="7"/>
  <c r="IX34" i="7"/>
  <c r="IX33" i="7"/>
  <c r="IX32" i="7"/>
  <c r="IX31" i="7"/>
  <c r="IX19" i="7"/>
  <c r="IX18" i="7"/>
  <c r="IX17" i="7"/>
  <c r="IX16" i="7"/>
  <c r="IX15" i="7"/>
  <c r="IX14" i="7"/>
  <c r="IX13" i="7"/>
  <c r="IX12" i="7"/>
  <c r="IX11" i="7"/>
  <c r="IU71" i="7"/>
  <c r="IU68" i="7"/>
  <c r="IU67" i="7"/>
  <c r="IU66" i="7"/>
  <c r="IU63" i="7"/>
  <c r="IU62" i="7"/>
  <c r="IU59" i="7"/>
  <c r="IU58" i="7"/>
  <c r="IU56" i="7"/>
  <c r="IU55" i="7"/>
  <c r="IU54" i="7"/>
  <c r="IU53" i="7"/>
  <c r="IU52" i="7"/>
  <c r="IU51" i="7"/>
  <c r="IU50" i="7"/>
  <c r="IU49" i="7"/>
  <c r="IU48" i="7"/>
  <c r="IU57" i="7" s="1"/>
  <c r="IU46" i="7"/>
  <c r="IU44" i="7"/>
  <c r="IU43" i="7"/>
  <c r="IU42" i="7"/>
  <c r="IU41" i="7"/>
  <c r="IU40" i="7"/>
  <c r="IU39" i="7"/>
  <c r="IU35" i="7"/>
  <c r="IU34" i="7"/>
  <c r="IU33" i="7"/>
  <c r="IU32" i="7"/>
  <c r="IU31" i="7"/>
  <c r="IU19" i="7"/>
  <c r="IU18" i="7"/>
  <c r="IU17" i="7"/>
  <c r="IU16" i="7"/>
  <c r="IU15" i="7"/>
  <c r="IU14" i="7"/>
  <c r="IU13" i="7"/>
  <c r="IU12" i="7"/>
  <c r="IU11" i="7"/>
  <c r="IR38" i="7"/>
  <c r="IO71" i="7"/>
  <c r="IO68" i="7"/>
  <c r="IO67" i="7"/>
  <c r="IO66" i="7"/>
  <c r="IO63" i="7"/>
  <c r="IO62" i="7"/>
  <c r="IO59" i="7"/>
  <c r="IO58" i="7"/>
  <c r="IO56" i="7"/>
  <c r="IO55" i="7"/>
  <c r="IO54" i="7"/>
  <c r="IO53" i="7"/>
  <c r="IO52" i="7"/>
  <c r="IO51" i="7"/>
  <c r="IO50" i="7"/>
  <c r="IO49" i="7"/>
  <c r="IO48" i="7"/>
  <c r="IO46" i="7"/>
  <c r="IO44" i="7"/>
  <c r="IO43" i="7"/>
  <c r="IO42" i="7"/>
  <c r="IO41" i="7"/>
  <c r="IO40" i="7"/>
  <c r="IO39" i="7"/>
  <c r="IO35" i="7"/>
  <c r="IO34" i="7"/>
  <c r="IO33" i="7"/>
  <c r="IO32" i="7"/>
  <c r="IO31" i="7"/>
  <c r="IO19" i="7"/>
  <c r="IO18" i="7"/>
  <c r="IO17" i="7"/>
  <c r="IO16" i="7"/>
  <c r="IO15" i="7"/>
  <c r="IO14" i="7"/>
  <c r="IO13" i="7"/>
  <c r="IO12" i="7"/>
  <c r="IO11" i="7"/>
  <c r="IL71" i="7"/>
  <c r="IL68" i="7"/>
  <c r="IL67" i="7"/>
  <c r="IL66" i="7"/>
  <c r="IL63" i="7"/>
  <c r="IL62" i="7"/>
  <c r="IL59" i="7"/>
  <c r="IL58" i="7"/>
  <c r="IL56" i="7"/>
  <c r="IL55" i="7"/>
  <c r="IL54" i="7"/>
  <c r="IL53" i="7"/>
  <c r="IL52" i="7"/>
  <c r="IL51" i="7"/>
  <c r="IL50" i="7"/>
  <c r="IL49" i="7"/>
  <c r="IL48" i="7"/>
  <c r="IL46" i="7"/>
  <c r="IL44" i="7"/>
  <c r="IL43" i="7"/>
  <c r="IL42" i="7"/>
  <c r="IL41" i="7"/>
  <c r="IL40" i="7"/>
  <c r="IL39" i="7"/>
  <c r="IL35" i="7"/>
  <c r="IL34" i="7"/>
  <c r="IL33" i="7"/>
  <c r="IL32" i="7"/>
  <c r="IL31" i="7"/>
  <c r="IL19" i="7"/>
  <c r="IL18" i="7"/>
  <c r="IL17" i="7"/>
  <c r="IL16" i="7"/>
  <c r="IL15" i="7"/>
  <c r="IL20" i="7" s="1"/>
  <c r="IL14" i="7"/>
  <c r="IL13" i="7"/>
  <c r="IL12" i="7"/>
  <c r="IL11" i="7"/>
  <c r="IL21" i="7" s="1"/>
  <c r="II38" i="7"/>
  <c r="IF71" i="7"/>
  <c r="IF68" i="7"/>
  <c r="IF67" i="7"/>
  <c r="IF66" i="7"/>
  <c r="IF63" i="7"/>
  <c r="IF62" i="7"/>
  <c r="IF59" i="7"/>
  <c r="IF60" i="7" s="1"/>
  <c r="IF58" i="7"/>
  <c r="IF56" i="7"/>
  <c r="IF55" i="7"/>
  <c r="IF54" i="7"/>
  <c r="IF53" i="7"/>
  <c r="IF52" i="7"/>
  <c r="IF51" i="7"/>
  <c r="IF50" i="7"/>
  <c r="IF49" i="7"/>
  <c r="IF48" i="7"/>
  <c r="IF57" i="7" s="1"/>
  <c r="IF46" i="7"/>
  <c r="IF44" i="7"/>
  <c r="IF43" i="7"/>
  <c r="IF42" i="7"/>
  <c r="IF41" i="7"/>
  <c r="IF40" i="7"/>
  <c r="IF39" i="7"/>
  <c r="IF35" i="7"/>
  <c r="IF34" i="7"/>
  <c r="IF33" i="7"/>
  <c r="IF32" i="7"/>
  <c r="IF31" i="7"/>
  <c r="IF19" i="7"/>
  <c r="IF18" i="7"/>
  <c r="IF17" i="7"/>
  <c r="IF16" i="7"/>
  <c r="IF15" i="7"/>
  <c r="IF14" i="7"/>
  <c r="IF13" i="7"/>
  <c r="IF12" i="7"/>
  <c r="IF11" i="7"/>
  <c r="IC71" i="7"/>
  <c r="IC68" i="7"/>
  <c r="IC67" i="7"/>
  <c r="IC66" i="7"/>
  <c r="IC63" i="7"/>
  <c r="IC62" i="7"/>
  <c r="IC59" i="7"/>
  <c r="IC58" i="7"/>
  <c r="IC56" i="7"/>
  <c r="IC55" i="7"/>
  <c r="IC54" i="7"/>
  <c r="IC53" i="7"/>
  <c r="IC52" i="7"/>
  <c r="IC51" i="7"/>
  <c r="IC50" i="7"/>
  <c r="IC49" i="7"/>
  <c r="IC48" i="7"/>
  <c r="IC46" i="7"/>
  <c r="IC44" i="7"/>
  <c r="IC43" i="7"/>
  <c r="IC42" i="7"/>
  <c r="IC41" i="7"/>
  <c r="IC40" i="7"/>
  <c r="IC39" i="7"/>
  <c r="IC35" i="7"/>
  <c r="IC34" i="7"/>
  <c r="IC33" i="7"/>
  <c r="IC32" i="7"/>
  <c r="IC31" i="7"/>
  <c r="IC19" i="7"/>
  <c r="IC18" i="7"/>
  <c r="IC17" i="7"/>
  <c r="IC16" i="7"/>
  <c r="IC15" i="7"/>
  <c r="IC14" i="7"/>
  <c r="IC13" i="7"/>
  <c r="IC12" i="7"/>
  <c r="IC11" i="7"/>
  <c r="HT71" i="7"/>
  <c r="HT68" i="7"/>
  <c r="HT67" i="7"/>
  <c r="HT66" i="7"/>
  <c r="HT63" i="7"/>
  <c r="HT62" i="7"/>
  <c r="HT59" i="7"/>
  <c r="HT58" i="7"/>
  <c r="HT56" i="7"/>
  <c r="HT55" i="7"/>
  <c r="HT54" i="7"/>
  <c r="HT53" i="7"/>
  <c r="HT52" i="7"/>
  <c r="HT51" i="7"/>
  <c r="HT50" i="7"/>
  <c r="HT49" i="7"/>
  <c r="HT48" i="7"/>
  <c r="HT57" i="7" s="1"/>
  <c r="HT46" i="7"/>
  <c r="HT44" i="7"/>
  <c r="HT43" i="7"/>
  <c r="HT42" i="7"/>
  <c r="HT41" i="7"/>
  <c r="HT40" i="7"/>
  <c r="HT39" i="7"/>
  <c r="HT35" i="7"/>
  <c r="HT34" i="7"/>
  <c r="HT33" i="7"/>
  <c r="HT32" i="7"/>
  <c r="HT31" i="7"/>
  <c r="HT19" i="7"/>
  <c r="HT18" i="7"/>
  <c r="HT17" i="7"/>
  <c r="HT16" i="7"/>
  <c r="HT15" i="7"/>
  <c r="HT14" i="7"/>
  <c r="HT13" i="7"/>
  <c r="HT12" i="7"/>
  <c r="HT11" i="7"/>
  <c r="HQ71" i="7"/>
  <c r="HQ68" i="7"/>
  <c r="HQ67" i="7"/>
  <c r="HQ66" i="7"/>
  <c r="HQ63" i="7"/>
  <c r="HQ62" i="7"/>
  <c r="HQ59" i="7"/>
  <c r="HQ58" i="7"/>
  <c r="HQ56" i="7"/>
  <c r="HQ55" i="7"/>
  <c r="HQ54" i="7"/>
  <c r="HQ53" i="7"/>
  <c r="HQ52" i="7"/>
  <c r="HQ51" i="7"/>
  <c r="HQ50" i="7"/>
  <c r="HQ49" i="7"/>
  <c r="HQ48" i="7"/>
  <c r="HQ46" i="7"/>
  <c r="HQ44" i="7"/>
  <c r="HQ43" i="7"/>
  <c r="HQ42" i="7"/>
  <c r="HQ41" i="7"/>
  <c r="HQ40" i="7"/>
  <c r="HQ39" i="7"/>
  <c r="HQ35" i="7"/>
  <c r="HQ34" i="7"/>
  <c r="HQ33" i="7"/>
  <c r="HQ32" i="7"/>
  <c r="HQ31" i="7"/>
  <c r="HQ19" i="7"/>
  <c r="HQ18" i="7"/>
  <c r="HQ17" i="7"/>
  <c r="HQ16" i="7"/>
  <c r="HQ15" i="7"/>
  <c r="HQ14" i="7"/>
  <c r="HQ13" i="7"/>
  <c r="HQ12" i="7"/>
  <c r="HQ11" i="7"/>
  <c r="HN71" i="7"/>
  <c r="HN68" i="7"/>
  <c r="HN67" i="7"/>
  <c r="HN66" i="7"/>
  <c r="HN63" i="7"/>
  <c r="HN62" i="7"/>
  <c r="HN59" i="7"/>
  <c r="HN58" i="7"/>
  <c r="HN56" i="7"/>
  <c r="HN55" i="7"/>
  <c r="HN54" i="7"/>
  <c r="HN53" i="7"/>
  <c r="HN52" i="7"/>
  <c r="HN51" i="7"/>
  <c r="HN50" i="7"/>
  <c r="HN49" i="7"/>
  <c r="HN48" i="7"/>
  <c r="HN46" i="7"/>
  <c r="HN44" i="7"/>
  <c r="HN43" i="7"/>
  <c r="HN42" i="7"/>
  <c r="HN41" i="7"/>
  <c r="HN40" i="7"/>
  <c r="HN39" i="7"/>
  <c r="HN35" i="7"/>
  <c r="HN34" i="7"/>
  <c r="HN33" i="7"/>
  <c r="HN32" i="7"/>
  <c r="HN31" i="7"/>
  <c r="HN19" i="7"/>
  <c r="HN18" i="7"/>
  <c r="HN17" i="7"/>
  <c r="HN16" i="7"/>
  <c r="HN15" i="7"/>
  <c r="HN14" i="7"/>
  <c r="HN13" i="7"/>
  <c r="HN12" i="7"/>
  <c r="HN11" i="7"/>
  <c r="HK71" i="7"/>
  <c r="HK68" i="7"/>
  <c r="HK67" i="7"/>
  <c r="HK66" i="7"/>
  <c r="HK63" i="7"/>
  <c r="HK62" i="7"/>
  <c r="HK59" i="7"/>
  <c r="HK58" i="7"/>
  <c r="HK56" i="7"/>
  <c r="HK55" i="7"/>
  <c r="HK54" i="7"/>
  <c r="HK53" i="7"/>
  <c r="HK52" i="7"/>
  <c r="HK51" i="7"/>
  <c r="HK50" i="7"/>
  <c r="HK49" i="7"/>
  <c r="HK48" i="7"/>
  <c r="HK46" i="7"/>
  <c r="HK44" i="7"/>
  <c r="HK43" i="7"/>
  <c r="HK42" i="7"/>
  <c r="HK41" i="7"/>
  <c r="HK40" i="7"/>
  <c r="HK39" i="7"/>
  <c r="HK35" i="7"/>
  <c r="HK34" i="7"/>
  <c r="HK33" i="7"/>
  <c r="HK32" i="7"/>
  <c r="HK31" i="7"/>
  <c r="HK19" i="7"/>
  <c r="HK18" i="7"/>
  <c r="HK17" i="7"/>
  <c r="HK16" i="7"/>
  <c r="HK15" i="7"/>
  <c r="HK14" i="7"/>
  <c r="HK13" i="7"/>
  <c r="HK12" i="7"/>
  <c r="HK11" i="7"/>
  <c r="HH71" i="7"/>
  <c r="HH68" i="7"/>
  <c r="HH67" i="7"/>
  <c r="HH66" i="7"/>
  <c r="HH63" i="7"/>
  <c r="HH62" i="7"/>
  <c r="HH59" i="7"/>
  <c r="HH58" i="7"/>
  <c r="HH56" i="7"/>
  <c r="HH55" i="7"/>
  <c r="HH54" i="7"/>
  <c r="HH53" i="7"/>
  <c r="HH52" i="7"/>
  <c r="HH51" i="7"/>
  <c r="HH50" i="7"/>
  <c r="HH49" i="7"/>
  <c r="HH48" i="7"/>
  <c r="HH46" i="7"/>
  <c r="HH44" i="7"/>
  <c r="HH43" i="7"/>
  <c r="HH42" i="7"/>
  <c r="HH41" i="7"/>
  <c r="HH40" i="7"/>
  <c r="HH39" i="7"/>
  <c r="HH35" i="7"/>
  <c r="HH34" i="7"/>
  <c r="HH33" i="7"/>
  <c r="HH32" i="7"/>
  <c r="HH31" i="7"/>
  <c r="HH19" i="7"/>
  <c r="HH18" i="7"/>
  <c r="HH17" i="7"/>
  <c r="HH16" i="7"/>
  <c r="HH15" i="7"/>
  <c r="HH14" i="7"/>
  <c r="HH13" i="7"/>
  <c r="HH12" i="7"/>
  <c r="HH11" i="7"/>
  <c r="HE71" i="7"/>
  <c r="HE68" i="7"/>
  <c r="HE67" i="7"/>
  <c r="HE66" i="7"/>
  <c r="HE63" i="7"/>
  <c r="HE62" i="7"/>
  <c r="HE59" i="7"/>
  <c r="HE58" i="7"/>
  <c r="HE56" i="7"/>
  <c r="HE55" i="7"/>
  <c r="HE54" i="7"/>
  <c r="HE53" i="7"/>
  <c r="HE52" i="7"/>
  <c r="HE51" i="7"/>
  <c r="HE50" i="7"/>
  <c r="HE49" i="7"/>
  <c r="HE48" i="7"/>
  <c r="HE57" i="7" s="1"/>
  <c r="HE46" i="7"/>
  <c r="HE44" i="7"/>
  <c r="HE43" i="7"/>
  <c r="HE42" i="7"/>
  <c r="HE41" i="7"/>
  <c r="HE40" i="7"/>
  <c r="HE39" i="7"/>
  <c r="HE35" i="7"/>
  <c r="HE34" i="7"/>
  <c r="HE33" i="7"/>
  <c r="HE32" i="7"/>
  <c r="HE31" i="7"/>
  <c r="HE19" i="7"/>
  <c r="HE18" i="7"/>
  <c r="HE17" i="7"/>
  <c r="HE16" i="7"/>
  <c r="HE15" i="7"/>
  <c r="HE14" i="7"/>
  <c r="HE13" i="7"/>
  <c r="HE12" i="7"/>
  <c r="HE11" i="7"/>
  <c r="HB71" i="7"/>
  <c r="HZ71" i="7" s="1"/>
  <c r="HB68" i="7"/>
  <c r="HZ68" i="7" s="1"/>
  <c r="HB67" i="7"/>
  <c r="HZ67" i="7" s="1"/>
  <c r="HB66" i="7"/>
  <c r="HZ66" i="7" s="1"/>
  <c r="HB63" i="7"/>
  <c r="HB62" i="7"/>
  <c r="HZ62" i="7" s="1"/>
  <c r="HB59" i="7"/>
  <c r="HB58" i="7"/>
  <c r="HZ58" i="7" s="1"/>
  <c r="HB56" i="7"/>
  <c r="HZ56" i="7" s="1"/>
  <c r="HB55" i="7"/>
  <c r="HZ55" i="7" s="1"/>
  <c r="HB54" i="7"/>
  <c r="HZ54" i="7" s="1"/>
  <c r="HB53" i="7"/>
  <c r="HZ53" i="7" s="1"/>
  <c r="HB52" i="7"/>
  <c r="HZ52" i="7" s="1"/>
  <c r="HB51" i="7"/>
  <c r="HZ51" i="7" s="1"/>
  <c r="HB50" i="7"/>
  <c r="HZ50" i="7" s="1"/>
  <c r="HB49" i="7"/>
  <c r="HZ49" i="7" s="1"/>
  <c r="HB48" i="7"/>
  <c r="HB46" i="7"/>
  <c r="HZ46" i="7" s="1"/>
  <c r="HB44" i="7"/>
  <c r="HZ44" i="7" s="1"/>
  <c r="HB43" i="7"/>
  <c r="HZ43" i="7" s="1"/>
  <c r="HB42" i="7"/>
  <c r="HZ42" i="7" s="1"/>
  <c r="HB41" i="7"/>
  <c r="HB40" i="7"/>
  <c r="HZ40" i="7" s="1"/>
  <c r="HB39" i="7"/>
  <c r="HZ39" i="7" s="1"/>
  <c r="HB35" i="7"/>
  <c r="HZ35" i="7" s="1"/>
  <c r="HB34" i="7"/>
  <c r="HZ34" i="7" s="1"/>
  <c r="HB33" i="7"/>
  <c r="HZ33" i="7" s="1"/>
  <c r="HB32" i="7"/>
  <c r="HZ32" i="7" s="1"/>
  <c r="HB31" i="7"/>
  <c r="HZ31" i="7" s="1"/>
  <c r="HB19" i="7"/>
  <c r="HZ19" i="7" s="1"/>
  <c r="HB18" i="7"/>
  <c r="HB17" i="7"/>
  <c r="HB16" i="7"/>
  <c r="HZ16" i="7" s="1"/>
  <c r="HB15" i="7"/>
  <c r="HZ15" i="7" s="1"/>
  <c r="HB14" i="7"/>
  <c r="HZ14" i="7" s="1"/>
  <c r="HB13" i="7"/>
  <c r="HZ13" i="7" s="1"/>
  <c r="HB12" i="7"/>
  <c r="HZ12" i="7" s="1"/>
  <c r="HB11" i="7"/>
  <c r="HZ11" i="7" s="1"/>
  <c r="NI69" i="7"/>
  <c r="NI64" i="7"/>
  <c r="NI60" i="7"/>
  <c r="NI57" i="7"/>
  <c r="NI45" i="7"/>
  <c r="NK45" i="7" s="1"/>
  <c r="NI36" i="7"/>
  <c r="NI28" i="7"/>
  <c r="NI29" i="7" s="1"/>
  <c r="NI20" i="7"/>
  <c r="NI21" i="7" s="1"/>
  <c r="NF69" i="7"/>
  <c r="NF64" i="7"/>
  <c r="NF60" i="7"/>
  <c r="NF53" i="7"/>
  <c r="NH53" i="7" s="1"/>
  <c r="NF49" i="7"/>
  <c r="NF45" i="7"/>
  <c r="NH45" i="7" s="1"/>
  <c r="NF36" i="7"/>
  <c r="NF28" i="7"/>
  <c r="NF29" i="7" s="1"/>
  <c r="NF20" i="7"/>
  <c r="NF21" i="7" s="1"/>
  <c r="NC69" i="7"/>
  <c r="NC64" i="7"/>
  <c r="NC60" i="7"/>
  <c r="NC57" i="7"/>
  <c r="NC45" i="7"/>
  <c r="NE45" i="7" s="1"/>
  <c r="NC36" i="7"/>
  <c r="NC28" i="7"/>
  <c r="NC29" i="7" s="1"/>
  <c r="NC20" i="7"/>
  <c r="NC21" i="7" s="1"/>
  <c r="MZ69" i="7"/>
  <c r="MZ64" i="7"/>
  <c r="MZ60" i="7"/>
  <c r="MZ57" i="7"/>
  <c r="MZ45" i="7"/>
  <c r="NB45" i="7" s="1"/>
  <c r="MZ36" i="7"/>
  <c r="MZ28" i="7"/>
  <c r="MZ29" i="7" s="1"/>
  <c r="MZ20" i="7"/>
  <c r="MZ21" i="7" s="1"/>
  <c r="MT69" i="7"/>
  <c r="MT64" i="7"/>
  <c r="MT60" i="7"/>
  <c r="MT57" i="7"/>
  <c r="MT45" i="7"/>
  <c r="MT47" i="7" s="1"/>
  <c r="MT65" i="7" s="1"/>
  <c r="MT70" i="7" s="1"/>
  <c r="MT36" i="7"/>
  <c r="MT28" i="7"/>
  <c r="MT29" i="7" s="1"/>
  <c r="MT20" i="7"/>
  <c r="MT21" i="7" s="1"/>
  <c r="MQ69" i="7"/>
  <c r="MQ64" i="7"/>
  <c r="MQ60" i="7"/>
  <c r="MQ57" i="7"/>
  <c r="MQ47" i="7"/>
  <c r="MQ65" i="7" s="1"/>
  <c r="MQ70" i="7" s="1"/>
  <c r="MQ45" i="7"/>
  <c r="MS45" i="7" s="1"/>
  <c r="MQ36" i="7"/>
  <c r="MQ28" i="7"/>
  <c r="MQ29" i="7" s="1"/>
  <c r="MQ20" i="7"/>
  <c r="MQ21" i="7" s="1"/>
  <c r="MQ30" i="7" s="1"/>
  <c r="MQ37" i="7" s="1"/>
  <c r="MN69" i="7"/>
  <c r="MN64" i="7"/>
  <c r="MN60" i="7"/>
  <c r="MN57" i="7"/>
  <c r="MN45" i="7"/>
  <c r="MP45" i="7" s="1"/>
  <c r="MN36" i="7"/>
  <c r="MN28" i="7"/>
  <c r="MN29" i="7" s="1"/>
  <c r="MN20" i="7"/>
  <c r="MN21" i="7" s="1"/>
  <c r="MK69" i="7"/>
  <c r="MK64" i="7"/>
  <c r="MK60" i="7"/>
  <c r="MK57" i="7"/>
  <c r="MK45" i="7"/>
  <c r="MM45" i="7" s="1"/>
  <c r="MK36" i="7"/>
  <c r="MK28" i="7"/>
  <c r="MK29" i="7" s="1"/>
  <c r="MK20" i="7"/>
  <c r="MK21" i="7" s="1"/>
  <c r="MH69" i="7"/>
  <c r="MH64" i="7"/>
  <c r="MH60" i="7"/>
  <c r="MH57" i="7"/>
  <c r="MH45" i="7"/>
  <c r="MJ45" i="7" s="1"/>
  <c r="MH36" i="7"/>
  <c r="MH28" i="7"/>
  <c r="MH29" i="7" s="1"/>
  <c r="MH20" i="7"/>
  <c r="MH21" i="7" s="1"/>
  <c r="ME69" i="7"/>
  <c r="ME64" i="7"/>
  <c r="ME60" i="7"/>
  <c r="ME57" i="7"/>
  <c r="ME45" i="7"/>
  <c r="MG45" i="7" s="1"/>
  <c r="ME36" i="7"/>
  <c r="ME28" i="7"/>
  <c r="ME29" i="7" s="1"/>
  <c r="ME20" i="7"/>
  <c r="ME21" i="7" s="1"/>
  <c r="MB69" i="7"/>
  <c r="MB64" i="7"/>
  <c r="MB60" i="7"/>
  <c r="MB57" i="7"/>
  <c r="MB45" i="7"/>
  <c r="MB47" i="7" s="1"/>
  <c r="MB36" i="7"/>
  <c r="MB28" i="7"/>
  <c r="MB29" i="7" s="1"/>
  <c r="MB20" i="7"/>
  <c r="MB21" i="7" s="1"/>
  <c r="LY69" i="7"/>
  <c r="LY64" i="7"/>
  <c r="LY60" i="7"/>
  <c r="LY57" i="7"/>
  <c r="LY45" i="7"/>
  <c r="MA45" i="7" s="1"/>
  <c r="LY36" i="7"/>
  <c r="LY28" i="7"/>
  <c r="LY29" i="7" s="1"/>
  <c r="LY20" i="7"/>
  <c r="LY21" i="7" s="1"/>
  <c r="LV69" i="7"/>
  <c r="LV64" i="7"/>
  <c r="LV58" i="7"/>
  <c r="LX58" i="7" s="1"/>
  <c r="LV57" i="7"/>
  <c r="LV45" i="7"/>
  <c r="LV47" i="7" s="1"/>
  <c r="LV36" i="7"/>
  <c r="LV28" i="7"/>
  <c r="LV29" i="7" s="1"/>
  <c r="LV20" i="7"/>
  <c r="LV21" i="7" s="1"/>
  <c r="LP69" i="7"/>
  <c r="LP64" i="7"/>
  <c r="LP60" i="7"/>
  <c r="LP57" i="7"/>
  <c r="LP45" i="7"/>
  <c r="LP47" i="7" s="1"/>
  <c r="LP36" i="7"/>
  <c r="LP27" i="7"/>
  <c r="LP28" i="7" s="1"/>
  <c r="LP29" i="7" s="1"/>
  <c r="LP20" i="7"/>
  <c r="LP21" i="7" s="1"/>
  <c r="LJ69" i="7"/>
  <c r="LJ64" i="7"/>
  <c r="LJ60" i="7"/>
  <c r="LJ57" i="7"/>
  <c r="LJ45" i="7"/>
  <c r="LL45" i="7" s="1"/>
  <c r="LJ36" i="7"/>
  <c r="LJ28" i="7"/>
  <c r="LJ29" i="7" s="1"/>
  <c r="LJ19" i="7"/>
  <c r="LL19" i="7" s="1"/>
  <c r="LG69" i="7"/>
  <c r="LG64" i="7"/>
  <c r="LG60" i="7"/>
  <c r="LG57" i="7"/>
  <c r="LG45" i="7"/>
  <c r="LI45" i="7" s="1"/>
  <c r="LG36" i="7"/>
  <c r="LG28" i="7"/>
  <c r="LG29" i="7" s="1"/>
  <c r="LG20" i="7"/>
  <c r="LG21" i="7" s="1"/>
  <c r="LD69" i="7"/>
  <c r="LD64" i="7"/>
  <c r="LD60" i="7"/>
  <c r="LD57" i="7"/>
  <c r="LD45" i="7"/>
  <c r="LF45" i="7" s="1"/>
  <c r="LD36" i="7"/>
  <c r="LD28" i="7"/>
  <c r="LD29" i="7" s="1"/>
  <c r="LD20" i="7"/>
  <c r="LD21" i="7" s="1"/>
  <c r="LA69" i="7"/>
  <c r="LA64" i="7"/>
  <c r="LA60" i="7"/>
  <c r="LA57" i="7"/>
  <c r="LA45" i="7"/>
  <c r="LA47" i="7" s="1"/>
  <c r="LA65" i="7" s="1"/>
  <c r="LA70" i="7" s="1"/>
  <c r="LA36" i="7"/>
  <c r="LA28" i="7"/>
  <c r="LA29" i="7" s="1"/>
  <c r="LA20" i="7"/>
  <c r="LA21" i="7" s="1"/>
  <c r="KX69" i="7"/>
  <c r="KX64" i="7"/>
  <c r="KX60" i="7"/>
  <c r="KX57" i="7"/>
  <c r="KX45" i="7"/>
  <c r="KZ45" i="7" s="1"/>
  <c r="KX36" i="7"/>
  <c r="KX28" i="7"/>
  <c r="KX29" i="7" s="1"/>
  <c r="KX20" i="7"/>
  <c r="KX21" i="7" s="1"/>
  <c r="KR69" i="7"/>
  <c r="KR64" i="7"/>
  <c r="KR60" i="7"/>
  <c r="KR57" i="7"/>
  <c r="KR45" i="7"/>
  <c r="KT45" i="7" s="1"/>
  <c r="KR36" i="7"/>
  <c r="KR28" i="7"/>
  <c r="KR29" i="7" s="1"/>
  <c r="KR19" i="7"/>
  <c r="KR20" i="7" s="1"/>
  <c r="KR21" i="7" s="1"/>
  <c r="KO69" i="7"/>
  <c r="KO64" i="7"/>
  <c r="KO60" i="7"/>
  <c r="KO57" i="7"/>
  <c r="KO45" i="7"/>
  <c r="KQ45" i="7" s="1"/>
  <c r="KO36" i="7"/>
  <c r="KO28" i="7"/>
  <c r="KO29" i="7" s="1"/>
  <c r="KO20" i="7"/>
  <c r="KO21" i="7" s="1"/>
  <c r="KL69" i="7"/>
  <c r="KL64" i="7"/>
  <c r="KL60" i="7"/>
  <c r="KL57" i="7"/>
  <c r="KL45" i="7"/>
  <c r="KN45" i="7" s="1"/>
  <c r="KL36" i="7"/>
  <c r="KL28" i="7"/>
  <c r="KL29" i="7" s="1"/>
  <c r="KL20" i="7"/>
  <c r="KL21" i="7" s="1"/>
  <c r="KF69" i="7"/>
  <c r="KF64" i="7"/>
  <c r="KF60" i="7"/>
  <c r="KF57" i="7"/>
  <c r="KF45" i="7"/>
  <c r="KH45" i="7" s="1"/>
  <c r="KF36" i="7"/>
  <c r="KF28" i="7"/>
  <c r="KF29" i="7" s="1"/>
  <c r="KF20" i="7"/>
  <c r="KF21" i="7" s="1"/>
  <c r="JZ69" i="7"/>
  <c r="JZ64" i="7"/>
  <c r="JZ60" i="7"/>
  <c r="JZ57" i="7"/>
  <c r="JZ45" i="7"/>
  <c r="JZ47" i="7" s="1"/>
  <c r="JZ36" i="7"/>
  <c r="JZ28" i="7"/>
  <c r="JZ29" i="7" s="1"/>
  <c r="JZ20" i="7"/>
  <c r="JZ21" i="7" s="1"/>
  <c r="JW69" i="7"/>
  <c r="JW64" i="7"/>
  <c r="JW60" i="7"/>
  <c r="JW57" i="7"/>
  <c r="JW45" i="7"/>
  <c r="JY45" i="7" s="1"/>
  <c r="JW36" i="7"/>
  <c r="JW28" i="7"/>
  <c r="JW29" i="7" s="1"/>
  <c r="JW20" i="7"/>
  <c r="JW21" i="7" s="1"/>
  <c r="JQ69" i="7"/>
  <c r="JQ64" i="7"/>
  <c r="JQ60" i="7"/>
  <c r="JQ57" i="7"/>
  <c r="JQ45" i="7"/>
  <c r="JQ47" i="7" s="1"/>
  <c r="JQ36" i="7"/>
  <c r="JQ28" i="7"/>
  <c r="JQ29" i="7" s="1"/>
  <c r="JQ20" i="7"/>
  <c r="JQ21" i="7" s="1"/>
  <c r="JN69" i="7"/>
  <c r="JN64" i="7"/>
  <c r="JN60" i="7"/>
  <c r="JN57" i="7"/>
  <c r="JN45" i="7"/>
  <c r="JP45" i="7" s="1"/>
  <c r="JN36" i="7"/>
  <c r="JN28" i="7"/>
  <c r="JN29" i="7" s="1"/>
  <c r="JN20" i="7"/>
  <c r="JN21" i="7" s="1"/>
  <c r="JH69" i="7"/>
  <c r="JH64" i="7"/>
  <c r="JH60" i="7"/>
  <c r="JH57" i="7"/>
  <c r="JH45" i="7"/>
  <c r="JH47" i="7" s="1"/>
  <c r="JH65" i="7" s="1"/>
  <c r="JH70" i="7" s="1"/>
  <c r="JH36" i="7"/>
  <c r="JH29" i="7"/>
  <c r="JH28" i="7"/>
  <c r="JH21" i="7"/>
  <c r="JH30" i="7" s="1"/>
  <c r="JH37" i="7" s="1"/>
  <c r="JH20" i="7"/>
  <c r="JE69" i="7"/>
  <c r="JE64" i="7"/>
  <c r="JE60" i="7"/>
  <c r="JE57" i="7"/>
  <c r="JE47" i="7"/>
  <c r="JE65" i="7" s="1"/>
  <c r="JE70" i="7" s="1"/>
  <c r="JE45" i="7"/>
  <c r="JG45" i="7" s="1"/>
  <c r="JE36" i="7"/>
  <c r="JE28" i="7"/>
  <c r="JE29" i="7" s="1"/>
  <c r="JE20" i="7"/>
  <c r="JE21" i="7" s="1"/>
  <c r="JE30" i="7" s="1"/>
  <c r="JE37" i="7" s="1"/>
  <c r="JB69" i="7"/>
  <c r="JB64" i="7"/>
  <c r="JB60" i="7"/>
  <c r="JB57" i="7"/>
  <c r="JB45" i="7"/>
  <c r="JD45" i="7" s="1"/>
  <c r="JB36" i="7"/>
  <c r="JB28" i="7"/>
  <c r="JB29" i="7" s="1"/>
  <c r="JB20" i="7"/>
  <c r="JB21" i="7" s="1"/>
  <c r="IV69" i="7"/>
  <c r="IV64" i="7"/>
  <c r="IV60" i="7"/>
  <c r="IV57" i="7"/>
  <c r="IV45" i="7"/>
  <c r="IX45" i="7" s="1"/>
  <c r="IV36" i="7"/>
  <c r="IV28" i="7"/>
  <c r="IV29" i="7" s="1"/>
  <c r="IV20" i="7"/>
  <c r="IV21" i="7" s="1"/>
  <c r="IS69" i="7"/>
  <c r="IS64" i="7"/>
  <c r="IS60" i="7"/>
  <c r="IS57" i="7"/>
  <c r="IS45" i="7"/>
  <c r="IU45" i="7" s="1"/>
  <c r="IS36" i="7"/>
  <c r="IS28" i="7"/>
  <c r="IS29" i="7" s="1"/>
  <c r="IS20" i="7"/>
  <c r="IS21" i="7" s="1"/>
  <c r="IM69" i="7"/>
  <c r="IM64" i="7"/>
  <c r="IM60" i="7"/>
  <c r="IM57" i="7"/>
  <c r="IM45" i="7"/>
  <c r="IO45" i="7" s="1"/>
  <c r="IM36" i="7"/>
  <c r="IM28" i="7"/>
  <c r="IM29" i="7" s="1"/>
  <c r="IM20" i="7"/>
  <c r="IM21" i="7" s="1"/>
  <c r="IJ69" i="7"/>
  <c r="IJ64" i="7"/>
  <c r="IJ60" i="7"/>
  <c r="IJ57" i="7"/>
  <c r="IJ45" i="7"/>
  <c r="IL45" i="7" s="1"/>
  <c r="IJ36" i="7"/>
  <c r="IJ28" i="7"/>
  <c r="IJ29" i="7" s="1"/>
  <c r="IJ20" i="7"/>
  <c r="IJ21" i="7" s="1"/>
  <c r="ID69" i="7"/>
  <c r="ID64" i="7"/>
  <c r="ID60" i="7"/>
  <c r="ID57" i="7"/>
  <c r="ID45" i="7"/>
  <c r="IF45" i="7" s="1"/>
  <c r="ID36" i="7"/>
  <c r="ID28" i="7"/>
  <c r="ID29" i="7" s="1"/>
  <c r="ID20" i="7"/>
  <c r="ID21" i="7" s="1"/>
  <c r="IA69" i="7"/>
  <c r="IA64" i="7"/>
  <c r="IA60" i="7"/>
  <c r="IA57" i="7"/>
  <c r="IA45" i="7"/>
  <c r="IC45" i="7" s="1"/>
  <c r="IA36" i="7"/>
  <c r="IA28" i="7"/>
  <c r="IA29" i="7" s="1"/>
  <c r="IA20" i="7"/>
  <c r="IA21" i="7" s="1"/>
  <c r="HR69" i="7"/>
  <c r="HR64" i="7"/>
  <c r="HR60" i="7"/>
  <c r="HR57" i="7"/>
  <c r="HR45" i="7"/>
  <c r="HT45" i="7" s="1"/>
  <c r="HR36" i="7"/>
  <c r="HR28" i="7"/>
  <c r="HR29" i="7" s="1"/>
  <c r="HR20" i="7"/>
  <c r="HR21" i="7" s="1"/>
  <c r="HO69" i="7"/>
  <c r="HO64" i="7"/>
  <c r="HO60" i="7"/>
  <c r="HO57" i="7"/>
  <c r="HO45" i="7"/>
  <c r="HQ45" i="7" s="1"/>
  <c r="HO36" i="7"/>
  <c r="HO28" i="7"/>
  <c r="HO29" i="7" s="1"/>
  <c r="HO20" i="7"/>
  <c r="HO21" i="7" s="1"/>
  <c r="LA30" i="7" l="1"/>
  <c r="LA37" i="7" s="1"/>
  <c r="FN70" i="7"/>
  <c r="GC70" i="7" s="1"/>
  <c r="GC65" i="7"/>
  <c r="NX30" i="7"/>
  <c r="NX37" i="7" s="1"/>
  <c r="FZ30" i="7"/>
  <c r="GC21" i="7"/>
  <c r="EG30" i="7"/>
  <c r="OY30" i="7"/>
  <c r="OY37" i="7" s="1"/>
  <c r="AL37" i="7"/>
  <c r="BS37" i="7" s="1"/>
  <c r="BS30" i="7"/>
  <c r="HR47" i="7"/>
  <c r="HR65" i="7" s="1"/>
  <c r="HR70" i="7" s="1"/>
  <c r="KO47" i="7"/>
  <c r="KO65" i="7" s="1"/>
  <c r="KO70" i="7" s="1"/>
  <c r="MB30" i="7"/>
  <c r="MB37" i="7" s="1"/>
  <c r="ME30" i="7"/>
  <c r="ME37" i="7" s="1"/>
  <c r="ME47" i="7"/>
  <c r="ME65" i="7" s="1"/>
  <c r="ME70" i="7" s="1"/>
  <c r="MZ30" i="7"/>
  <c r="MZ37" i="7" s="1"/>
  <c r="NF47" i="7"/>
  <c r="HE69" i="7"/>
  <c r="HH20" i="7"/>
  <c r="HH69" i="7"/>
  <c r="HK20" i="7"/>
  <c r="HK21" i="7" s="1"/>
  <c r="HK60" i="7"/>
  <c r="HK64" i="7"/>
  <c r="HK69" i="7"/>
  <c r="HN69" i="7"/>
  <c r="HQ20" i="7"/>
  <c r="HQ21" i="7" s="1"/>
  <c r="HQ69" i="7"/>
  <c r="IC60" i="7"/>
  <c r="IC65" i="7" s="1"/>
  <c r="IL57" i="7"/>
  <c r="IO57" i="7"/>
  <c r="IO60" i="7"/>
  <c r="IO64" i="7"/>
  <c r="IU20" i="7"/>
  <c r="IU21" i="7" s="1"/>
  <c r="JD57" i="7"/>
  <c r="JG36" i="7"/>
  <c r="JJ57" i="7"/>
  <c r="JJ60" i="7"/>
  <c r="JJ64" i="7"/>
  <c r="JP20" i="7"/>
  <c r="KB36" i="7"/>
  <c r="KB57" i="7"/>
  <c r="LF57" i="7"/>
  <c r="LI57" i="7"/>
  <c r="LL69" i="7"/>
  <c r="LR20" i="7"/>
  <c r="LR21" i="7" s="1"/>
  <c r="LX57" i="7"/>
  <c r="LX69" i="7"/>
  <c r="MA20" i="7"/>
  <c r="MA21" i="7" s="1"/>
  <c r="MD60" i="7"/>
  <c r="MD64" i="7"/>
  <c r="MD69" i="7"/>
  <c r="MG20" i="7"/>
  <c r="MG21" i="7" s="1"/>
  <c r="MJ20" i="7"/>
  <c r="MJ21" i="7" s="1"/>
  <c r="MJ69" i="7"/>
  <c r="MM20" i="7"/>
  <c r="MM21" i="7" s="1"/>
  <c r="MP20" i="7"/>
  <c r="MP21" i="7" s="1"/>
  <c r="MP69" i="7"/>
  <c r="MS20" i="7"/>
  <c r="MS21" i="7" s="1"/>
  <c r="MV20" i="7"/>
  <c r="MV21" i="7" s="1"/>
  <c r="MV60" i="7"/>
  <c r="MV64" i="7"/>
  <c r="MV69" i="7"/>
  <c r="NB36" i="7"/>
  <c r="NH60" i="7"/>
  <c r="NH64" i="7"/>
  <c r="OS47" i="7"/>
  <c r="OS65" i="7" s="1"/>
  <c r="OS70" i="7" s="1"/>
  <c r="OY65" i="7"/>
  <c r="OY70" i="7" s="1"/>
  <c r="PE65" i="7"/>
  <c r="PE70" i="7" s="1"/>
  <c r="NT57" i="7"/>
  <c r="NW36" i="7"/>
  <c r="OF57" i="7"/>
  <c r="OL57" i="7"/>
  <c r="OL60" i="7"/>
  <c r="OL64" i="7"/>
  <c r="PJ57" i="7"/>
  <c r="HJ30" i="7"/>
  <c r="HJ37" i="7" s="1"/>
  <c r="HD30" i="7"/>
  <c r="HD37" i="7" s="1"/>
  <c r="AL65" i="7"/>
  <c r="ID30" i="7"/>
  <c r="ID37" i="7" s="1"/>
  <c r="ID47" i="7"/>
  <c r="ID65" i="7" s="1"/>
  <c r="ID70" i="7" s="1"/>
  <c r="IM47" i="7"/>
  <c r="IM65" i="7" s="1"/>
  <c r="IM70" i="7" s="1"/>
  <c r="IV47" i="7"/>
  <c r="IV65" i="7" s="1"/>
  <c r="IV70" i="7" s="1"/>
  <c r="JW30" i="7"/>
  <c r="JW37" i="7" s="1"/>
  <c r="JW47" i="7"/>
  <c r="JW65" i="7" s="1"/>
  <c r="JW70" i="7" s="1"/>
  <c r="JZ65" i="7"/>
  <c r="JZ70" i="7" s="1"/>
  <c r="KF47" i="7"/>
  <c r="KF65" i="7" s="1"/>
  <c r="KF70" i="7" s="1"/>
  <c r="KX30" i="7"/>
  <c r="KX37" i="7" s="1"/>
  <c r="LV60" i="7"/>
  <c r="MK30" i="7"/>
  <c r="MK37" i="7" s="1"/>
  <c r="MK47" i="7"/>
  <c r="MK65" i="7" s="1"/>
  <c r="MK70" i="7" s="1"/>
  <c r="MZ47" i="7"/>
  <c r="MZ65" i="7" s="1"/>
  <c r="MZ70" i="7" s="1"/>
  <c r="HT20" i="7"/>
  <c r="HT21" i="7" s="1"/>
  <c r="IF20" i="7"/>
  <c r="IF21" i="7" s="1"/>
  <c r="JS20" i="7"/>
  <c r="JS21" i="7" s="1"/>
  <c r="JY57" i="7"/>
  <c r="KH20" i="7"/>
  <c r="KH21" i="7" s="1"/>
  <c r="KN57" i="7"/>
  <c r="KQ57" i="7"/>
  <c r="KZ57" i="7"/>
  <c r="LC36" i="7"/>
  <c r="OC36" i="7"/>
  <c r="OI57" i="7"/>
  <c r="OU20" i="7"/>
  <c r="OU21" i="7" s="1"/>
  <c r="PD57" i="7"/>
  <c r="PD60" i="7"/>
  <c r="NI30" i="7"/>
  <c r="NI37" i="7" s="1"/>
  <c r="NI47" i="7"/>
  <c r="NI65" i="7" s="1"/>
  <c r="NI70" i="7" s="1"/>
  <c r="HH57" i="7"/>
  <c r="HN57" i="7"/>
  <c r="HT60" i="7"/>
  <c r="IO20" i="7"/>
  <c r="IO21" i="7" s="1"/>
  <c r="IX57" i="7"/>
  <c r="JD20" i="7"/>
  <c r="JD21" i="7" s="1"/>
  <c r="JG69" i="7"/>
  <c r="JJ20" i="7"/>
  <c r="JJ21" i="7" s="1"/>
  <c r="KB20" i="7"/>
  <c r="KB21" i="7" s="1"/>
  <c r="LI69" i="7"/>
  <c r="LL57" i="7"/>
  <c r="LR57" i="7"/>
  <c r="LR60" i="7"/>
  <c r="LR64" i="7"/>
  <c r="LX20" i="7"/>
  <c r="LX21" i="7" s="1"/>
  <c r="MA57" i="7"/>
  <c r="MA60" i="7"/>
  <c r="MA64" i="7"/>
  <c r="MG57" i="7"/>
  <c r="MJ57" i="7"/>
  <c r="MM57" i="7"/>
  <c r="MM60" i="7"/>
  <c r="MP57" i="7"/>
  <c r="MS57" i="7"/>
  <c r="NB69" i="7"/>
  <c r="NE69" i="7"/>
  <c r="NH20" i="7"/>
  <c r="NH21" i="7" s="1"/>
  <c r="NK69" i="7"/>
  <c r="NR47" i="7"/>
  <c r="NR65" i="7" s="1"/>
  <c r="NR70" i="7" s="1"/>
  <c r="OG30" i="7"/>
  <c r="OG37" i="7" s="1"/>
  <c r="OG47" i="7"/>
  <c r="OG65" i="7" s="1"/>
  <c r="OG70" i="7" s="1"/>
  <c r="NT20" i="7"/>
  <c r="NT21" i="7" s="1"/>
  <c r="OL20" i="7"/>
  <c r="OL21" i="7" s="1"/>
  <c r="JQ30" i="7"/>
  <c r="JQ37" i="7" s="1"/>
  <c r="LV30" i="7"/>
  <c r="LV37" i="7" s="1"/>
  <c r="OD30" i="7"/>
  <c r="OD37" i="7" s="1"/>
  <c r="HO30" i="7"/>
  <c r="HO37" i="7" s="1"/>
  <c r="HO47" i="7"/>
  <c r="HO65" i="7" s="1"/>
  <c r="HO70" i="7" s="1"/>
  <c r="IA30" i="7"/>
  <c r="IA37" i="7" s="1"/>
  <c r="IA47" i="7"/>
  <c r="IA65" i="7" s="1"/>
  <c r="IA70" i="7" s="1"/>
  <c r="IJ47" i="7"/>
  <c r="IJ65" i="7" s="1"/>
  <c r="IJ70" i="7" s="1"/>
  <c r="IS47" i="7"/>
  <c r="IS65" i="7" s="1"/>
  <c r="IS70" i="7" s="1"/>
  <c r="JB47" i="7"/>
  <c r="JB65" i="7" s="1"/>
  <c r="JB70" i="7" s="1"/>
  <c r="JN30" i="7"/>
  <c r="JN37" i="7" s="1"/>
  <c r="JN47" i="7"/>
  <c r="JN65" i="7" s="1"/>
  <c r="JN70" i="7" s="1"/>
  <c r="JQ65" i="7"/>
  <c r="JQ70" i="7" s="1"/>
  <c r="JZ30" i="7"/>
  <c r="JZ37" i="7" s="1"/>
  <c r="KL30" i="7"/>
  <c r="KL37" i="7" s="1"/>
  <c r="KL47" i="7"/>
  <c r="KL65" i="7" s="1"/>
  <c r="KL70" i="7" s="1"/>
  <c r="KR47" i="7"/>
  <c r="KR65" i="7" s="1"/>
  <c r="KR70" i="7" s="1"/>
  <c r="KX47" i="7"/>
  <c r="KX65" i="7" s="1"/>
  <c r="KX70" i="7" s="1"/>
  <c r="LD30" i="7"/>
  <c r="LD37" i="7" s="1"/>
  <c r="LD47" i="7"/>
  <c r="LD65" i="7" s="1"/>
  <c r="LD70" i="7" s="1"/>
  <c r="LG47" i="7"/>
  <c r="LG65" i="7" s="1"/>
  <c r="LG70" i="7" s="1"/>
  <c r="LJ20" i="7"/>
  <c r="LJ21" i="7" s="1"/>
  <c r="LJ30" i="7" s="1"/>
  <c r="LJ37" i="7" s="1"/>
  <c r="LJ47" i="7"/>
  <c r="LJ65" i="7" s="1"/>
  <c r="LJ70" i="7" s="1"/>
  <c r="LP65" i="7"/>
  <c r="LP70" i="7" s="1"/>
  <c r="LV65" i="7"/>
  <c r="LV70" i="7" s="1"/>
  <c r="LY30" i="7"/>
  <c r="LY37" i="7" s="1"/>
  <c r="LY47" i="7"/>
  <c r="LY65" i="7" s="1"/>
  <c r="LY70" i="7" s="1"/>
  <c r="MB65" i="7"/>
  <c r="MB70" i="7" s="1"/>
  <c r="MH30" i="7"/>
  <c r="MH37" i="7" s="1"/>
  <c r="MH47" i="7"/>
  <c r="MH65" i="7" s="1"/>
  <c r="MH70" i="7" s="1"/>
  <c r="MN30" i="7"/>
  <c r="MN37" i="7" s="1"/>
  <c r="MN47" i="7"/>
  <c r="MN65" i="7" s="1"/>
  <c r="MN70" i="7" s="1"/>
  <c r="MT30" i="7"/>
  <c r="MT37" i="7" s="1"/>
  <c r="NC30" i="7"/>
  <c r="NC37" i="7" s="1"/>
  <c r="NC47" i="7"/>
  <c r="NC65" i="7" s="1"/>
  <c r="NC70" i="7" s="1"/>
  <c r="NF57" i="7"/>
  <c r="HZ41" i="7"/>
  <c r="HB57" i="7"/>
  <c r="HZ48" i="7"/>
  <c r="HB60" i="7"/>
  <c r="HZ59" i="7"/>
  <c r="HB64" i="7"/>
  <c r="HZ63" i="7"/>
  <c r="HZ17" i="7"/>
  <c r="HH60" i="7"/>
  <c r="HQ47" i="7"/>
  <c r="HQ57" i="7"/>
  <c r="HT69" i="7"/>
  <c r="IC20" i="7"/>
  <c r="IC21" i="7" s="1"/>
  <c r="IC47" i="7"/>
  <c r="IC57" i="7"/>
  <c r="IF69" i="7"/>
  <c r="IO47" i="7"/>
  <c r="IU47" i="7"/>
  <c r="IU60" i="7"/>
  <c r="IU64" i="7"/>
  <c r="IX69" i="7"/>
  <c r="JD69" i="7"/>
  <c r="JS45" i="7"/>
  <c r="JS47" i="7" s="1"/>
  <c r="JS65" i="7" s="1"/>
  <c r="JY47" i="7"/>
  <c r="JY60" i="7"/>
  <c r="JY64" i="7"/>
  <c r="KH47" i="7"/>
  <c r="KH65" i="7" s="1"/>
  <c r="KN47" i="7"/>
  <c r="KN60" i="7"/>
  <c r="KN64" i="7"/>
  <c r="KT19" i="7"/>
  <c r="KT20" i="7" s="1"/>
  <c r="KT21" i="7" s="1"/>
  <c r="KT47" i="7"/>
  <c r="KZ47" i="7"/>
  <c r="KZ60" i="7"/>
  <c r="KZ64" i="7"/>
  <c r="LF47" i="7"/>
  <c r="LF60" i="7"/>
  <c r="LL20" i="7"/>
  <c r="LL21" i="7" s="1"/>
  <c r="LL47" i="7"/>
  <c r="LL60" i="7"/>
  <c r="MA47" i="7"/>
  <c r="MD36" i="7"/>
  <c r="MJ47" i="7"/>
  <c r="MJ60" i="7"/>
  <c r="MP47" i="7"/>
  <c r="NE20" i="7"/>
  <c r="NE21" i="7" s="1"/>
  <c r="NE47" i="7"/>
  <c r="NE57" i="7"/>
  <c r="NH49" i="7"/>
  <c r="NK20" i="7"/>
  <c r="NK21" i="7" s="1"/>
  <c r="NK47" i="7"/>
  <c r="NK57" i="7"/>
  <c r="NU30" i="7"/>
  <c r="NU37" i="7" s="1"/>
  <c r="NU47" i="7"/>
  <c r="NU65" i="7" s="1"/>
  <c r="NU70" i="7" s="1"/>
  <c r="OA30" i="7"/>
  <c r="OA37" i="7" s="1"/>
  <c r="OA47" i="7"/>
  <c r="OA65" i="7" s="1"/>
  <c r="OA70" i="7" s="1"/>
  <c r="OD65" i="7"/>
  <c r="OD70" i="7" s="1"/>
  <c r="OJ47" i="7"/>
  <c r="OJ65" i="7" s="1"/>
  <c r="OJ70" i="7" s="1"/>
  <c r="PB30" i="7"/>
  <c r="PB37" i="7" s="1"/>
  <c r="PB47" i="7"/>
  <c r="PB65" i="7" s="1"/>
  <c r="PB70" i="7" s="1"/>
  <c r="NT47" i="7"/>
  <c r="OI47" i="7"/>
  <c r="PJ45" i="7"/>
  <c r="PJ47" i="7" s="1"/>
  <c r="PJ60" i="7"/>
  <c r="PJ64" i="7"/>
  <c r="HA70" i="7"/>
  <c r="HY70" i="7" s="1"/>
  <c r="HY65" i="7"/>
  <c r="HN60" i="7"/>
  <c r="HT47" i="7"/>
  <c r="IF47" i="7"/>
  <c r="IL47" i="7"/>
  <c r="IL60" i="7"/>
  <c r="IL64" i="7"/>
  <c r="IX47" i="7"/>
  <c r="JD47" i="7"/>
  <c r="JJ45" i="7"/>
  <c r="JJ47" i="7" s="1"/>
  <c r="JP47" i="7"/>
  <c r="JP57" i="7"/>
  <c r="JP60" i="7"/>
  <c r="JP64" i="7"/>
  <c r="KB64" i="7"/>
  <c r="KB69" i="7"/>
  <c r="KQ47" i="7"/>
  <c r="LC47" i="7"/>
  <c r="LC45" i="7"/>
  <c r="LI47" i="7"/>
  <c r="LR45" i="7"/>
  <c r="LR47" i="7" s="1"/>
  <c r="LR65" i="7" s="1"/>
  <c r="LX45" i="7"/>
  <c r="LX47" i="7" s="1"/>
  <c r="LX60" i="7"/>
  <c r="LX64" i="7"/>
  <c r="MG47" i="7"/>
  <c r="MG60" i="7"/>
  <c r="MG64" i="7"/>
  <c r="MM47" i="7"/>
  <c r="MM64" i="7"/>
  <c r="MS47" i="7"/>
  <c r="MS60" i="7"/>
  <c r="MS64" i="7"/>
  <c r="NH47" i="7"/>
  <c r="NH57" i="7"/>
  <c r="PH30" i="7"/>
  <c r="PH37" i="7" s="1"/>
  <c r="PH65" i="7"/>
  <c r="PH70" i="7" s="1"/>
  <c r="NT69" i="7"/>
  <c r="OF45" i="7"/>
  <c r="OF47" i="7" s="1"/>
  <c r="OF60" i="7"/>
  <c r="OF64" i="7"/>
  <c r="OL47" i="7"/>
  <c r="OL65" i="7" s="1"/>
  <c r="OU47" i="7"/>
  <c r="OU57" i="7"/>
  <c r="OU64" i="7"/>
  <c r="PD47" i="7"/>
  <c r="PD64" i="7"/>
  <c r="ED65" i="7"/>
  <c r="EP47" i="7"/>
  <c r="HB20" i="7"/>
  <c r="HB21" i="7" s="1"/>
  <c r="HZ18" i="7"/>
  <c r="PE30" i="7"/>
  <c r="PE37" i="7" s="1"/>
  <c r="KR30" i="7"/>
  <c r="KR37" i="7" s="1"/>
  <c r="IJ30" i="7"/>
  <c r="IJ37" i="7" s="1"/>
  <c r="HR30" i="7"/>
  <c r="HR37" i="7" s="1"/>
  <c r="HN20" i="7"/>
  <c r="HN21" i="7" s="1"/>
  <c r="HE20" i="7"/>
  <c r="OS30" i="7"/>
  <c r="OS37" i="7" s="1"/>
  <c r="LG30" i="7"/>
  <c r="LG37" i="7" s="1"/>
  <c r="KO30" i="7"/>
  <c r="KO37" i="7" s="1"/>
  <c r="JB30" i="7"/>
  <c r="JB37" i="7" s="1"/>
  <c r="IS30" i="7"/>
  <c r="IS37" i="7" s="1"/>
  <c r="HH21" i="7"/>
  <c r="EG37" i="7"/>
  <c r="EP37" i="7" s="1"/>
  <c r="EP30" i="7"/>
  <c r="PJ36" i="7"/>
  <c r="PJ69" i="7"/>
  <c r="PG36" i="7"/>
  <c r="PG57" i="7"/>
  <c r="PD36" i="7"/>
  <c r="PD69" i="7"/>
  <c r="PA36" i="7"/>
  <c r="PA57" i="7"/>
  <c r="OU36" i="7"/>
  <c r="OU69" i="7"/>
  <c r="OL36" i="7"/>
  <c r="OL69" i="7"/>
  <c r="OI60" i="7"/>
  <c r="OI64" i="7"/>
  <c r="OI36" i="7"/>
  <c r="OF36" i="7"/>
  <c r="OF69" i="7"/>
  <c r="OC20" i="7"/>
  <c r="OC21" i="7" s="1"/>
  <c r="OC47" i="7"/>
  <c r="OC57" i="7"/>
  <c r="OC60" i="7"/>
  <c r="OC65" i="7" s="1"/>
  <c r="OC70" i="7" s="1"/>
  <c r="OC64" i="7"/>
  <c r="NZ36" i="7"/>
  <c r="NZ57" i="7"/>
  <c r="NW20" i="7"/>
  <c r="NW21" i="7" s="1"/>
  <c r="NW47" i="7"/>
  <c r="NW57" i="7"/>
  <c r="NW60" i="7"/>
  <c r="NW64" i="7"/>
  <c r="NT60" i="7"/>
  <c r="NT64" i="7"/>
  <c r="NT36" i="7"/>
  <c r="NK60" i="7"/>
  <c r="NK64" i="7"/>
  <c r="NK36" i="7"/>
  <c r="NH36" i="7"/>
  <c r="NH69" i="7"/>
  <c r="NE60" i="7"/>
  <c r="NE64" i="7"/>
  <c r="NE36" i="7"/>
  <c r="NB20" i="7"/>
  <c r="NB21" i="7" s="1"/>
  <c r="NB47" i="7"/>
  <c r="NB57" i="7"/>
  <c r="NB60" i="7"/>
  <c r="NB64" i="7"/>
  <c r="MV36" i="7"/>
  <c r="MV57" i="7"/>
  <c r="MS36" i="7"/>
  <c r="MS69" i="7"/>
  <c r="MP60" i="7"/>
  <c r="MP64" i="7"/>
  <c r="MP36" i="7"/>
  <c r="MM36" i="7"/>
  <c r="MM69" i="7"/>
  <c r="MJ64" i="7"/>
  <c r="MJ65" i="7" s="1"/>
  <c r="MJ70" i="7" s="1"/>
  <c r="MJ36" i="7"/>
  <c r="MG36" i="7"/>
  <c r="MG69" i="7"/>
  <c r="MD57" i="7"/>
  <c r="MD20" i="7"/>
  <c r="MD21" i="7" s="1"/>
  <c r="MA36" i="7"/>
  <c r="MA69" i="7"/>
  <c r="LX36" i="7"/>
  <c r="LR36" i="7"/>
  <c r="LR69" i="7"/>
  <c r="LL36" i="7"/>
  <c r="LL64" i="7"/>
  <c r="LI60" i="7"/>
  <c r="LI64" i="7"/>
  <c r="LI36" i="7"/>
  <c r="LF36" i="7"/>
  <c r="LF64" i="7"/>
  <c r="LC57" i="7"/>
  <c r="LC60" i="7"/>
  <c r="LC64" i="7"/>
  <c r="KZ36" i="7"/>
  <c r="KT36" i="7"/>
  <c r="KT69" i="7"/>
  <c r="KQ60" i="7"/>
  <c r="KQ65" i="7" s="1"/>
  <c r="KQ70" i="7" s="1"/>
  <c r="KQ64" i="7"/>
  <c r="KQ36" i="7"/>
  <c r="KN36" i="7"/>
  <c r="KH36" i="7"/>
  <c r="KH69" i="7"/>
  <c r="JY36" i="7"/>
  <c r="JY69" i="7"/>
  <c r="JS36" i="7"/>
  <c r="JS69" i="7"/>
  <c r="JP36" i="7"/>
  <c r="JP69" i="7"/>
  <c r="JJ36" i="7"/>
  <c r="JJ69" i="7"/>
  <c r="JG20" i="7"/>
  <c r="JG21" i="7" s="1"/>
  <c r="JG47" i="7"/>
  <c r="JG57" i="7"/>
  <c r="JG60" i="7"/>
  <c r="JG64" i="7"/>
  <c r="JD60" i="7"/>
  <c r="JD64" i="7"/>
  <c r="JD36" i="7"/>
  <c r="IX60" i="7"/>
  <c r="IX64" i="7"/>
  <c r="IX36" i="7"/>
  <c r="IU36" i="7"/>
  <c r="IU69" i="7"/>
  <c r="IO36" i="7"/>
  <c r="IO69" i="7"/>
  <c r="IL36" i="7"/>
  <c r="IL65" i="7"/>
  <c r="IL69" i="7"/>
  <c r="IF36" i="7"/>
  <c r="IF64" i="7"/>
  <c r="IC36" i="7"/>
  <c r="IC64" i="7"/>
  <c r="IC69" i="7"/>
  <c r="HT36" i="7"/>
  <c r="HT64" i="7"/>
  <c r="HQ60" i="7"/>
  <c r="HQ64" i="7"/>
  <c r="HQ36" i="7"/>
  <c r="HN36" i="7"/>
  <c r="HN64" i="7"/>
  <c r="HK36" i="7"/>
  <c r="HK57" i="7"/>
  <c r="HH36" i="7"/>
  <c r="HH64" i="7"/>
  <c r="HE60" i="7"/>
  <c r="HE64" i="7"/>
  <c r="HE36" i="7"/>
  <c r="HB36" i="7"/>
  <c r="HB69" i="7"/>
  <c r="HZ69" i="7" s="1"/>
  <c r="PG45" i="7"/>
  <c r="PG47" i="7" s="1"/>
  <c r="PG65" i="7" s="1"/>
  <c r="PG70" i="7" s="1"/>
  <c r="PD65" i="7"/>
  <c r="PD70" i="7" s="1"/>
  <c r="PA45" i="7"/>
  <c r="PA47" i="7" s="1"/>
  <c r="PA65" i="7" s="1"/>
  <c r="PA70" i="7" s="1"/>
  <c r="NZ45" i="7"/>
  <c r="NZ47" i="7" s="1"/>
  <c r="NZ65" i="7" s="1"/>
  <c r="NZ70" i="7" s="1"/>
  <c r="NW65" i="7"/>
  <c r="NW70" i="7" s="1"/>
  <c r="OJ30" i="7"/>
  <c r="OJ37" i="7" s="1"/>
  <c r="NR30" i="7"/>
  <c r="NR37" i="7" s="1"/>
  <c r="NK65" i="7"/>
  <c r="NK70" i="7" s="1"/>
  <c r="NH65" i="7"/>
  <c r="NH70" i="7" s="1"/>
  <c r="NB65" i="7"/>
  <c r="NB70" i="7" s="1"/>
  <c r="MV45" i="7"/>
  <c r="MV47" i="7" s="1"/>
  <c r="MV65" i="7" s="1"/>
  <c r="MV70" i="7" s="1"/>
  <c r="MS65" i="7"/>
  <c r="MS70" i="7" s="1"/>
  <c r="MP65" i="7"/>
  <c r="MP70" i="7" s="1"/>
  <c r="MM65" i="7"/>
  <c r="MM70" i="7" s="1"/>
  <c r="MD45" i="7"/>
  <c r="MD47" i="7" s="1"/>
  <c r="MD65" i="7" s="1"/>
  <c r="MD70" i="7" s="1"/>
  <c r="MA65" i="7"/>
  <c r="LL65" i="7"/>
  <c r="LL70" i="7" s="1"/>
  <c r="LC65" i="7"/>
  <c r="LC70" i="7" s="1"/>
  <c r="KZ65" i="7"/>
  <c r="KZ70" i="7" s="1"/>
  <c r="KT65" i="7"/>
  <c r="KT70" i="7" s="1"/>
  <c r="KN65" i="7"/>
  <c r="KN70" i="7" s="1"/>
  <c r="KB45" i="7"/>
  <c r="KB47" i="7" s="1"/>
  <c r="KB65" i="7" s="1"/>
  <c r="KB70" i="7" s="1"/>
  <c r="JY65" i="7"/>
  <c r="JY70" i="7" s="1"/>
  <c r="JP21" i="7"/>
  <c r="JP65" i="7"/>
  <c r="JP70" i="7" s="1"/>
  <c r="JG65" i="7"/>
  <c r="JG70" i="7" s="1"/>
  <c r="JD65" i="7"/>
  <c r="JD70" i="7" s="1"/>
  <c r="IX20" i="7"/>
  <c r="IX21" i="7" s="1"/>
  <c r="IO65" i="7"/>
  <c r="IO70" i="7" s="1"/>
  <c r="IF65" i="7"/>
  <c r="IF70" i="7" s="1"/>
  <c r="HQ65" i="7"/>
  <c r="HQ70" i="7" s="1"/>
  <c r="NF30" i="7"/>
  <c r="NF37" i="7" s="1"/>
  <c r="NF65" i="7"/>
  <c r="NF70" i="7" s="1"/>
  <c r="LP30" i="7"/>
  <c r="LP37" i="7" s="1"/>
  <c r="KF30" i="7"/>
  <c r="KF37" i="7" s="1"/>
  <c r="IV30" i="7"/>
  <c r="IV37" i="7" s="1"/>
  <c r="IM30" i="7"/>
  <c r="IM37" i="7" s="1"/>
  <c r="HL69" i="7"/>
  <c r="HL64" i="7"/>
  <c r="HL60" i="7"/>
  <c r="HL57" i="7"/>
  <c r="HL45" i="7"/>
  <c r="HN45" i="7" s="1"/>
  <c r="HN47" i="7" s="1"/>
  <c r="HN65" i="7" s="1"/>
  <c r="HN70" i="7" s="1"/>
  <c r="HL36" i="7"/>
  <c r="HL28" i="7"/>
  <c r="HL29" i="7" s="1"/>
  <c r="HL20" i="7"/>
  <c r="HL21" i="7" s="1"/>
  <c r="HI69" i="7"/>
  <c r="HI64" i="7"/>
  <c r="HI60" i="7"/>
  <c r="HI57" i="7"/>
  <c r="HI45" i="7"/>
  <c r="HI47" i="7" s="1"/>
  <c r="HI65" i="7" s="1"/>
  <c r="HI70" i="7" s="1"/>
  <c r="HI36" i="7"/>
  <c r="HI28" i="7"/>
  <c r="HI20" i="7"/>
  <c r="HI21" i="7" s="1"/>
  <c r="HF69" i="7"/>
  <c r="HF64" i="7"/>
  <c r="HF60" i="7"/>
  <c r="HF57" i="7"/>
  <c r="HF47" i="7"/>
  <c r="HF65" i="7" s="1"/>
  <c r="HF70" i="7" s="1"/>
  <c r="HF45" i="7"/>
  <c r="HH45" i="7" s="1"/>
  <c r="HH47" i="7" s="1"/>
  <c r="HF36" i="7"/>
  <c r="HF28" i="7"/>
  <c r="HF29" i="7" s="1"/>
  <c r="HF20" i="7"/>
  <c r="HF21" i="7" s="1"/>
  <c r="HC69" i="7"/>
  <c r="HC64" i="7"/>
  <c r="HC60" i="7"/>
  <c r="HC57" i="7"/>
  <c r="HC45" i="7"/>
  <c r="HE45" i="7" s="1"/>
  <c r="HE47" i="7" s="1"/>
  <c r="HC36" i="7"/>
  <c r="HC28" i="7"/>
  <c r="HC29" i="7" s="1"/>
  <c r="HC20" i="7"/>
  <c r="GZ69" i="7"/>
  <c r="GZ64" i="7"/>
  <c r="GZ60" i="7"/>
  <c r="GZ57" i="7"/>
  <c r="HX57" i="7" s="1"/>
  <c r="GZ45" i="7"/>
  <c r="GZ47" i="7" s="1"/>
  <c r="GZ36" i="7"/>
  <c r="GZ28" i="7"/>
  <c r="GZ29" i="7" s="1"/>
  <c r="GZ20" i="7"/>
  <c r="GZ21" i="7" s="1"/>
  <c r="GY38" i="7"/>
  <c r="GV38" i="7"/>
  <c r="GS71" i="7"/>
  <c r="GS68" i="7"/>
  <c r="GS67" i="7"/>
  <c r="GS66" i="7"/>
  <c r="GS63" i="7"/>
  <c r="GS62" i="7"/>
  <c r="GS59" i="7"/>
  <c r="GS58" i="7"/>
  <c r="GS56" i="7"/>
  <c r="GS55" i="7"/>
  <c r="GS54" i="7"/>
  <c r="GS53" i="7"/>
  <c r="GS52" i="7"/>
  <c r="GS51" i="7"/>
  <c r="GS50" i="7"/>
  <c r="GS49" i="7"/>
  <c r="GS48" i="7"/>
  <c r="GS46" i="7"/>
  <c r="GS44" i="7"/>
  <c r="GS43" i="7"/>
  <c r="GS42" i="7"/>
  <c r="GS41" i="7"/>
  <c r="GS40" i="7"/>
  <c r="GS39" i="7"/>
  <c r="GS35" i="7"/>
  <c r="GS34" i="7"/>
  <c r="GS33" i="7"/>
  <c r="GS32" i="7"/>
  <c r="GS31" i="7"/>
  <c r="GS19" i="7"/>
  <c r="GS18" i="7"/>
  <c r="GS17" i="7"/>
  <c r="GS16" i="7"/>
  <c r="GS15" i="7"/>
  <c r="GS14" i="7"/>
  <c r="GS13" i="7"/>
  <c r="GS12" i="7"/>
  <c r="GS11" i="7"/>
  <c r="GP71" i="7"/>
  <c r="GP68" i="7"/>
  <c r="GP67" i="7"/>
  <c r="GP66" i="7"/>
  <c r="GP63" i="7"/>
  <c r="GP62" i="7"/>
  <c r="GP59" i="7"/>
  <c r="GP58" i="7"/>
  <c r="GP56" i="7"/>
  <c r="GP55" i="7"/>
  <c r="GP54" i="7"/>
  <c r="GP53" i="7"/>
  <c r="GP52" i="7"/>
  <c r="GP51" i="7"/>
  <c r="GP50" i="7"/>
  <c r="GP49" i="7"/>
  <c r="GP48" i="7"/>
  <c r="GP46" i="7"/>
  <c r="GP44" i="7"/>
  <c r="GP43" i="7"/>
  <c r="GP42" i="7"/>
  <c r="GP41" i="7"/>
  <c r="GP40" i="7"/>
  <c r="GP39" i="7"/>
  <c r="GP35" i="7"/>
  <c r="GP34" i="7"/>
  <c r="GP33" i="7"/>
  <c r="GP32" i="7"/>
  <c r="GP31" i="7"/>
  <c r="GP19" i="7"/>
  <c r="GP18" i="7"/>
  <c r="GP17" i="7"/>
  <c r="GP16" i="7"/>
  <c r="GP15" i="7"/>
  <c r="GP14" i="7"/>
  <c r="GP13" i="7"/>
  <c r="GP12" i="7"/>
  <c r="GP11" i="7"/>
  <c r="GJ71" i="7"/>
  <c r="GJ68" i="7"/>
  <c r="GJ67" i="7"/>
  <c r="GJ66" i="7"/>
  <c r="GJ63" i="7"/>
  <c r="GJ62" i="7"/>
  <c r="GJ59" i="7"/>
  <c r="GJ58" i="7"/>
  <c r="GJ56" i="7"/>
  <c r="GJ55" i="7"/>
  <c r="GJ54" i="7"/>
  <c r="GJ53" i="7"/>
  <c r="GJ52" i="7"/>
  <c r="GJ51" i="7"/>
  <c r="GJ50" i="7"/>
  <c r="GJ49" i="7"/>
  <c r="GJ48" i="7"/>
  <c r="GJ46" i="7"/>
  <c r="GJ44" i="7"/>
  <c r="GJ43" i="7"/>
  <c r="GJ42" i="7"/>
  <c r="GJ41" i="7"/>
  <c r="GJ40" i="7"/>
  <c r="GJ39" i="7"/>
  <c r="GJ35" i="7"/>
  <c r="GJ34" i="7"/>
  <c r="GJ33" i="7"/>
  <c r="GJ32" i="7"/>
  <c r="GJ31" i="7"/>
  <c r="GJ19" i="7"/>
  <c r="GJ18" i="7"/>
  <c r="GJ17" i="7"/>
  <c r="GJ16" i="7"/>
  <c r="GJ15" i="7"/>
  <c r="GJ14" i="7"/>
  <c r="GJ13" i="7"/>
  <c r="GJ12" i="7"/>
  <c r="GJ11" i="7"/>
  <c r="GG71" i="7"/>
  <c r="GG68" i="7"/>
  <c r="GG67" i="7"/>
  <c r="GG66" i="7"/>
  <c r="GG63" i="7"/>
  <c r="GG62" i="7"/>
  <c r="GG59" i="7"/>
  <c r="GG58" i="7"/>
  <c r="GG56" i="7"/>
  <c r="GG55" i="7"/>
  <c r="GG54" i="7"/>
  <c r="GG53" i="7"/>
  <c r="GG52" i="7"/>
  <c r="GG51" i="7"/>
  <c r="GG50" i="7"/>
  <c r="GG49" i="7"/>
  <c r="GG48" i="7"/>
  <c r="GG57" i="7" s="1"/>
  <c r="GG46" i="7"/>
  <c r="GG44" i="7"/>
  <c r="GG43" i="7"/>
  <c r="GG42" i="7"/>
  <c r="GG41" i="7"/>
  <c r="GG40" i="7"/>
  <c r="GG39" i="7"/>
  <c r="GG35" i="7"/>
  <c r="GG34" i="7"/>
  <c r="GG33" i="7"/>
  <c r="GG32" i="7"/>
  <c r="GG31" i="7"/>
  <c r="GG19" i="7"/>
  <c r="GG18" i="7"/>
  <c r="GG17" i="7"/>
  <c r="GG16" i="7"/>
  <c r="GG15" i="7"/>
  <c r="GG14" i="7"/>
  <c r="GG13" i="7"/>
  <c r="GG12" i="7"/>
  <c r="GG11" i="7"/>
  <c r="GA71" i="7"/>
  <c r="GA68" i="7"/>
  <c r="GA67" i="7"/>
  <c r="GA66" i="7"/>
  <c r="GA63" i="7"/>
  <c r="GA62" i="7"/>
  <c r="GA59" i="7"/>
  <c r="GA58" i="7"/>
  <c r="GA56" i="7"/>
  <c r="GA55" i="7"/>
  <c r="GA54" i="7"/>
  <c r="GA53" i="7"/>
  <c r="GA52" i="7"/>
  <c r="GA51" i="7"/>
  <c r="GA50" i="7"/>
  <c r="GA49" i="7"/>
  <c r="GA48" i="7"/>
  <c r="GA57" i="7" s="1"/>
  <c r="GA46" i="7"/>
  <c r="GA44" i="7"/>
  <c r="GA43" i="7"/>
  <c r="GA42" i="7"/>
  <c r="GA41" i="7"/>
  <c r="GA40" i="7"/>
  <c r="GA39" i="7"/>
  <c r="GA35" i="7"/>
  <c r="GA34" i="7"/>
  <c r="GA33" i="7"/>
  <c r="GA32" i="7"/>
  <c r="GA31" i="7"/>
  <c r="GA19" i="7"/>
  <c r="GA18" i="7"/>
  <c r="GA17" i="7"/>
  <c r="GA16" i="7"/>
  <c r="GA15" i="7"/>
  <c r="GA14" i="7"/>
  <c r="GA13" i="7"/>
  <c r="GA12" i="7"/>
  <c r="GA11" i="7"/>
  <c r="FX71" i="7"/>
  <c r="FX68" i="7"/>
  <c r="FX67" i="7"/>
  <c r="FX66" i="7"/>
  <c r="FX69" i="7" s="1"/>
  <c r="FX63" i="7"/>
  <c r="FX62" i="7"/>
  <c r="FX59" i="7"/>
  <c r="FX58" i="7"/>
  <c r="FX56" i="7"/>
  <c r="FX55" i="7"/>
  <c r="FX54" i="7"/>
  <c r="FX53" i="7"/>
  <c r="FX52" i="7"/>
  <c r="FX51" i="7"/>
  <c r="FX50" i="7"/>
  <c r="FX49" i="7"/>
  <c r="FX48" i="7"/>
  <c r="FX46" i="7"/>
  <c r="FX44" i="7"/>
  <c r="FX43" i="7"/>
  <c r="FX42" i="7"/>
  <c r="FX41" i="7"/>
  <c r="FX40" i="7"/>
  <c r="FX39" i="7"/>
  <c r="FX35" i="7"/>
  <c r="FX34" i="7"/>
  <c r="FX33" i="7"/>
  <c r="FX32" i="7"/>
  <c r="FX31" i="7"/>
  <c r="FX19" i="7"/>
  <c r="FX18" i="7"/>
  <c r="FX17" i="7"/>
  <c r="FX16" i="7"/>
  <c r="FX15" i="7"/>
  <c r="FX14" i="7"/>
  <c r="FX13" i="7"/>
  <c r="FX12" i="7"/>
  <c r="FX11" i="7"/>
  <c r="FU71" i="7"/>
  <c r="FU68" i="7"/>
  <c r="FU67" i="7"/>
  <c r="FU66" i="7"/>
  <c r="FU63" i="7"/>
  <c r="FU62" i="7"/>
  <c r="FU59" i="7"/>
  <c r="FU58" i="7"/>
  <c r="FU56" i="7"/>
  <c r="FU55" i="7"/>
  <c r="FU54" i="7"/>
  <c r="FU53" i="7"/>
  <c r="FU52" i="7"/>
  <c r="FU51" i="7"/>
  <c r="FU50" i="7"/>
  <c r="FU49" i="7"/>
  <c r="FU48" i="7"/>
  <c r="FU57" i="7" s="1"/>
  <c r="FU46" i="7"/>
  <c r="FU44" i="7"/>
  <c r="FU43" i="7"/>
  <c r="FU42" i="7"/>
  <c r="FU41" i="7"/>
  <c r="FU40" i="7"/>
  <c r="FU39" i="7"/>
  <c r="FU35" i="7"/>
  <c r="FU34" i="7"/>
  <c r="FU33" i="7"/>
  <c r="FU32" i="7"/>
  <c r="FU31" i="7"/>
  <c r="FU19" i="7"/>
  <c r="FU18" i="7"/>
  <c r="FU17" i="7"/>
  <c r="FU16" i="7"/>
  <c r="FU15" i="7"/>
  <c r="FU14" i="7"/>
  <c r="FU13" i="7"/>
  <c r="FU12" i="7"/>
  <c r="FU11" i="7"/>
  <c r="FR71" i="7"/>
  <c r="FR68" i="7"/>
  <c r="FR67" i="7"/>
  <c r="FR66" i="7"/>
  <c r="FR63" i="7"/>
  <c r="FR62" i="7"/>
  <c r="FR59" i="7"/>
  <c r="FR58" i="7"/>
  <c r="FR56" i="7"/>
  <c r="FR55" i="7"/>
  <c r="FR54" i="7"/>
  <c r="FR53" i="7"/>
  <c r="FR52" i="7"/>
  <c r="FR51" i="7"/>
  <c r="FR50" i="7"/>
  <c r="FR49" i="7"/>
  <c r="FR48" i="7"/>
  <c r="FR46" i="7"/>
  <c r="FR44" i="7"/>
  <c r="FR43" i="7"/>
  <c r="FR42" i="7"/>
  <c r="FR41" i="7"/>
  <c r="FR40" i="7"/>
  <c r="FR39" i="7"/>
  <c r="FR35" i="7"/>
  <c r="FR34" i="7"/>
  <c r="FR33" i="7"/>
  <c r="FR32" i="7"/>
  <c r="FR31" i="7"/>
  <c r="FR19" i="7"/>
  <c r="FR18" i="7"/>
  <c r="FR17" i="7"/>
  <c r="FR16" i="7"/>
  <c r="FR15" i="7"/>
  <c r="FR14" i="7"/>
  <c r="FR13" i="7"/>
  <c r="FR12" i="7"/>
  <c r="FR11" i="7"/>
  <c r="FO71" i="7"/>
  <c r="FO68" i="7"/>
  <c r="FO67" i="7"/>
  <c r="FO66" i="7"/>
  <c r="FO63" i="7"/>
  <c r="FO64" i="7" s="1"/>
  <c r="FO62" i="7"/>
  <c r="FO59" i="7"/>
  <c r="FO60" i="7" s="1"/>
  <c r="FO58" i="7"/>
  <c r="FO56" i="7"/>
  <c r="FO55" i="7"/>
  <c r="FO54" i="7"/>
  <c r="FO53" i="7"/>
  <c r="FO52" i="7"/>
  <c r="FO51" i="7"/>
  <c r="FO50" i="7"/>
  <c r="FO49" i="7"/>
  <c r="FO48" i="7"/>
  <c r="FO57" i="7" s="1"/>
  <c r="FO46" i="7"/>
  <c r="FO44" i="7"/>
  <c r="FO43" i="7"/>
  <c r="FO42" i="7"/>
  <c r="FO41" i="7"/>
  <c r="FO40" i="7"/>
  <c r="FO39" i="7"/>
  <c r="FO35" i="7"/>
  <c r="FO34" i="7"/>
  <c r="FO33" i="7"/>
  <c r="FO32" i="7"/>
  <c r="FO31" i="7"/>
  <c r="FO19" i="7"/>
  <c r="FO18" i="7"/>
  <c r="FO17" i="7"/>
  <c r="FO16" i="7"/>
  <c r="FO15" i="7"/>
  <c r="FO14" i="7"/>
  <c r="FO13" i="7"/>
  <c r="FO12" i="7"/>
  <c r="FO11" i="7"/>
  <c r="FL38" i="7"/>
  <c r="FI71" i="7"/>
  <c r="FI68" i="7"/>
  <c r="FI67" i="7"/>
  <c r="FI66" i="7"/>
  <c r="FI63" i="7"/>
  <c r="FI62" i="7"/>
  <c r="FI59" i="7"/>
  <c r="FI58" i="7"/>
  <c r="FI56" i="7"/>
  <c r="FI55" i="7"/>
  <c r="FI54" i="7"/>
  <c r="FI53" i="7"/>
  <c r="FI52" i="7"/>
  <c r="FI51" i="7"/>
  <c r="FI50" i="7"/>
  <c r="FI49" i="7"/>
  <c r="FI48" i="7"/>
  <c r="FI46" i="7"/>
  <c r="FI44" i="7"/>
  <c r="FI43" i="7"/>
  <c r="FI42" i="7"/>
  <c r="FI41" i="7"/>
  <c r="FI40" i="7"/>
  <c r="FI39" i="7"/>
  <c r="FI35" i="7"/>
  <c r="FI34" i="7"/>
  <c r="FI33" i="7"/>
  <c r="FI32" i="7"/>
  <c r="FI31" i="7"/>
  <c r="FI19" i="7"/>
  <c r="FI17" i="7"/>
  <c r="FI16" i="7"/>
  <c r="FI15" i="7"/>
  <c r="FI14" i="7"/>
  <c r="FI13" i="7"/>
  <c r="FI12" i="7"/>
  <c r="FI11" i="7"/>
  <c r="FF71" i="7"/>
  <c r="FF68" i="7"/>
  <c r="FF67" i="7"/>
  <c r="FF66" i="7"/>
  <c r="FF63" i="7"/>
  <c r="FF62" i="7"/>
  <c r="FF59" i="7"/>
  <c r="FF58" i="7"/>
  <c r="FF56" i="7"/>
  <c r="FF55" i="7"/>
  <c r="FF54" i="7"/>
  <c r="FF53" i="7"/>
  <c r="FF52" i="7"/>
  <c r="FF51" i="7"/>
  <c r="FF50" i="7"/>
  <c r="FF49" i="7"/>
  <c r="FF48" i="7"/>
  <c r="FF57" i="7" s="1"/>
  <c r="FF46" i="7"/>
  <c r="FF44" i="7"/>
  <c r="FF43" i="7"/>
  <c r="FF42" i="7"/>
  <c r="FF41" i="7"/>
  <c r="FF40" i="7"/>
  <c r="FF39" i="7"/>
  <c r="FF35" i="7"/>
  <c r="FF34" i="7"/>
  <c r="FF33" i="7"/>
  <c r="FF32" i="7"/>
  <c r="FF31" i="7"/>
  <c r="FF19" i="7"/>
  <c r="FF18" i="7"/>
  <c r="FF17" i="7"/>
  <c r="FF16" i="7"/>
  <c r="FF15" i="7"/>
  <c r="FF14" i="7"/>
  <c r="FF13" i="7"/>
  <c r="FF12" i="7"/>
  <c r="FF11" i="7"/>
  <c r="FC71" i="7"/>
  <c r="FC68" i="7"/>
  <c r="FC67" i="7"/>
  <c r="FC66" i="7"/>
  <c r="FC63" i="7"/>
  <c r="FC62" i="7"/>
  <c r="FC59" i="7"/>
  <c r="FC58" i="7"/>
  <c r="FC56" i="7"/>
  <c r="FC55" i="7"/>
  <c r="FC54" i="7"/>
  <c r="FC53" i="7"/>
  <c r="FC52" i="7"/>
  <c r="FC51" i="7"/>
  <c r="FC50" i="7"/>
  <c r="FC49" i="7"/>
  <c r="FC48" i="7"/>
  <c r="FC57" i="7" s="1"/>
  <c r="FC46" i="7"/>
  <c r="FC44" i="7"/>
  <c r="FC43" i="7"/>
  <c r="FC42" i="7"/>
  <c r="FC41" i="7"/>
  <c r="FC40" i="7"/>
  <c r="FC39" i="7"/>
  <c r="FC35" i="7"/>
  <c r="FC34" i="7"/>
  <c r="FC33" i="7"/>
  <c r="FC32" i="7"/>
  <c r="FC31" i="7"/>
  <c r="FC19" i="7"/>
  <c r="FC17" i="7"/>
  <c r="FC16" i="7"/>
  <c r="FC15" i="7"/>
  <c r="FC14" i="7"/>
  <c r="FC13" i="7"/>
  <c r="FC11" i="7"/>
  <c r="EZ71" i="7"/>
  <c r="EZ68" i="7"/>
  <c r="EZ67" i="7"/>
  <c r="EZ66" i="7"/>
  <c r="EZ63" i="7"/>
  <c r="EZ62" i="7"/>
  <c r="EZ59" i="7"/>
  <c r="EZ58" i="7"/>
  <c r="EZ56" i="7"/>
  <c r="EZ55" i="7"/>
  <c r="EZ54" i="7"/>
  <c r="EZ53" i="7"/>
  <c r="EZ52" i="7"/>
  <c r="EZ51" i="7"/>
  <c r="EZ50" i="7"/>
  <c r="EZ49" i="7"/>
  <c r="EZ48" i="7"/>
  <c r="EZ57" i="7" s="1"/>
  <c r="EZ46" i="7"/>
  <c r="EZ44" i="7"/>
  <c r="EZ43" i="7"/>
  <c r="EZ42" i="7"/>
  <c r="EZ41" i="7"/>
  <c r="EZ40" i="7"/>
  <c r="EZ39" i="7"/>
  <c r="EZ35" i="7"/>
  <c r="EZ34" i="7"/>
  <c r="EZ33" i="7"/>
  <c r="EZ32" i="7"/>
  <c r="EZ31" i="7"/>
  <c r="EZ19" i="7"/>
  <c r="EZ18" i="7"/>
  <c r="EZ17" i="7"/>
  <c r="EZ16" i="7"/>
  <c r="EZ15" i="7"/>
  <c r="EZ14" i="7"/>
  <c r="EZ13" i="7"/>
  <c r="EZ12" i="7"/>
  <c r="EZ11" i="7"/>
  <c r="EW71" i="7"/>
  <c r="EW68" i="7"/>
  <c r="EW67" i="7"/>
  <c r="EW66" i="7"/>
  <c r="EW63" i="7"/>
  <c r="EW62" i="7"/>
  <c r="EW59" i="7"/>
  <c r="EW58" i="7"/>
  <c r="EW56" i="7"/>
  <c r="EW55" i="7"/>
  <c r="EW54" i="7"/>
  <c r="EW53" i="7"/>
  <c r="EW52" i="7"/>
  <c r="EW51" i="7"/>
  <c r="EW50" i="7"/>
  <c r="EW49" i="7"/>
  <c r="EW48" i="7"/>
  <c r="EW57" i="7" s="1"/>
  <c r="EW46" i="7"/>
  <c r="EW44" i="7"/>
  <c r="EW43" i="7"/>
  <c r="EW42" i="7"/>
  <c r="EW41" i="7"/>
  <c r="EW40" i="7"/>
  <c r="EW39" i="7"/>
  <c r="EW35" i="7"/>
  <c r="EW34" i="7"/>
  <c r="EW33" i="7"/>
  <c r="EW32" i="7"/>
  <c r="EW31" i="7"/>
  <c r="EW19" i="7"/>
  <c r="EW18" i="7"/>
  <c r="EW17" i="7"/>
  <c r="EW16" i="7"/>
  <c r="EW15" i="7"/>
  <c r="EW14" i="7"/>
  <c r="EW13" i="7"/>
  <c r="EW12" i="7"/>
  <c r="EW11" i="7"/>
  <c r="EQ38" i="7"/>
  <c r="ET71" i="7"/>
  <c r="ET68" i="7"/>
  <c r="ET67" i="7"/>
  <c r="ET66" i="7"/>
  <c r="ET63" i="7"/>
  <c r="ET62" i="7"/>
  <c r="ET59" i="7"/>
  <c r="ET58" i="7"/>
  <c r="ET56" i="7"/>
  <c r="ET55" i="7"/>
  <c r="ET54" i="7"/>
  <c r="ET53" i="7"/>
  <c r="ET52" i="7"/>
  <c r="ET51" i="7"/>
  <c r="ET50" i="7"/>
  <c r="ET49" i="7"/>
  <c r="ET48" i="7"/>
  <c r="ET46" i="7"/>
  <c r="ET44" i="7"/>
  <c r="ET43" i="7"/>
  <c r="ET42" i="7"/>
  <c r="ET41" i="7"/>
  <c r="ET40" i="7"/>
  <c r="ET39" i="7"/>
  <c r="ET35" i="7"/>
  <c r="ET34" i="7"/>
  <c r="ET33" i="7"/>
  <c r="ET32" i="7"/>
  <c r="ET31" i="7"/>
  <c r="ET19" i="7"/>
  <c r="ET18" i="7"/>
  <c r="ET17" i="7"/>
  <c r="ET16" i="7"/>
  <c r="ET15" i="7"/>
  <c r="ET20" i="7" s="1"/>
  <c r="ET14" i="7"/>
  <c r="ET13" i="7"/>
  <c r="ET12" i="7"/>
  <c r="ET11" i="7"/>
  <c r="EK71" i="7"/>
  <c r="EK68" i="7"/>
  <c r="EK67" i="7"/>
  <c r="EK66" i="7"/>
  <c r="EK69" i="7" s="1"/>
  <c r="EK63" i="7"/>
  <c r="EK62" i="7"/>
  <c r="EK59" i="7"/>
  <c r="EK58" i="7"/>
  <c r="EK56" i="7"/>
  <c r="EK55" i="7"/>
  <c r="EK54" i="7"/>
  <c r="EK53" i="7"/>
  <c r="EK52" i="7"/>
  <c r="EK51" i="7"/>
  <c r="EK50" i="7"/>
  <c r="EK49" i="7"/>
  <c r="EK48" i="7"/>
  <c r="EK46" i="7"/>
  <c r="EK44" i="7"/>
  <c r="EK43" i="7"/>
  <c r="EK42" i="7"/>
  <c r="EK41" i="7"/>
  <c r="EK40" i="7"/>
  <c r="EK39" i="7"/>
  <c r="EK35" i="7"/>
  <c r="EK34" i="7"/>
  <c r="EK33" i="7"/>
  <c r="EK32" i="7"/>
  <c r="EK31" i="7"/>
  <c r="EK19" i="7"/>
  <c r="EK18" i="7"/>
  <c r="EK17" i="7"/>
  <c r="EK16" i="7"/>
  <c r="EK15" i="7"/>
  <c r="EK20" i="7" s="1"/>
  <c r="EK14" i="7"/>
  <c r="EK13" i="7"/>
  <c r="EK12" i="7"/>
  <c r="EK11" i="7"/>
  <c r="EK21" i="7" s="1"/>
  <c r="EH71" i="7"/>
  <c r="EH68" i="7"/>
  <c r="EH67" i="7"/>
  <c r="EH66" i="7"/>
  <c r="EH69" i="7" s="1"/>
  <c r="EH63" i="7"/>
  <c r="EH62" i="7"/>
  <c r="EH59" i="7"/>
  <c r="EH58" i="7"/>
  <c r="EH56" i="7"/>
  <c r="EH55" i="7"/>
  <c r="EH54" i="7"/>
  <c r="EH53" i="7"/>
  <c r="EH52" i="7"/>
  <c r="EH51" i="7"/>
  <c r="EH50" i="7"/>
  <c r="EH49" i="7"/>
  <c r="EH48" i="7"/>
  <c r="EH46" i="7"/>
  <c r="EH44" i="7"/>
  <c r="EH43" i="7"/>
  <c r="EH42" i="7"/>
  <c r="EH41" i="7"/>
  <c r="EH40" i="7"/>
  <c r="EH39" i="7"/>
  <c r="EH35" i="7"/>
  <c r="EH34" i="7"/>
  <c r="EH33" i="7"/>
  <c r="EH32" i="7"/>
  <c r="EH31" i="7"/>
  <c r="EH19" i="7"/>
  <c r="EH18" i="7"/>
  <c r="EH17" i="7"/>
  <c r="EH16" i="7"/>
  <c r="EH15" i="7"/>
  <c r="EH14" i="7"/>
  <c r="EH13" i="7"/>
  <c r="EH11" i="7"/>
  <c r="EE71" i="7"/>
  <c r="EE68" i="7"/>
  <c r="EE67" i="7"/>
  <c r="EE66" i="7"/>
  <c r="EE63" i="7"/>
  <c r="EE62" i="7"/>
  <c r="EE59" i="7"/>
  <c r="EE60" i="7" s="1"/>
  <c r="EE58" i="7"/>
  <c r="EE56" i="7"/>
  <c r="EE55" i="7"/>
  <c r="EE54" i="7"/>
  <c r="EE53" i="7"/>
  <c r="EE52" i="7"/>
  <c r="EE51" i="7"/>
  <c r="EE50" i="7"/>
  <c r="EE49" i="7"/>
  <c r="EE48" i="7"/>
  <c r="EE57" i="7" s="1"/>
  <c r="EE46" i="7"/>
  <c r="EE44" i="7"/>
  <c r="EE43" i="7"/>
  <c r="EE42" i="7"/>
  <c r="EE41" i="7"/>
  <c r="EE40" i="7"/>
  <c r="EE39" i="7"/>
  <c r="EE35" i="7"/>
  <c r="EE34" i="7"/>
  <c r="EE33" i="7"/>
  <c r="EE32" i="7"/>
  <c r="EE31" i="7"/>
  <c r="EE19" i="7"/>
  <c r="EE18" i="7"/>
  <c r="EE17" i="7"/>
  <c r="EE16" i="7"/>
  <c r="EE15" i="7"/>
  <c r="EE14" i="7"/>
  <c r="EE13" i="7"/>
  <c r="EE12" i="7"/>
  <c r="EE11" i="7"/>
  <c r="DY71" i="7"/>
  <c r="DY68" i="7"/>
  <c r="DY67" i="7"/>
  <c r="DY66" i="7"/>
  <c r="DY63" i="7"/>
  <c r="DY62" i="7"/>
  <c r="DY59" i="7"/>
  <c r="DY58" i="7"/>
  <c r="DY56" i="7"/>
  <c r="DY55" i="7"/>
  <c r="DY54" i="7"/>
  <c r="DY53" i="7"/>
  <c r="DY52" i="7"/>
  <c r="DY51" i="7"/>
  <c r="DY50" i="7"/>
  <c r="DY49" i="7"/>
  <c r="DY48" i="7"/>
  <c r="DY57" i="7" s="1"/>
  <c r="DY46" i="7"/>
  <c r="DY44" i="7"/>
  <c r="DY43" i="7"/>
  <c r="DY42" i="7"/>
  <c r="DY41" i="7"/>
  <c r="DY40" i="7"/>
  <c r="DY39" i="7"/>
  <c r="DY35" i="7"/>
  <c r="DY34" i="7"/>
  <c r="DY33" i="7"/>
  <c r="DY32" i="7"/>
  <c r="DY31" i="7"/>
  <c r="DY19" i="7"/>
  <c r="DY18" i="7"/>
  <c r="DY17" i="7"/>
  <c r="DY16" i="7"/>
  <c r="DY15" i="7"/>
  <c r="DY14" i="7"/>
  <c r="DY13" i="7"/>
  <c r="DY12" i="7"/>
  <c r="DY11" i="7"/>
  <c r="DV71" i="7"/>
  <c r="DV68" i="7"/>
  <c r="DV67" i="7"/>
  <c r="DV66" i="7"/>
  <c r="DV63" i="7"/>
  <c r="DV62" i="7"/>
  <c r="DV59" i="7"/>
  <c r="DV58" i="7"/>
  <c r="DV56" i="7"/>
  <c r="DV55" i="7"/>
  <c r="DV54" i="7"/>
  <c r="DV53" i="7"/>
  <c r="DV52" i="7"/>
  <c r="DV51" i="7"/>
  <c r="DV50" i="7"/>
  <c r="DV49" i="7"/>
  <c r="DV48" i="7"/>
  <c r="DV57" i="7" s="1"/>
  <c r="DV46" i="7"/>
  <c r="DV44" i="7"/>
  <c r="DV43" i="7"/>
  <c r="DV42" i="7"/>
  <c r="DV41" i="7"/>
  <c r="DV40" i="7"/>
  <c r="DV39" i="7"/>
  <c r="DV35" i="7"/>
  <c r="DV34" i="7"/>
  <c r="DV33" i="7"/>
  <c r="DV32" i="7"/>
  <c r="DV31" i="7"/>
  <c r="DV19" i="7"/>
  <c r="DV18" i="7"/>
  <c r="DV17" i="7"/>
  <c r="DV16" i="7"/>
  <c r="DV15" i="7"/>
  <c r="DV14" i="7"/>
  <c r="DV13" i="7"/>
  <c r="DV12" i="7"/>
  <c r="DV11" i="7"/>
  <c r="DS71" i="7"/>
  <c r="DS68" i="7"/>
  <c r="DS67" i="7"/>
  <c r="DS66" i="7"/>
  <c r="DS63" i="7"/>
  <c r="DS62" i="7"/>
  <c r="DS59" i="7"/>
  <c r="DS58" i="7"/>
  <c r="DS56" i="7"/>
  <c r="DS55" i="7"/>
  <c r="DS54" i="7"/>
  <c r="DS53" i="7"/>
  <c r="DS52" i="7"/>
  <c r="DS51" i="7"/>
  <c r="DS50" i="7"/>
  <c r="DS49" i="7"/>
  <c r="DS48" i="7"/>
  <c r="DS57" i="7" s="1"/>
  <c r="DS46" i="7"/>
  <c r="DS44" i="7"/>
  <c r="DS43" i="7"/>
  <c r="DS42" i="7"/>
  <c r="DS41" i="7"/>
  <c r="DS40" i="7"/>
  <c r="DS39" i="7"/>
  <c r="DS35" i="7"/>
  <c r="DS34" i="7"/>
  <c r="DS33" i="7"/>
  <c r="DS32" i="7"/>
  <c r="DS31" i="7"/>
  <c r="DS19" i="7"/>
  <c r="DS18" i="7"/>
  <c r="DS17" i="7"/>
  <c r="DS16" i="7"/>
  <c r="DS15" i="7"/>
  <c r="DS14" i="7"/>
  <c r="DS13" i="7"/>
  <c r="DS12" i="7"/>
  <c r="DS11" i="7"/>
  <c r="DP71" i="7"/>
  <c r="DP68" i="7"/>
  <c r="DP67" i="7"/>
  <c r="DP66" i="7"/>
  <c r="DP63" i="7"/>
  <c r="DP62" i="7"/>
  <c r="DP59" i="7"/>
  <c r="DP58" i="7"/>
  <c r="DP56" i="7"/>
  <c r="DP55" i="7"/>
  <c r="DP54" i="7"/>
  <c r="DP53" i="7"/>
  <c r="DP52" i="7"/>
  <c r="DP51" i="7"/>
  <c r="DP50" i="7"/>
  <c r="DP49" i="7"/>
  <c r="DP48" i="7"/>
  <c r="DP46" i="7"/>
  <c r="DP44" i="7"/>
  <c r="DP43" i="7"/>
  <c r="DP42" i="7"/>
  <c r="DP41" i="7"/>
  <c r="DP40" i="7"/>
  <c r="DP39" i="7"/>
  <c r="DP35" i="7"/>
  <c r="DP34" i="7"/>
  <c r="DP33" i="7"/>
  <c r="DP32" i="7"/>
  <c r="DP31" i="7"/>
  <c r="DP19" i="7"/>
  <c r="DP18" i="7"/>
  <c r="DP17" i="7"/>
  <c r="DP16" i="7"/>
  <c r="DP15" i="7"/>
  <c r="DP20" i="7" s="1"/>
  <c r="DP14" i="7"/>
  <c r="DP13" i="7"/>
  <c r="DP12" i="7"/>
  <c r="DP11" i="7"/>
  <c r="DP21" i="7" s="1"/>
  <c r="DM71" i="7"/>
  <c r="DM68" i="7"/>
  <c r="DM67" i="7"/>
  <c r="DM66" i="7"/>
  <c r="DM69" i="7" s="1"/>
  <c r="DM63" i="7"/>
  <c r="DM62" i="7"/>
  <c r="DM59" i="7"/>
  <c r="DM58" i="7"/>
  <c r="DM56" i="7"/>
  <c r="DM55" i="7"/>
  <c r="DM54" i="7"/>
  <c r="DM53" i="7"/>
  <c r="DM52" i="7"/>
  <c r="DM51" i="7"/>
  <c r="DM50" i="7"/>
  <c r="DM49" i="7"/>
  <c r="DM48" i="7"/>
  <c r="DM46" i="7"/>
  <c r="DM44" i="7"/>
  <c r="DM43" i="7"/>
  <c r="DM42" i="7"/>
  <c r="DM41" i="7"/>
  <c r="DM40" i="7"/>
  <c r="DM39" i="7"/>
  <c r="DM35" i="7"/>
  <c r="DM34" i="7"/>
  <c r="DM33" i="7"/>
  <c r="DM32" i="7"/>
  <c r="DM31" i="7"/>
  <c r="DM19" i="7"/>
  <c r="DM18" i="7"/>
  <c r="DM17" i="7"/>
  <c r="DM16" i="7"/>
  <c r="DM15" i="7"/>
  <c r="DM20" i="7" s="1"/>
  <c r="DM14" i="7"/>
  <c r="DM13" i="7"/>
  <c r="DM12" i="7"/>
  <c r="DM11" i="7"/>
  <c r="DM21" i="7" s="1"/>
  <c r="DJ38" i="7"/>
  <c r="DG71" i="7"/>
  <c r="DG68" i="7"/>
  <c r="DG67" i="7"/>
  <c r="DG66" i="7"/>
  <c r="DG63" i="7"/>
  <c r="DG62" i="7"/>
  <c r="DG59" i="7"/>
  <c r="DG58" i="7"/>
  <c r="DG56" i="7"/>
  <c r="DG55" i="7"/>
  <c r="DG54" i="7"/>
  <c r="DG53" i="7"/>
  <c r="DG52" i="7"/>
  <c r="DG51" i="7"/>
  <c r="DG50" i="7"/>
  <c r="DG49" i="7"/>
  <c r="DG48" i="7"/>
  <c r="DG57" i="7" s="1"/>
  <c r="DG46" i="7"/>
  <c r="DG44" i="7"/>
  <c r="DG43" i="7"/>
  <c r="DG42" i="7"/>
  <c r="DG41" i="7"/>
  <c r="DG40" i="7"/>
  <c r="DG39" i="7"/>
  <c r="DG35" i="7"/>
  <c r="DG34" i="7"/>
  <c r="DG33" i="7"/>
  <c r="DG32" i="7"/>
  <c r="DG31" i="7"/>
  <c r="DG19" i="7"/>
  <c r="DG18" i="7"/>
  <c r="DG17" i="7"/>
  <c r="DG16" i="7"/>
  <c r="DG15" i="7"/>
  <c r="DG14" i="7"/>
  <c r="DG13" i="7"/>
  <c r="DG12" i="7"/>
  <c r="DG11" i="7"/>
  <c r="DD71" i="7"/>
  <c r="DD68" i="7"/>
  <c r="DD67" i="7"/>
  <c r="DD66" i="7"/>
  <c r="DD63" i="7"/>
  <c r="DD62" i="7"/>
  <c r="DD59" i="7"/>
  <c r="DD58" i="7"/>
  <c r="DD56" i="7"/>
  <c r="DD55" i="7"/>
  <c r="DD54" i="7"/>
  <c r="DD53" i="7"/>
  <c r="DD52" i="7"/>
  <c r="DD51" i="7"/>
  <c r="DD50" i="7"/>
  <c r="DD49" i="7"/>
  <c r="DD48" i="7"/>
  <c r="DD57" i="7" s="1"/>
  <c r="DD46" i="7"/>
  <c r="DD44" i="7"/>
  <c r="DD43" i="7"/>
  <c r="DD42" i="7"/>
  <c r="DD41" i="7"/>
  <c r="DD40" i="7"/>
  <c r="DD39" i="7"/>
  <c r="DD35" i="7"/>
  <c r="DD34" i="7"/>
  <c r="DD33" i="7"/>
  <c r="DD32" i="7"/>
  <c r="DD31" i="7"/>
  <c r="DD19" i="7"/>
  <c r="DD18" i="7"/>
  <c r="DD17" i="7"/>
  <c r="DD16" i="7"/>
  <c r="DD15" i="7"/>
  <c r="DD14" i="7"/>
  <c r="DD13" i="7"/>
  <c r="DD12" i="7"/>
  <c r="DD11" i="7"/>
  <c r="DA71" i="7"/>
  <c r="DA68" i="7"/>
  <c r="DA67" i="7"/>
  <c r="DA66" i="7"/>
  <c r="DA63" i="7"/>
  <c r="DA62" i="7"/>
  <c r="DA59" i="7"/>
  <c r="DA58" i="7"/>
  <c r="DA56" i="7"/>
  <c r="DA55" i="7"/>
  <c r="DA54" i="7"/>
  <c r="DA53" i="7"/>
  <c r="DA52" i="7"/>
  <c r="DA51" i="7"/>
  <c r="DA50" i="7"/>
  <c r="DA49" i="7"/>
  <c r="DA48" i="7"/>
  <c r="DA57" i="7" s="1"/>
  <c r="DA46" i="7"/>
  <c r="DA44" i="7"/>
  <c r="DA43" i="7"/>
  <c r="DA42" i="7"/>
  <c r="DA41" i="7"/>
  <c r="DA40" i="7"/>
  <c r="DA39" i="7"/>
  <c r="DA35" i="7"/>
  <c r="DA34" i="7"/>
  <c r="DA33" i="7"/>
  <c r="DA32" i="7"/>
  <c r="DA31" i="7"/>
  <c r="DA19" i="7"/>
  <c r="DA18" i="7"/>
  <c r="DA17" i="7"/>
  <c r="DA16" i="7"/>
  <c r="DA15" i="7"/>
  <c r="DA14" i="7"/>
  <c r="DA13" i="7"/>
  <c r="DA11" i="7"/>
  <c r="CX71" i="7"/>
  <c r="CX68" i="7"/>
  <c r="CX67" i="7"/>
  <c r="CX66" i="7"/>
  <c r="CX69" i="7" s="1"/>
  <c r="CX63" i="7"/>
  <c r="CX62" i="7"/>
  <c r="CX59" i="7"/>
  <c r="CX58" i="7"/>
  <c r="CX56" i="7"/>
  <c r="CX55" i="7"/>
  <c r="CX54" i="7"/>
  <c r="CX53" i="7"/>
  <c r="CX52" i="7"/>
  <c r="CX51" i="7"/>
  <c r="CX50" i="7"/>
  <c r="CX49" i="7"/>
  <c r="CX48" i="7"/>
  <c r="CX46" i="7"/>
  <c r="CX44" i="7"/>
  <c r="CX43" i="7"/>
  <c r="CX42" i="7"/>
  <c r="CX41" i="7"/>
  <c r="CX40" i="7"/>
  <c r="CX39" i="7"/>
  <c r="CX35" i="7"/>
  <c r="CX34" i="7"/>
  <c r="CX33" i="7"/>
  <c r="CX32" i="7"/>
  <c r="CX31" i="7"/>
  <c r="CX19" i="7"/>
  <c r="CX18" i="7"/>
  <c r="CX17" i="7"/>
  <c r="CX16" i="7"/>
  <c r="CX15" i="7"/>
  <c r="CX20" i="7" s="1"/>
  <c r="CX14" i="7"/>
  <c r="CX13" i="7"/>
  <c r="CX12" i="7"/>
  <c r="CX11" i="7"/>
  <c r="CX21" i="7" s="1"/>
  <c r="CU71" i="7"/>
  <c r="CU68" i="7"/>
  <c r="CU67" i="7"/>
  <c r="CU66" i="7"/>
  <c r="CU69" i="7" s="1"/>
  <c r="CU63" i="7"/>
  <c r="CU62" i="7"/>
  <c r="CU59" i="7"/>
  <c r="CU58" i="7"/>
  <c r="CU56" i="7"/>
  <c r="CU55" i="7"/>
  <c r="CU54" i="7"/>
  <c r="CU53" i="7"/>
  <c r="CU52" i="7"/>
  <c r="CU51" i="7"/>
  <c r="CU50" i="7"/>
  <c r="CU49" i="7"/>
  <c r="CU48" i="7"/>
  <c r="CU46" i="7"/>
  <c r="CU44" i="7"/>
  <c r="CU43" i="7"/>
  <c r="CU42" i="7"/>
  <c r="CU41" i="7"/>
  <c r="CU40" i="7"/>
  <c r="CU39" i="7"/>
  <c r="CU35" i="7"/>
  <c r="CU34" i="7"/>
  <c r="CU33" i="7"/>
  <c r="CU32" i="7"/>
  <c r="CU31" i="7"/>
  <c r="CU19" i="7"/>
  <c r="CU18" i="7"/>
  <c r="CU17" i="7"/>
  <c r="CU16" i="7"/>
  <c r="CU15" i="7"/>
  <c r="CU20" i="7" s="1"/>
  <c r="CU14" i="7"/>
  <c r="CU13" i="7"/>
  <c r="CU12" i="7"/>
  <c r="CU11" i="7"/>
  <c r="CU21" i="7" s="1"/>
  <c r="CR38" i="7"/>
  <c r="CO71" i="7"/>
  <c r="CO68" i="7"/>
  <c r="CO67" i="7"/>
  <c r="CO66" i="7"/>
  <c r="CO63" i="7"/>
  <c r="CO62" i="7"/>
  <c r="CO59" i="7"/>
  <c r="CO60" i="7" s="1"/>
  <c r="CO58" i="7"/>
  <c r="CO56" i="7"/>
  <c r="CO55" i="7"/>
  <c r="CO54" i="7"/>
  <c r="CO53" i="7"/>
  <c r="CO52" i="7"/>
  <c r="CO51" i="7"/>
  <c r="CO50" i="7"/>
  <c r="CO49" i="7"/>
  <c r="CO48" i="7"/>
  <c r="CO57" i="7" s="1"/>
  <c r="CO46" i="7"/>
  <c r="CO44" i="7"/>
  <c r="CO43" i="7"/>
  <c r="CO42" i="7"/>
  <c r="CO41" i="7"/>
  <c r="CO40" i="7"/>
  <c r="CO39" i="7"/>
  <c r="CO35" i="7"/>
  <c r="CO34" i="7"/>
  <c r="CO33" i="7"/>
  <c r="CO32" i="7"/>
  <c r="CO31" i="7"/>
  <c r="CO19" i="7"/>
  <c r="CO18" i="7"/>
  <c r="CO17" i="7"/>
  <c r="CO16" i="7"/>
  <c r="CO15" i="7"/>
  <c r="CO14" i="7"/>
  <c r="CO13" i="7"/>
  <c r="CO12" i="7"/>
  <c r="CO11" i="7"/>
  <c r="CL71" i="7"/>
  <c r="CL68" i="7"/>
  <c r="CL67" i="7"/>
  <c r="CL66" i="7"/>
  <c r="CL63" i="7"/>
  <c r="CL62" i="7"/>
  <c r="CL59" i="7"/>
  <c r="CL58" i="7"/>
  <c r="CL56" i="7"/>
  <c r="CL55" i="7"/>
  <c r="CL54" i="7"/>
  <c r="CL53" i="7"/>
  <c r="CL52" i="7"/>
  <c r="CL51" i="7"/>
  <c r="CL50" i="7"/>
  <c r="CL49" i="7"/>
  <c r="CL48" i="7"/>
  <c r="CL57" i="7" s="1"/>
  <c r="CL46" i="7"/>
  <c r="CL44" i="7"/>
  <c r="CL43" i="7"/>
  <c r="CL42" i="7"/>
  <c r="CL41" i="7"/>
  <c r="CL40" i="7"/>
  <c r="CL39" i="7"/>
  <c r="CL35" i="7"/>
  <c r="CL34" i="7"/>
  <c r="CL33" i="7"/>
  <c r="CL32" i="7"/>
  <c r="CL31" i="7"/>
  <c r="CL19" i="7"/>
  <c r="CL18" i="7"/>
  <c r="CL17" i="7"/>
  <c r="CL16" i="7"/>
  <c r="CL15" i="7"/>
  <c r="CL14" i="7"/>
  <c r="CL13" i="7"/>
  <c r="CL12" i="7"/>
  <c r="CL11" i="7"/>
  <c r="CI71" i="7"/>
  <c r="CI68" i="7"/>
  <c r="CI67" i="7"/>
  <c r="CI66" i="7"/>
  <c r="CI63" i="7"/>
  <c r="CI62" i="7"/>
  <c r="CI59" i="7"/>
  <c r="CI60" i="7" s="1"/>
  <c r="CI58" i="7"/>
  <c r="CI56" i="7"/>
  <c r="CI55" i="7"/>
  <c r="CI54" i="7"/>
  <c r="CI53" i="7"/>
  <c r="CI52" i="7"/>
  <c r="CI51" i="7"/>
  <c r="CI50" i="7"/>
  <c r="CI49" i="7"/>
  <c r="CI48" i="7"/>
  <c r="CI57" i="7" s="1"/>
  <c r="CI46" i="7"/>
  <c r="CI44" i="7"/>
  <c r="CI43" i="7"/>
  <c r="CI42" i="7"/>
  <c r="CI41" i="7"/>
  <c r="CI40" i="7"/>
  <c r="CI39" i="7"/>
  <c r="CI35" i="7"/>
  <c r="CI34" i="7"/>
  <c r="CI33" i="7"/>
  <c r="CI32" i="7"/>
  <c r="CI31" i="7"/>
  <c r="CI19" i="7"/>
  <c r="CI18" i="7"/>
  <c r="CI17" i="7"/>
  <c r="CI16" i="7"/>
  <c r="CI15" i="7"/>
  <c r="CI14" i="7"/>
  <c r="CI13" i="7"/>
  <c r="CI12" i="7"/>
  <c r="CI11" i="7"/>
  <c r="CF71" i="7"/>
  <c r="CF68" i="7"/>
  <c r="CF67" i="7"/>
  <c r="CF66" i="7"/>
  <c r="CF63" i="7"/>
  <c r="CF62" i="7"/>
  <c r="CF59" i="7"/>
  <c r="CF58" i="7"/>
  <c r="CF56" i="7"/>
  <c r="CF55" i="7"/>
  <c r="CF54" i="7"/>
  <c r="CF53" i="7"/>
  <c r="CF52" i="7"/>
  <c r="CF51" i="7"/>
  <c r="CF50" i="7"/>
  <c r="CF49" i="7"/>
  <c r="CF48" i="7"/>
  <c r="CF57" i="7" s="1"/>
  <c r="CF46" i="7"/>
  <c r="CF44" i="7"/>
  <c r="CF43" i="7"/>
  <c r="CF42" i="7"/>
  <c r="CF41" i="7"/>
  <c r="CF40" i="7"/>
  <c r="CF39" i="7"/>
  <c r="CF35" i="7"/>
  <c r="CF34" i="7"/>
  <c r="CF33" i="7"/>
  <c r="CF32" i="7"/>
  <c r="CF31" i="7"/>
  <c r="CF19" i="7"/>
  <c r="CF18" i="7"/>
  <c r="CF17" i="7"/>
  <c r="CF16" i="7"/>
  <c r="CF15" i="7"/>
  <c r="CF14" i="7"/>
  <c r="CF13" i="7"/>
  <c r="CF12" i="7"/>
  <c r="CF11" i="7"/>
  <c r="CC71" i="7"/>
  <c r="CC68" i="7"/>
  <c r="CC67" i="7"/>
  <c r="CC66" i="7"/>
  <c r="CC63" i="7"/>
  <c r="CC62" i="7"/>
  <c r="CC59" i="7"/>
  <c r="CC58" i="7"/>
  <c r="CC56" i="7"/>
  <c r="CC55" i="7"/>
  <c r="CC54" i="7"/>
  <c r="CC53" i="7"/>
  <c r="CC52" i="7"/>
  <c r="CC51" i="7"/>
  <c r="CC50" i="7"/>
  <c r="CC49" i="7"/>
  <c r="CC48" i="7"/>
  <c r="CC46" i="7"/>
  <c r="CC44" i="7"/>
  <c r="CC43" i="7"/>
  <c r="CC42" i="7"/>
  <c r="CC41" i="7"/>
  <c r="CC40" i="7"/>
  <c r="CC39" i="7"/>
  <c r="CC35" i="7"/>
  <c r="CC34" i="7"/>
  <c r="CC33" i="7"/>
  <c r="CC32" i="7"/>
  <c r="CC31" i="7"/>
  <c r="CC19" i="7"/>
  <c r="CC18" i="7"/>
  <c r="CC17" i="7"/>
  <c r="CC16" i="7"/>
  <c r="CC15" i="7"/>
  <c r="CC14" i="7"/>
  <c r="CC13" i="7"/>
  <c r="CC12" i="7"/>
  <c r="CC11" i="7"/>
  <c r="BZ71" i="7"/>
  <c r="BZ68" i="7"/>
  <c r="BZ67" i="7"/>
  <c r="BZ66" i="7"/>
  <c r="BZ63" i="7"/>
  <c r="BZ62" i="7"/>
  <c r="BZ59" i="7"/>
  <c r="BZ58" i="7"/>
  <c r="BZ56" i="7"/>
  <c r="BZ55" i="7"/>
  <c r="BZ54" i="7"/>
  <c r="BZ53" i="7"/>
  <c r="BZ52" i="7"/>
  <c r="BZ51" i="7"/>
  <c r="BZ50" i="7"/>
  <c r="BZ49" i="7"/>
  <c r="BZ48" i="7"/>
  <c r="BZ46" i="7"/>
  <c r="BZ44" i="7"/>
  <c r="BZ43" i="7"/>
  <c r="BZ42" i="7"/>
  <c r="BZ41" i="7"/>
  <c r="BZ40" i="7"/>
  <c r="BZ39" i="7"/>
  <c r="BZ35" i="7"/>
  <c r="BZ34" i="7"/>
  <c r="BZ33" i="7"/>
  <c r="BZ32" i="7"/>
  <c r="BZ31" i="7"/>
  <c r="BZ19" i="7"/>
  <c r="BZ18" i="7"/>
  <c r="BZ17" i="7"/>
  <c r="BZ16" i="7"/>
  <c r="BZ15" i="7"/>
  <c r="BZ14" i="7"/>
  <c r="BZ13" i="7"/>
  <c r="BZ12" i="7"/>
  <c r="BZ11" i="7"/>
  <c r="BW71" i="7"/>
  <c r="BW68" i="7"/>
  <c r="BW67" i="7"/>
  <c r="BW66" i="7"/>
  <c r="BW63" i="7"/>
  <c r="BW62" i="7"/>
  <c r="BW59" i="7"/>
  <c r="BW58" i="7"/>
  <c r="BW56" i="7"/>
  <c r="BW55" i="7"/>
  <c r="BW54" i="7"/>
  <c r="BW53" i="7"/>
  <c r="BW52" i="7"/>
  <c r="BW51" i="7"/>
  <c r="BW50" i="7"/>
  <c r="BW49" i="7"/>
  <c r="BW48" i="7"/>
  <c r="BW46" i="7"/>
  <c r="BW44" i="7"/>
  <c r="BW43" i="7"/>
  <c r="BW42" i="7"/>
  <c r="BW41" i="7"/>
  <c r="BW40" i="7"/>
  <c r="BW39" i="7"/>
  <c r="BW35" i="7"/>
  <c r="BW34" i="7"/>
  <c r="BW33" i="7"/>
  <c r="BW32" i="7"/>
  <c r="BW31" i="7"/>
  <c r="BW19" i="7"/>
  <c r="BW18" i="7"/>
  <c r="BW17" i="7"/>
  <c r="BW16" i="7"/>
  <c r="BW15" i="7"/>
  <c r="BW14" i="7"/>
  <c r="BW13" i="7"/>
  <c r="BW12" i="7"/>
  <c r="BW11" i="7"/>
  <c r="GQ69" i="7"/>
  <c r="GQ64" i="7"/>
  <c r="GQ60" i="7"/>
  <c r="GQ57" i="7"/>
  <c r="GQ45" i="7"/>
  <c r="GS45" i="7" s="1"/>
  <c r="GQ36" i="7"/>
  <c r="GQ28" i="7"/>
  <c r="GQ29" i="7" s="1"/>
  <c r="GQ20" i="7"/>
  <c r="GQ21" i="7" s="1"/>
  <c r="GN69" i="7"/>
  <c r="GN64" i="7"/>
  <c r="GN60" i="7"/>
  <c r="GN57" i="7"/>
  <c r="GN45" i="7"/>
  <c r="GN47" i="7" s="1"/>
  <c r="GN36" i="7"/>
  <c r="GN28" i="7"/>
  <c r="GN29" i="7" s="1"/>
  <c r="GN20" i="7"/>
  <c r="GN21" i="7" s="1"/>
  <c r="GH69" i="7"/>
  <c r="GH64" i="7"/>
  <c r="GH60" i="7"/>
  <c r="GH57" i="7"/>
  <c r="GH45" i="7"/>
  <c r="GJ45" i="7" s="1"/>
  <c r="GH36" i="7"/>
  <c r="GH28" i="7"/>
  <c r="GH29" i="7" s="1"/>
  <c r="GH20" i="7"/>
  <c r="GH21" i="7" s="1"/>
  <c r="GE69" i="7"/>
  <c r="GE64" i="7"/>
  <c r="GE60" i="7"/>
  <c r="GE57" i="7"/>
  <c r="GE45" i="7"/>
  <c r="GG45" i="7" s="1"/>
  <c r="GE36" i="7"/>
  <c r="GE28" i="7"/>
  <c r="GE29" i="7" s="1"/>
  <c r="GE20" i="7"/>
  <c r="GE21" i="7" s="1"/>
  <c r="FY69" i="7"/>
  <c r="FY64" i="7"/>
  <c r="FY60" i="7"/>
  <c r="FY57" i="7"/>
  <c r="FY45" i="7"/>
  <c r="GA45" i="7" s="1"/>
  <c r="FY36" i="7"/>
  <c r="FY28" i="7"/>
  <c r="FY29" i="7" s="1"/>
  <c r="FY20" i="7"/>
  <c r="FY21" i="7" s="1"/>
  <c r="FV69" i="7"/>
  <c r="FV64" i="7"/>
  <c r="FV60" i="7"/>
  <c r="FV57" i="7"/>
  <c r="FV45" i="7"/>
  <c r="FX45" i="7" s="1"/>
  <c r="FV36" i="7"/>
  <c r="FV28" i="7"/>
  <c r="FV29" i="7" s="1"/>
  <c r="FV20" i="7"/>
  <c r="FV21" i="7" s="1"/>
  <c r="FS69" i="7"/>
  <c r="FS64" i="7"/>
  <c r="FS60" i="7"/>
  <c r="FS57" i="7"/>
  <c r="FS47" i="7"/>
  <c r="FS65" i="7" s="1"/>
  <c r="FS70" i="7" s="1"/>
  <c r="FS45" i="7"/>
  <c r="FU45" i="7" s="1"/>
  <c r="FS36" i="7"/>
  <c r="FS28" i="7"/>
  <c r="FS29" i="7" s="1"/>
  <c r="FS20" i="7"/>
  <c r="FS21" i="7" s="1"/>
  <c r="FP69" i="7"/>
  <c r="FP64" i="7"/>
  <c r="FP60" i="7"/>
  <c r="FP57" i="7"/>
  <c r="FP45" i="7"/>
  <c r="FR45" i="7" s="1"/>
  <c r="FP36" i="7"/>
  <c r="FP28" i="7"/>
  <c r="FP29" i="7" s="1"/>
  <c r="FP20" i="7"/>
  <c r="FM69" i="7"/>
  <c r="FM64" i="7"/>
  <c r="FM60" i="7"/>
  <c r="GB60" i="7" s="1"/>
  <c r="FM57" i="7"/>
  <c r="FM45" i="7"/>
  <c r="FO45" i="7" s="1"/>
  <c r="FM36" i="7"/>
  <c r="FM28" i="7"/>
  <c r="FM20" i="7"/>
  <c r="FG69" i="7"/>
  <c r="FG64" i="7"/>
  <c r="FG60" i="7"/>
  <c r="FG57" i="7"/>
  <c r="FG45" i="7"/>
  <c r="FI45" i="7" s="1"/>
  <c r="FG36" i="7"/>
  <c r="FG28" i="7"/>
  <c r="FG29" i="7" s="1"/>
  <c r="FG18" i="7"/>
  <c r="FI18" i="7" s="1"/>
  <c r="FD69" i="7"/>
  <c r="FD64" i="7"/>
  <c r="FD60" i="7"/>
  <c r="FD57" i="7"/>
  <c r="FD45" i="7"/>
  <c r="FF45" i="7" s="1"/>
  <c r="FD36" i="7"/>
  <c r="FD28" i="7"/>
  <c r="FD29" i="7" s="1"/>
  <c r="FD20" i="7"/>
  <c r="FD21" i="7" s="1"/>
  <c r="FA69" i="7"/>
  <c r="FA64" i="7"/>
  <c r="FA60" i="7"/>
  <c r="FA57" i="7"/>
  <c r="FA45" i="7"/>
  <c r="FC45" i="7" s="1"/>
  <c r="FA36" i="7"/>
  <c r="FA28" i="7"/>
  <c r="FA29" i="7" s="1"/>
  <c r="FA18" i="7"/>
  <c r="FC18" i="7" s="1"/>
  <c r="FA12" i="7"/>
  <c r="FC12" i="7" s="1"/>
  <c r="EX69" i="7"/>
  <c r="EX64" i="7"/>
  <c r="EX60" i="7"/>
  <c r="EX57" i="7"/>
  <c r="EX45" i="7"/>
  <c r="EX47" i="7" s="1"/>
  <c r="EX36" i="7"/>
  <c r="EX28" i="7"/>
  <c r="EX29" i="7" s="1"/>
  <c r="EX20" i="7"/>
  <c r="EX21" i="7" s="1"/>
  <c r="EU69" i="7"/>
  <c r="EU64" i="7"/>
  <c r="EU60" i="7"/>
  <c r="EU57" i="7"/>
  <c r="EU45" i="7"/>
  <c r="EW45" i="7" s="1"/>
  <c r="EU36" i="7"/>
  <c r="EU28" i="7"/>
  <c r="EU29" i="7" s="1"/>
  <c r="EU20" i="7"/>
  <c r="ER69" i="7"/>
  <c r="ER64" i="7"/>
  <c r="ER60" i="7"/>
  <c r="ER57" i="7"/>
  <c r="ER45" i="7"/>
  <c r="ET45" i="7" s="1"/>
  <c r="ER36" i="7"/>
  <c r="ER28" i="7"/>
  <c r="ER29" i="7" s="1"/>
  <c r="ER20" i="7"/>
  <c r="ER21" i="7" s="1"/>
  <c r="EI69" i="7"/>
  <c r="EI64" i="7"/>
  <c r="EI60" i="7"/>
  <c r="EI57" i="7"/>
  <c r="EI45" i="7"/>
  <c r="EK45" i="7" s="1"/>
  <c r="EI36" i="7"/>
  <c r="EI28" i="7"/>
  <c r="EI29" i="7" s="1"/>
  <c r="EI20" i="7"/>
  <c r="EI21" i="7" s="1"/>
  <c r="EF69" i="7"/>
  <c r="EF64" i="7"/>
  <c r="EF60" i="7"/>
  <c r="EF57" i="7"/>
  <c r="EF45" i="7"/>
  <c r="EF47" i="7" s="1"/>
  <c r="EF36" i="7"/>
  <c r="EF28" i="7"/>
  <c r="EF29" i="7" s="1"/>
  <c r="EF20" i="7"/>
  <c r="EO12" i="7"/>
  <c r="EC69" i="7"/>
  <c r="EC64" i="7"/>
  <c r="EC60" i="7"/>
  <c r="EC57" i="7"/>
  <c r="EC45" i="7"/>
  <c r="EC36" i="7"/>
  <c r="EC28" i="7"/>
  <c r="EC20" i="7"/>
  <c r="EC21" i="7" s="1"/>
  <c r="DW69" i="7"/>
  <c r="DW64" i="7"/>
  <c r="DW60" i="7"/>
  <c r="DW57" i="7"/>
  <c r="DW45" i="7"/>
  <c r="DY45" i="7" s="1"/>
  <c r="DW36" i="7"/>
  <c r="DW28" i="7"/>
  <c r="DW29" i="7" s="1"/>
  <c r="DW20" i="7"/>
  <c r="DW21" i="7" s="1"/>
  <c r="DT69" i="7"/>
  <c r="DT64" i="7"/>
  <c r="DT60" i="7"/>
  <c r="DT57" i="7"/>
  <c r="DT45" i="7"/>
  <c r="DV45" i="7" s="1"/>
  <c r="DT36" i="7"/>
  <c r="DT28" i="7"/>
  <c r="DT29" i="7" s="1"/>
  <c r="DT20" i="7"/>
  <c r="DT21" i="7" s="1"/>
  <c r="DQ69" i="7"/>
  <c r="DQ64" i="7"/>
  <c r="DQ60" i="7"/>
  <c r="DQ57" i="7"/>
  <c r="DQ45" i="7"/>
  <c r="DS45" i="7" s="1"/>
  <c r="DQ36" i="7"/>
  <c r="DQ28" i="7"/>
  <c r="DQ29" i="7" s="1"/>
  <c r="DQ20" i="7"/>
  <c r="DQ21" i="7" s="1"/>
  <c r="DN69" i="7"/>
  <c r="DN64" i="7"/>
  <c r="DN60" i="7"/>
  <c r="DN57" i="7"/>
  <c r="DN45" i="7"/>
  <c r="DP45" i="7" s="1"/>
  <c r="DN36" i="7"/>
  <c r="DN28" i="7"/>
  <c r="DN29" i="7" s="1"/>
  <c r="DN20" i="7"/>
  <c r="DN21" i="7" s="1"/>
  <c r="DK69" i="7"/>
  <c r="DK64" i="7"/>
  <c r="DK60" i="7"/>
  <c r="DK57" i="7"/>
  <c r="DK45" i="7"/>
  <c r="DM45" i="7" s="1"/>
  <c r="DK36" i="7"/>
  <c r="DK28" i="7"/>
  <c r="DK29" i="7" s="1"/>
  <c r="DK20" i="7"/>
  <c r="DK21" i="7" s="1"/>
  <c r="DE69" i="7"/>
  <c r="DE64" i="7"/>
  <c r="DE60" i="7"/>
  <c r="DE57" i="7"/>
  <c r="DE47" i="7"/>
  <c r="DE65" i="7" s="1"/>
  <c r="DE70" i="7" s="1"/>
  <c r="DE45" i="7"/>
  <c r="DG45" i="7" s="1"/>
  <c r="DE36" i="7"/>
  <c r="DE28" i="7"/>
  <c r="DE29" i="7" s="1"/>
  <c r="DE20" i="7"/>
  <c r="DE21" i="7" s="1"/>
  <c r="DB69" i="7"/>
  <c r="DB64" i="7"/>
  <c r="DB60" i="7"/>
  <c r="DB57" i="7"/>
  <c r="DB45" i="7"/>
  <c r="DD45" i="7" s="1"/>
  <c r="DB36" i="7"/>
  <c r="DB28" i="7"/>
  <c r="DB29" i="7" s="1"/>
  <c r="DB20" i="7"/>
  <c r="DB21" i="7" s="1"/>
  <c r="CY69" i="7"/>
  <c r="CY64" i="7"/>
  <c r="CY60" i="7"/>
  <c r="CY57" i="7"/>
  <c r="CY45" i="7"/>
  <c r="CY47" i="7" s="1"/>
  <c r="CY36" i="7"/>
  <c r="CY28" i="7"/>
  <c r="CY29" i="7" s="1"/>
  <c r="CY20" i="7"/>
  <c r="CY12" i="7"/>
  <c r="DA12" i="7" s="1"/>
  <c r="CV69" i="7"/>
  <c r="CV64" i="7"/>
  <c r="CV60" i="7"/>
  <c r="CV57" i="7"/>
  <c r="CV45" i="7"/>
  <c r="CX45" i="7" s="1"/>
  <c r="CV36" i="7"/>
  <c r="CV28" i="7"/>
  <c r="CV29" i="7" s="1"/>
  <c r="CV20" i="7"/>
  <c r="CV21" i="7" s="1"/>
  <c r="CS69" i="7"/>
  <c r="CS64" i="7"/>
  <c r="CS60" i="7"/>
  <c r="CS57" i="7"/>
  <c r="CS47" i="7"/>
  <c r="CS65" i="7" s="1"/>
  <c r="CS70" i="7" s="1"/>
  <c r="CS45" i="7"/>
  <c r="CU45" i="7" s="1"/>
  <c r="CS36" i="7"/>
  <c r="CS28" i="7"/>
  <c r="CS29" i="7" s="1"/>
  <c r="CS20" i="7"/>
  <c r="CS21" i="7" s="1"/>
  <c r="CS30" i="7" s="1"/>
  <c r="CS37" i="7" s="1"/>
  <c r="CM69" i="7"/>
  <c r="CM64" i="7"/>
  <c r="CM60" i="7"/>
  <c r="CM57" i="7"/>
  <c r="CM45" i="7"/>
  <c r="CO45" i="7" s="1"/>
  <c r="CM36" i="7"/>
  <c r="CM28" i="7"/>
  <c r="CM29" i="7" s="1"/>
  <c r="CM20" i="7"/>
  <c r="CM21" i="7" s="1"/>
  <c r="CJ69" i="7"/>
  <c r="CJ64" i="7"/>
  <c r="CJ60" i="7"/>
  <c r="CJ57" i="7"/>
  <c r="CJ45" i="7"/>
  <c r="CL45" i="7" s="1"/>
  <c r="CJ36" i="7"/>
  <c r="CJ28" i="7"/>
  <c r="CJ29" i="7" s="1"/>
  <c r="CJ20" i="7"/>
  <c r="CJ21" i="7" s="1"/>
  <c r="CG69" i="7"/>
  <c r="CG64" i="7"/>
  <c r="CG60" i="7"/>
  <c r="CG57" i="7"/>
  <c r="CG45" i="7"/>
  <c r="CI45" i="7" s="1"/>
  <c r="CG36" i="7"/>
  <c r="CG28" i="7"/>
  <c r="CG29" i="7" s="1"/>
  <c r="CG20" i="7"/>
  <c r="CG21" i="7" s="1"/>
  <c r="CD69" i="7"/>
  <c r="CD64" i="7"/>
  <c r="CD60" i="7"/>
  <c r="CD57" i="7"/>
  <c r="CD45" i="7"/>
  <c r="CF45" i="7" s="1"/>
  <c r="CD36" i="7"/>
  <c r="CD28" i="7"/>
  <c r="CD29" i="7" s="1"/>
  <c r="CD20" i="7"/>
  <c r="CD21" i="7" s="1"/>
  <c r="CA69" i="7"/>
  <c r="CA64" i="7"/>
  <c r="CA60" i="7"/>
  <c r="CA57" i="7"/>
  <c r="CA45" i="7"/>
  <c r="CC45" i="7" s="1"/>
  <c r="CA36" i="7"/>
  <c r="CA28" i="7"/>
  <c r="CA29" i="7" s="1"/>
  <c r="CA20" i="7"/>
  <c r="CA21" i="7" s="1"/>
  <c r="BX69" i="7"/>
  <c r="BX64" i="7"/>
  <c r="BX60" i="7"/>
  <c r="BX57" i="7"/>
  <c r="BX45" i="7"/>
  <c r="BX47" i="7" s="1"/>
  <c r="BX36" i="7"/>
  <c r="BX28" i="7"/>
  <c r="BX29" i="7" s="1"/>
  <c r="BX20" i="7"/>
  <c r="BX21" i="7" s="1"/>
  <c r="BU69" i="7"/>
  <c r="BU64" i="7"/>
  <c r="BU60" i="7"/>
  <c r="BU57" i="7"/>
  <c r="BU45" i="7"/>
  <c r="BU47" i="7" s="1"/>
  <c r="BU65" i="7" s="1"/>
  <c r="BU70" i="7" s="1"/>
  <c r="BU36" i="7"/>
  <c r="BU28" i="7"/>
  <c r="BU29" i="7" s="1"/>
  <c r="BU20" i="7"/>
  <c r="BU21" i="7" s="1"/>
  <c r="BQ71" i="7"/>
  <c r="BQ68" i="7"/>
  <c r="BQ67" i="7"/>
  <c r="BQ66" i="7"/>
  <c r="BQ63" i="7"/>
  <c r="BQ62" i="7"/>
  <c r="BQ59" i="7"/>
  <c r="BQ58" i="7"/>
  <c r="BQ56" i="7"/>
  <c r="BQ55" i="7"/>
  <c r="BQ54" i="7"/>
  <c r="BQ53" i="7"/>
  <c r="BQ52" i="7"/>
  <c r="BQ51" i="7"/>
  <c r="BQ50" i="7"/>
  <c r="BQ49" i="7"/>
  <c r="BQ48" i="7"/>
  <c r="BQ46" i="7"/>
  <c r="BQ44" i="7"/>
  <c r="BQ43" i="7"/>
  <c r="BQ42" i="7"/>
  <c r="BQ41" i="7"/>
  <c r="BQ40" i="7"/>
  <c r="BQ39" i="7"/>
  <c r="BQ35" i="7"/>
  <c r="BQ34" i="7"/>
  <c r="BQ33" i="7"/>
  <c r="BQ32" i="7"/>
  <c r="BQ31" i="7"/>
  <c r="BQ19" i="7"/>
  <c r="BQ18" i="7"/>
  <c r="BQ17" i="7"/>
  <c r="BQ16" i="7"/>
  <c r="BQ15" i="7"/>
  <c r="BQ14" i="7"/>
  <c r="BQ13" i="7"/>
  <c r="BQ12" i="7"/>
  <c r="BQ11" i="7"/>
  <c r="BN71" i="7"/>
  <c r="BN68" i="7"/>
  <c r="BN67" i="7"/>
  <c r="BN66" i="7"/>
  <c r="BN63" i="7"/>
  <c r="BN64" i="7" s="1"/>
  <c r="BN62" i="7"/>
  <c r="BN59" i="7"/>
  <c r="BN60" i="7" s="1"/>
  <c r="BN58" i="7"/>
  <c r="BN56" i="7"/>
  <c r="BN55" i="7"/>
  <c r="BN54" i="7"/>
  <c r="BN53" i="7"/>
  <c r="BN52" i="7"/>
  <c r="BN51" i="7"/>
  <c r="BN50" i="7"/>
  <c r="BN49" i="7"/>
  <c r="BN48" i="7"/>
  <c r="BN57" i="7" s="1"/>
  <c r="BN46" i="7"/>
  <c r="BN44" i="7"/>
  <c r="BN43" i="7"/>
  <c r="BN42" i="7"/>
  <c r="BN41" i="7"/>
  <c r="BN40" i="7"/>
  <c r="BN39" i="7"/>
  <c r="BN35" i="7"/>
  <c r="BN34" i="7"/>
  <c r="BN33" i="7"/>
  <c r="BN32" i="7"/>
  <c r="BN31" i="7"/>
  <c r="BN19" i="7"/>
  <c r="BN18" i="7"/>
  <c r="BN17" i="7"/>
  <c r="BN16" i="7"/>
  <c r="BN15" i="7"/>
  <c r="BN14" i="7"/>
  <c r="BN13" i="7"/>
  <c r="BN12" i="7"/>
  <c r="BN11" i="7"/>
  <c r="BK71" i="7"/>
  <c r="BK68" i="7"/>
  <c r="BK67" i="7"/>
  <c r="BK66" i="7"/>
  <c r="BK63" i="7"/>
  <c r="BK62" i="7"/>
  <c r="BK59" i="7"/>
  <c r="BK58" i="7"/>
  <c r="BK56" i="7"/>
  <c r="BK55" i="7"/>
  <c r="BK54" i="7"/>
  <c r="BK53" i="7"/>
  <c r="BK52" i="7"/>
  <c r="BK51" i="7"/>
  <c r="BK50" i="7"/>
  <c r="BK49" i="7"/>
  <c r="BK48" i="7"/>
  <c r="BK46" i="7"/>
  <c r="BK44" i="7"/>
  <c r="BK43" i="7"/>
  <c r="BK42" i="7"/>
  <c r="BK41" i="7"/>
  <c r="BK40" i="7"/>
  <c r="BK39" i="7"/>
  <c r="BK35" i="7"/>
  <c r="BK34" i="7"/>
  <c r="BK33" i="7"/>
  <c r="BK32" i="7"/>
  <c r="BK31" i="7"/>
  <c r="BK19" i="7"/>
  <c r="BK18" i="7"/>
  <c r="BK17" i="7"/>
  <c r="BK16" i="7"/>
  <c r="BK15" i="7"/>
  <c r="BK14" i="7"/>
  <c r="BK13" i="7"/>
  <c r="BK12" i="7"/>
  <c r="BK11" i="7"/>
  <c r="BH71" i="7"/>
  <c r="BH68" i="7"/>
  <c r="BH67" i="7"/>
  <c r="BH66" i="7"/>
  <c r="BH63" i="7"/>
  <c r="BH64" i="7" s="1"/>
  <c r="BH62" i="7"/>
  <c r="BH59" i="7"/>
  <c r="BH60" i="7" s="1"/>
  <c r="BH58" i="7"/>
  <c r="BH56" i="7"/>
  <c r="BH55" i="7"/>
  <c r="BH54" i="7"/>
  <c r="BH53" i="7"/>
  <c r="BH52" i="7"/>
  <c r="BH51" i="7"/>
  <c r="BH50" i="7"/>
  <c r="BH49" i="7"/>
  <c r="BH48" i="7"/>
  <c r="BH57" i="7" s="1"/>
  <c r="BH46" i="7"/>
  <c r="BH44" i="7"/>
  <c r="BH43" i="7"/>
  <c r="BH42" i="7"/>
  <c r="BH41" i="7"/>
  <c r="BH40" i="7"/>
  <c r="BH39" i="7"/>
  <c r="BH35" i="7"/>
  <c r="BH34" i="7"/>
  <c r="BH33" i="7"/>
  <c r="BH32" i="7"/>
  <c r="BH31" i="7"/>
  <c r="BH19" i="7"/>
  <c r="BH18" i="7"/>
  <c r="BH17" i="7"/>
  <c r="BH16" i="7"/>
  <c r="BH15" i="7"/>
  <c r="BH14" i="7"/>
  <c r="BH13" i="7"/>
  <c r="BH12" i="7"/>
  <c r="BH11" i="7"/>
  <c r="BE71" i="7"/>
  <c r="BE68" i="7"/>
  <c r="BE67" i="7"/>
  <c r="BE66" i="7"/>
  <c r="BE63" i="7"/>
  <c r="BE62" i="7"/>
  <c r="BE59" i="7"/>
  <c r="BE58" i="7"/>
  <c r="BE56" i="7"/>
  <c r="BE55" i="7"/>
  <c r="BE54" i="7"/>
  <c r="BE53" i="7"/>
  <c r="BE52" i="7"/>
  <c r="BE51" i="7"/>
  <c r="BE50" i="7"/>
  <c r="BE49" i="7"/>
  <c r="BE48" i="7"/>
  <c r="BE46" i="7"/>
  <c r="BE44" i="7"/>
  <c r="BE43" i="7"/>
  <c r="BE42" i="7"/>
  <c r="BE41" i="7"/>
  <c r="BE40" i="7"/>
  <c r="BE39" i="7"/>
  <c r="BE35" i="7"/>
  <c r="BE34" i="7"/>
  <c r="BE33" i="7"/>
  <c r="BE32" i="7"/>
  <c r="BE31" i="7"/>
  <c r="BE19" i="7"/>
  <c r="BE18" i="7"/>
  <c r="BE17" i="7"/>
  <c r="BE16" i="7"/>
  <c r="BE15" i="7"/>
  <c r="BE14" i="7"/>
  <c r="BE13" i="7"/>
  <c r="BE12" i="7"/>
  <c r="BE11" i="7"/>
  <c r="BB71" i="7"/>
  <c r="BB68" i="7"/>
  <c r="BB67" i="7"/>
  <c r="BB66" i="7"/>
  <c r="BB63" i="7"/>
  <c r="BB62" i="7"/>
  <c r="BB59" i="7"/>
  <c r="BB58" i="7"/>
  <c r="BB56" i="7"/>
  <c r="BB55" i="7"/>
  <c r="BB54" i="7"/>
  <c r="BB53" i="7"/>
  <c r="BB52" i="7"/>
  <c r="BB51" i="7"/>
  <c r="BB50" i="7"/>
  <c r="BB49" i="7"/>
  <c r="BB48" i="7"/>
  <c r="BB46" i="7"/>
  <c r="BB44" i="7"/>
  <c r="BB43" i="7"/>
  <c r="BB42" i="7"/>
  <c r="BB41" i="7"/>
  <c r="BB40" i="7"/>
  <c r="BB39" i="7"/>
  <c r="BB35" i="7"/>
  <c r="BB34" i="7"/>
  <c r="BB33" i="7"/>
  <c r="BB32" i="7"/>
  <c r="BB31" i="7"/>
  <c r="BB36" i="7" s="1"/>
  <c r="BB19" i="7"/>
  <c r="BB18" i="7"/>
  <c r="BB17" i="7"/>
  <c r="BB16" i="7"/>
  <c r="BB15" i="7"/>
  <c r="BB14" i="7"/>
  <c r="BB13" i="7"/>
  <c r="BB12" i="7"/>
  <c r="BB11" i="7"/>
  <c r="AY71" i="7"/>
  <c r="AY68" i="7"/>
  <c r="AY67" i="7"/>
  <c r="AY66" i="7"/>
  <c r="AY63" i="7"/>
  <c r="AY62" i="7"/>
  <c r="AY59" i="7"/>
  <c r="AY58" i="7"/>
  <c r="AY56" i="7"/>
  <c r="AY55" i="7"/>
  <c r="AY54" i="7"/>
  <c r="AY53" i="7"/>
  <c r="AY52" i="7"/>
  <c r="AY51" i="7"/>
  <c r="AY50" i="7"/>
  <c r="AY49" i="7"/>
  <c r="AY48" i="7"/>
  <c r="AY57" i="7" s="1"/>
  <c r="AY46" i="7"/>
  <c r="AY44" i="7"/>
  <c r="AY43" i="7"/>
  <c r="AY42" i="7"/>
  <c r="AY41" i="7"/>
  <c r="AY40" i="7"/>
  <c r="AY39" i="7"/>
  <c r="AY35" i="7"/>
  <c r="AY34" i="7"/>
  <c r="AY33" i="7"/>
  <c r="AY32" i="7"/>
  <c r="AY31" i="7"/>
  <c r="AY36" i="7" s="1"/>
  <c r="AY19" i="7"/>
  <c r="AY18" i="7"/>
  <c r="AY17" i="7"/>
  <c r="AY16" i="7"/>
  <c r="AY15" i="7"/>
  <c r="AY14" i="7"/>
  <c r="AY13" i="7"/>
  <c r="AY12" i="7"/>
  <c r="AY11" i="7"/>
  <c r="AV71" i="7"/>
  <c r="AV68" i="7"/>
  <c r="AV67" i="7"/>
  <c r="AV66" i="7"/>
  <c r="AV63" i="7"/>
  <c r="AV62" i="7"/>
  <c r="AV59" i="7"/>
  <c r="AV58" i="7"/>
  <c r="AV56" i="7"/>
  <c r="AV55" i="7"/>
  <c r="AV54" i="7"/>
  <c r="AV53" i="7"/>
  <c r="AV52" i="7"/>
  <c r="AV51" i="7"/>
  <c r="AV50" i="7"/>
  <c r="AV49" i="7"/>
  <c r="AV48" i="7"/>
  <c r="AV46" i="7"/>
  <c r="AV44" i="7"/>
  <c r="AV43" i="7"/>
  <c r="AV42" i="7"/>
  <c r="AV41" i="7"/>
  <c r="AV40" i="7"/>
  <c r="AV39" i="7"/>
  <c r="AV35" i="7"/>
  <c r="AV34" i="7"/>
  <c r="AV33" i="7"/>
  <c r="AV32" i="7"/>
  <c r="AV31" i="7"/>
  <c r="AV36" i="7" s="1"/>
  <c r="AV19" i="7"/>
  <c r="AV18" i="7"/>
  <c r="AV17" i="7"/>
  <c r="AV16" i="7"/>
  <c r="AV15" i="7"/>
  <c r="AV14" i="7"/>
  <c r="AV13" i="7"/>
  <c r="AV12" i="7"/>
  <c r="AV11" i="7"/>
  <c r="AS71" i="7"/>
  <c r="AS68" i="7"/>
  <c r="AS67" i="7"/>
  <c r="AS66" i="7"/>
  <c r="AS63" i="7"/>
  <c r="AS62" i="7"/>
  <c r="AS59" i="7"/>
  <c r="AS60" i="7" s="1"/>
  <c r="AS58" i="7"/>
  <c r="AS56" i="7"/>
  <c r="AS55" i="7"/>
  <c r="AS54" i="7"/>
  <c r="AS53" i="7"/>
  <c r="AS52" i="7"/>
  <c r="AS51" i="7"/>
  <c r="AS50" i="7"/>
  <c r="AS49" i="7"/>
  <c r="AS48" i="7"/>
  <c r="AS57" i="7" s="1"/>
  <c r="AS46" i="7"/>
  <c r="AS44" i="7"/>
  <c r="AS43" i="7"/>
  <c r="AS42" i="7"/>
  <c r="AS41" i="7"/>
  <c r="AS40" i="7"/>
  <c r="AS39" i="7"/>
  <c r="AS35" i="7"/>
  <c r="AS34" i="7"/>
  <c r="AS33" i="7"/>
  <c r="AS32" i="7"/>
  <c r="AS31" i="7"/>
  <c r="AS19" i="7"/>
  <c r="AS18" i="7"/>
  <c r="AS17" i="7"/>
  <c r="AS16" i="7"/>
  <c r="AS15" i="7"/>
  <c r="AS14" i="7"/>
  <c r="AS13" i="7"/>
  <c r="AS12" i="7"/>
  <c r="AS11" i="7"/>
  <c r="AP71" i="7"/>
  <c r="AP68" i="7"/>
  <c r="AP67" i="7"/>
  <c r="AP66" i="7"/>
  <c r="AP63" i="7"/>
  <c r="AP62" i="7"/>
  <c r="AP59" i="7"/>
  <c r="AP58" i="7"/>
  <c r="AP56" i="7"/>
  <c r="AP55" i="7"/>
  <c r="AP54" i="7"/>
  <c r="AP53" i="7"/>
  <c r="AP52" i="7"/>
  <c r="AP51" i="7"/>
  <c r="AP50" i="7"/>
  <c r="AP49" i="7"/>
  <c r="AP48" i="7"/>
  <c r="AP57" i="7" s="1"/>
  <c r="AP46" i="7"/>
  <c r="AP44" i="7"/>
  <c r="AP43" i="7"/>
  <c r="AP42" i="7"/>
  <c r="AP41" i="7"/>
  <c r="AP40" i="7"/>
  <c r="AP39" i="7"/>
  <c r="AP35" i="7"/>
  <c r="AP34" i="7"/>
  <c r="AP33" i="7"/>
  <c r="AP32" i="7"/>
  <c r="AP31" i="7"/>
  <c r="AP19" i="7"/>
  <c r="AP18" i="7"/>
  <c r="AP17" i="7"/>
  <c r="AP16" i="7"/>
  <c r="AP15" i="7"/>
  <c r="AP14" i="7"/>
  <c r="AP13" i="7"/>
  <c r="AP12" i="7"/>
  <c r="AP11" i="7"/>
  <c r="AM71" i="7"/>
  <c r="AM68" i="7"/>
  <c r="AM67" i="7"/>
  <c r="AM66" i="7"/>
  <c r="AM63" i="7"/>
  <c r="AM62" i="7"/>
  <c r="AM59" i="7"/>
  <c r="AM58" i="7"/>
  <c r="AM56" i="7"/>
  <c r="AM55" i="7"/>
  <c r="AM54" i="7"/>
  <c r="AM53" i="7"/>
  <c r="AM52" i="7"/>
  <c r="AM51" i="7"/>
  <c r="AM50" i="7"/>
  <c r="AM49" i="7"/>
  <c r="AM48" i="7"/>
  <c r="AM46" i="7"/>
  <c r="AM44" i="7"/>
  <c r="AM43" i="7"/>
  <c r="AM42" i="7"/>
  <c r="AM41" i="7"/>
  <c r="AM40" i="7"/>
  <c r="AM39" i="7"/>
  <c r="AM35" i="7"/>
  <c r="AM34" i="7"/>
  <c r="AM33" i="7"/>
  <c r="AM32" i="7"/>
  <c r="AM31" i="7"/>
  <c r="AM36" i="7" s="1"/>
  <c r="AM19" i="7"/>
  <c r="AM18" i="7"/>
  <c r="AM17" i="7"/>
  <c r="AM16" i="7"/>
  <c r="AM15" i="7"/>
  <c r="AM14" i="7"/>
  <c r="AM13" i="7"/>
  <c r="AM12" i="7"/>
  <c r="AM11" i="7"/>
  <c r="BO69" i="7"/>
  <c r="BO64" i="7"/>
  <c r="BO60" i="7"/>
  <c r="BO57" i="7"/>
  <c r="BO45" i="7"/>
  <c r="BQ45" i="7" s="1"/>
  <c r="BO36" i="7"/>
  <c r="BO28" i="7"/>
  <c r="BO29" i="7" s="1"/>
  <c r="BO20" i="7"/>
  <c r="BO21" i="7" s="1"/>
  <c r="BL69" i="7"/>
  <c r="BL64" i="7"/>
  <c r="BL60" i="7"/>
  <c r="BL57" i="7"/>
  <c r="BL47" i="7"/>
  <c r="BL65" i="7" s="1"/>
  <c r="BL70" i="7" s="1"/>
  <c r="BL45" i="7"/>
  <c r="BN45" i="7" s="1"/>
  <c r="BL36" i="7"/>
  <c r="BL28" i="7"/>
  <c r="BL29" i="7" s="1"/>
  <c r="BL20" i="7"/>
  <c r="BL21" i="7" s="1"/>
  <c r="BI69" i="7"/>
  <c r="BI64" i="7"/>
  <c r="BI60" i="7"/>
  <c r="BI57" i="7"/>
  <c r="BI45" i="7"/>
  <c r="BK45" i="7" s="1"/>
  <c r="BI36" i="7"/>
  <c r="BI28" i="7"/>
  <c r="BI29" i="7" s="1"/>
  <c r="BI20" i="7"/>
  <c r="BI21" i="7" s="1"/>
  <c r="BF69" i="7"/>
  <c r="BF64" i="7"/>
  <c r="BF60" i="7"/>
  <c r="BF57" i="7"/>
  <c r="BF45" i="7"/>
  <c r="BH45" i="7" s="1"/>
  <c r="BF36" i="7"/>
  <c r="BF28" i="7"/>
  <c r="BF29" i="7" s="1"/>
  <c r="BF20" i="7"/>
  <c r="BF21" i="7" s="1"/>
  <c r="BC69" i="7"/>
  <c r="BC64" i="7"/>
  <c r="BC60" i="7"/>
  <c r="BC57" i="7"/>
  <c r="BC45" i="7"/>
  <c r="BC47" i="7" s="1"/>
  <c r="BC36" i="7"/>
  <c r="BC28" i="7"/>
  <c r="BC29" i="7" s="1"/>
  <c r="BC20" i="7"/>
  <c r="BC21" i="7" s="1"/>
  <c r="AZ69" i="7"/>
  <c r="AZ64" i="7"/>
  <c r="AZ60" i="7"/>
  <c r="AZ57" i="7"/>
  <c r="AZ45" i="7"/>
  <c r="AZ47" i="7" s="1"/>
  <c r="AZ65" i="7" s="1"/>
  <c r="AZ70" i="7" s="1"/>
  <c r="AZ36" i="7"/>
  <c r="AZ28" i="7"/>
  <c r="AZ29" i="7" s="1"/>
  <c r="AZ20" i="7"/>
  <c r="AZ21" i="7" s="1"/>
  <c r="AW69" i="7"/>
  <c r="AW64" i="7"/>
  <c r="AW60" i="7"/>
  <c r="AW57" i="7"/>
  <c r="AW45" i="7"/>
  <c r="AW47" i="7" s="1"/>
  <c r="AW36" i="7"/>
  <c r="AW28" i="7"/>
  <c r="AW29" i="7" s="1"/>
  <c r="AW20" i="7"/>
  <c r="AW21" i="7" s="1"/>
  <c r="AT69" i="7"/>
  <c r="AT64" i="7"/>
  <c r="AT60" i="7"/>
  <c r="AT57" i="7"/>
  <c r="AT45" i="7"/>
  <c r="AT47" i="7" s="1"/>
  <c r="AT65" i="7" s="1"/>
  <c r="AT70" i="7" s="1"/>
  <c r="AT36" i="7"/>
  <c r="AT28" i="7"/>
  <c r="AT29" i="7" s="1"/>
  <c r="AT20" i="7"/>
  <c r="AT21" i="7" s="1"/>
  <c r="AQ69" i="7"/>
  <c r="AQ64" i="7"/>
  <c r="AQ60" i="7"/>
  <c r="AQ57" i="7"/>
  <c r="AQ45" i="7"/>
  <c r="AS45" i="7" s="1"/>
  <c r="AQ36" i="7"/>
  <c r="AQ28" i="7"/>
  <c r="AQ29" i="7" s="1"/>
  <c r="AQ20" i="7"/>
  <c r="AQ21" i="7" s="1"/>
  <c r="AN69" i="7"/>
  <c r="AN64" i="7"/>
  <c r="AN60" i="7"/>
  <c r="AN57" i="7"/>
  <c r="AN47" i="7"/>
  <c r="AN65" i="7" s="1"/>
  <c r="AN70" i="7" s="1"/>
  <c r="AN45" i="7"/>
  <c r="AP45" i="7" s="1"/>
  <c r="AN36" i="7"/>
  <c r="AN28" i="7"/>
  <c r="AN29" i="7" s="1"/>
  <c r="AN20" i="7"/>
  <c r="AN21" i="7" s="1"/>
  <c r="AK69" i="7"/>
  <c r="AK64" i="7"/>
  <c r="BR64" i="7" s="1"/>
  <c r="AK60" i="7"/>
  <c r="AK57" i="7"/>
  <c r="BR57" i="7" s="1"/>
  <c r="AK45" i="7"/>
  <c r="AK36" i="7"/>
  <c r="BR36" i="7" s="1"/>
  <c r="AK28" i="7"/>
  <c r="AK20" i="7"/>
  <c r="AI38" i="7"/>
  <c r="AJ38" i="7"/>
  <c r="AI59" i="7"/>
  <c r="FM29" i="7" l="1"/>
  <c r="GB29" i="7" s="1"/>
  <c r="GB28" i="7"/>
  <c r="EO36" i="7"/>
  <c r="GB36" i="7"/>
  <c r="HT65" i="7"/>
  <c r="HT70" i="7" s="1"/>
  <c r="LF65" i="7"/>
  <c r="LF70" i="7" s="1"/>
  <c r="JJ65" i="7"/>
  <c r="HY30" i="7"/>
  <c r="HY37" i="7"/>
  <c r="FM21" i="7"/>
  <c r="GB20" i="7"/>
  <c r="FZ37" i="7"/>
  <c r="GC37" i="7" s="1"/>
  <c r="GC30" i="7"/>
  <c r="EX30" i="7"/>
  <c r="EX37" i="7" s="1"/>
  <c r="AK29" i="7"/>
  <c r="BR29" i="7" s="1"/>
  <c r="BR28" i="7"/>
  <c r="AK47" i="7"/>
  <c r="BR45" i="7"/>
  <c r="BR60" i="7"/>
  <c r="BR69" i="7"/>
  <c r="CD47" i="7"/>
  <c r="CD65" i="7" s="1"/>
  <c r="CD70" i="7" s="1"/>
  <c r="DT47" i="7"/>
  <c r="DT65" i="7" s="1"/>
  <c r="DT70" i="7" s="1"/>
  <c r="EO45" i="7"/>
  <c r="EU47" i="7"/>
  <c r="EU65" i="7" s="1"/>
  <c r="EU70" i="7" s="1"/>
  <c r="EX65" i="7"/>
  <c r="EX70" i="7" s="1"/>
  <c r="FD47" i="7"/>
  <c r="FD65" i="7" s="1"/>
  <c r="FD70" i="7" s="1"/>
  <c r="FG20" i="7"/>
  <c r="FG21" i="7" s="1"/>
  <c r="FG47" i="7"/>
  <c r="FG65" i="7" s="1"/>
  <c r="FG70" i="7" s="1"/>
  <c r="GE47" i="7"/>
  <c r="GE65" i="7" s="1"/>
  <c r="GE70" i="7" s="1"/>
  <c r="BW36" i="7"/>
  <c r="BZ36" i="7"/>
  <c r="BZ57" i="7"/>
  <c r="AL70" i="7"/>
  <c r="BS70" i="7" s="1"/>
  <c r="BS65" i="7"/>
  <c r="AK21" i="7"/>
  <c r="BR20" i="7"/>
  <c r="GP57" i="7"/>
  <c r="GS36" i="7"/>
  <c r="HZ36" i="7"/>
  <c r="AK65" i="7"/>
  <c r="AW65" i="7"/>
  <c r="AW70" i="7" s="1"/>
  <c r="BF47" i="7"/>
  <c r="BF65" i="7" s="1"/>
  <c r="BF70" i="7" s="1"/>
  <c r="AM20" i="7"/>
  <c r="AM60" i="7"/>
  <c r="AM64" i="7"/>
  <c r="AP20" i="7"/>
  <c r="AP21" i="7" s="1"/>
  <c r="AP69" i="7"/>
  <c r="AS20" i="7"/>
  <c r="AS21" i="7" s="1"/>
  <c r="AV20" i="7"/>
  <c r="AV21" i="7" s="1"/>
  <c r="AV60" i="7"/>
  <c r="AV64" i="7"/>
  <c r="AV69" i="7"/>
  <c r="BB60" i="7"/>
  <c r="BB64" i="7"/>
  <c r="BB69" i="7"/>
  <c r="BE20" i="7"/>
  <c r="BE21" i="7" s="1"/>
  <c r="BE60" i="7"/>
  <c r="BE64" i="7"/>
  <c r="BE69" i="7"/>
  <c r="BK69" i="7"/>
  <c r="BN20" i="7"/>
  <c r="BN21" i="7" s="1"/>
  <c r="BQ69" i="7"/>
  <c r="BX65" i="7"/>
  <c r="BX70" i="7" s="1"/>
  <c r="CJ47" i="7"/>
  <c r="CJ65" i="7" s="1"/>
  <c r="CJ70" i="7" s="1"/>
  <c r="CY65" i="7"/>
  <c r="CY70" i="7" s="1"/>
  <c r="DN47" i="7"/>
  <c r="DN65" i="7" s="1"/>
  <c r="DN70" i="7" s="1"/>
  <c r="EC47" i="7"/>
  <c r="EC65" i="7" s="1"/>
  <c r="EO69" i="7"/>
  <c r="EI47" i="7"/>
  <c r="EI65" i="7" s="1"/>
  <c r="EI70" i="7" s="1"/>
  <c r="FM30" i="7"/>
  <c r="FM47" i="7"/>
  <c r="FM65" i="7" s="1"/>
  <c r="GN30" i="7"/>
  <c r="GN37" i="7" s="1"/>
  <c r="GQ30" i="7"/>
  <c r="GQ37" i="7" s="1"/>
  <c r="BW60" i="7"/>
  <c r="BW64" i="7"/>
  <c r="BW69" i="7"/>
  <c r="BZ60" i="7"/>
  <c r="BZ64" i="7"/>
  <c r="BZ69" i="7"/>
  <c r="CC20" i="7"/>
  <c r="CC21" i="7" s="1"/>
  <c r="CC69" i="7"/>
  <c r="CF20" i="7"/>
  <c r="CF21" i="7" s="1"/>
  <c r="CF69" i="7"/>
  <c r="CI20" i="7"/>
  <c r="CI21" i="7" s="1"/>
  <c r="CL20" i="7"/>
  <c r="CL21" i="7" s="1"/>
  <c r="CL69" i="7"/>
  <c r="CO20" i="7"/>
  <c r="CO21" i="7" s="1"/>
  <c r="CU57" i="7"/>
  <c r="CX57" i="7"/>
  <c r="DA69" i="7"/>
  <c r="DD21" i="7"/>
  <c r="DD20" i="7"/>
  <c r="DD69" i="7"/>
  <c r="DG20" i="7"/>
  <c r="DM57" i="7"/>
  <c r="FU60" i="7"/>
  <c r="FU64" i="7"/>
  <c r="OU65" i="7"/>
  <c r="OU70" i="7" s="1"/>
  <c r="OF65" i="7"/>
  <c r="OF70" i="7" s="1"/>
  <c r="LX65" i="7"/>
  <c r="LX70" i="7" s="1"/>
  <c r="JJ70" i="7"/>
  <c r="DP69" i="7"/>
  <c r="DS20" i="7"/>
  <c r="DS21" i="7" s="1"/>
  <c r="DS69" i="7"/>
  <c r="DV21" i="7"/>
  <c r="DV20" i="7"/>
  <c r="DV69" i="7"/>
  <c r="DY20" i="7"/>
  <c r="DY21" i="7" s="1"/>
  <c r="DY69" i="7"/>
  <c r="EE20" i="7"/>
  <c r="EE21" i="7" s="1"/>
  <c r="EE69" i="7"/>
  <c r="EH36" i="7"/>
  <c r="EH57" i="7"/>
  <c r="EK57" i="7"/>
  <c r="ET57" i="7"/>
  <c r="ET60" i="7"/>
  <c r="ET64" i="7"/>
  <c r="EW20" i="7"/>
  <c r="EW69" i="7"/>
  <c r="EZ20" i="7"/>
  <c r="EZ69" i="7"/>
  <c r="FF20" i="7"/>
  <c r="FF21" i="7" s="1"/>
  <c r="FF69" i="7"/>
  <c r="FI57" i="7"/>
  <c r="FI60" i="7"/>
  <c r="FR69" i="7"/>
  <c r="FU20" i="7"/>
  <c r="FU21" i="7" s="1"/>
  <c r="GG20" i="7"/>
  <c r="GG21" i="7" s="1"/>
  <c r="GG69" i="7"/>
  <c r="GJ60" i="7"/>
  <c r="GJ64" i="7"/>
  <c r="GJ69" i="7"/>
  <c r="GP20" i="7"/>
  <c r="GP21" i="7" s="1"/>
  <c r="GS69" i="7"/>
  <c r="GZ30" i="7"/>
  <c r="GZ37" i="7" s="1"/>
  <c r="HX36" i="7"/>
  <c r="HX60" i="7"/>
  <c r="HX69" i="7"/>
  <c r="HL47" i="7"/>
  <c r="HL65" i="7" s="1"/>
  <c r="HL70" i="7" s="1"/>
  <c r="OL70" i="7"/>
  <c r="MG65" i="7"/>
  <c r="MG70" i="7" s="1"/>
  <c r="LR70" i="7"/>
  <c r="PJ65" i="7"/>
  <c r="PJ70" i="7" s="1"/>
  <c r="IU65" i="7"/>
  <c r="IU70" i="7" s="1"/>
  <c r="AQ47" i="7"/>
  <c r="AQ65" i="7" s="1"/>
  <c r="AQ70" i="7" s="1"/>
  <c r="BC65" i="7"/>
  <c r="BC70" i="7" s="1"/>
  <c r="BI30" i="7"/>
  <c r="BI37" i="7" s="1"/>
  <c r="BI47" i="7"/>
  <c r="BI65" i="7" s="1"/>
  <c r="BI70" i="7" s="1"/>
  <c r="BO30" i="7"/>
  <c r="BO37" i="7" s="1"/>
  <c r="BO47" i="7"/>
  <c r="BO65" i="7" s="1"/>
  <c r="BO70" i="7" s="1"/>
  <c r="AM57" i="7"/>
  <c r="AS47" i="7"/>
  <c r="BB57" i="7"/>
  <c r="BH69" i="7"/>
  <c r="BK21" i="7"/>
  <c r="BK20" i="7"/>
  <c r="BK47" i="7"/>
  <c r="BK57" i="7"/>
  <c r="BQ21" i="7"/>
  <c r="BQ20" i="7"/>
  <c r="BQ47" i="7"/>
  <c r="BQ57" i="7"/>
  <c r="CA30" i="7"/>
  <c r="CA37" i="7" s="1"/>
  <c r="CA47" i="7"/>
  <c r="CA65" i="7" s="1"/>
  <c r="CA70" i="7" s="1"/>
  <c r="CG47" i="7"/>
  <c r="CG65" i="7" s="1"/>
  <c r="CG70" i="7" s="1"/>
  <c r="CM47" i="7"/>
  <c r="CM65" i="7" s="1"/>
  <c r="CM70" i="7" s="1"/>
  <c r="CV47" i="7"/>
  <c r="CV65" i="7" s="1"/>
  <c r="CV70" i="7" s="1"/>
  <c r="CY21" i="7"/>
  <c r="DB47" i="7"/>
  <c r="DB65" i="7" s="1"/>
  <c r="DB70" i="7" s="1"/>
  <c r="DK47" i="7"/>
  <c r="DK65" i="7" s="1"/>
  <c r="DK70" i="7" s="1"/>
  <c r="DQ47" i="7"/>
  <c r="DQ65" i="7" s="1"/>
  <c r="DQ70" i="7" s="1"/>
  <c r="DW47" i="7"/>
  <c r="DW65" i="7" s="1"/>
  <c r="DW70" i="7" s="1"/>
  <c r="EO57" i="7"/>
  <c r="EO64" i="7"/>
  <c r="EF65" i="7"/>
  <c r="EF70" i="7" s="1"/>
  <c r="ER30" i="7"/>
  <c r="ER37" i="7" s="1"/>
  <c r="ER47" i="7"/>
  <c r="ER65" i="7" s="1"/>
  <c r="ER70" i="7" s="1"/>
  <c r="FA20" i="7"/>
  <c r="FA47" i="7"/>
  <c r="FA65" i="7" s="1"/>
  <c r="FA70" i="7" s="1"/>
  <c r="FP47" i="7"/>
  <c r="FP65" i="7" s="1"/>
  <c r="FP70" i="7" s="1"/>
  <c r="FV47" i="7"/>
  <c r="FV65" i="7" s="1"/>
  <c r="FV70" i="7" s="1"/>
  <c r="FY30" i="7"/>
  <c r="FY37" i="7" s="1"/>
  <c r="FY47" i="7"/>
  <c r="FY65" i="7" s="1"/>
  <c r="FY70" i="7" s="1"/>
  <c r="GH30" i="7"/>
  <c r="GH37" i="7" s="1"/>
  <c r="GH47" i="7"/>
  <c r="GH65" i="7" s="1"/>
  <c r="GH70" i="7" s="1"/>
  <c r="GN65" i="7"/>
  <c r="GN70" i="7" s="1"/>
  <c r="CC47" i="7"/>
  <c r="CC57" i="7"/>
  <c r="CI47" i="7"/>
  <c r="CI65" i="7" s="1"/>
  <c r="CI64" i="7"/>
  <c r="CO47" i="7"/>
  <c r="CU47" i="7"/>
  <c r="CU60" i="7"/>
  <c r="DA45" i="7"/>
  <c r="DA47" i="7" s="1"/>
  <c r="DA60" i="7"/>
  <c r="DA64" i="7"/>
  <c r="DG47" i="7"/>
  <c r="DM47" i="7"/>
  <c r="DM60" i="7"/>
  <c r="DS47" i="7"/>
  <c r="DY47" i="7"/>
  <c r="DY60" i="7"/>
  <c r="EH45" i="7"/>
  <c r="EH47" i="7" s="1"/>
  <c r="ET47" i="7"/>
  <c r="EW47" i="7"/>
  <c r="EW60" i="7"/>
  <c r="FC21" i="7"/>
  <c r="FC20" i="7"/>
  <c r="FC47" i="7"/>
  <c r="FC60" i="7"/>
  <c r="FC64" i="7"/>
  <c r="FI20" i="7"/>
  <c r="FI21" i="7" s="1"/>
  <c r="FI47" i="7"/>
  <c r="FO47" i="7"/>
  <c r="FU47" i="7"/>
  <c r="GA47" i="7"/>
  <c r="GG47" i="7"/>
  <c r="GG60" i="7"/>
  <c r="GP45" i="7"/>
  <c r="GP47" i="7" s="1"/>
  <c r="GZ65" i="7"/>
  <c r="HK45" i="7"/>
  <c r="HK47" i="7" s="1"/>
  <c r="HK65" i="7" s="1"/>
  <c r="HK70" i="7" s="1"/>
  <c r="HE65" i="7"/>
  <c r="HE70" i="7" s="1"/>
  <c r="IX65" i="7"/>
  <c r="IX70" i="7" s="1"/>
  <c r="NE65" i="7"/>
  <c r="NE70" i="7" s="1"/>
  <c r="NT65" i="7"/>
  <c r="NT70" i="7" s="1"/>
  <c r="OI65" i="7"/>
  <c r="OI70" i="7" s="1"/>
  <c r="EP65" i="7"/>
  <c r="ED70" i="7"/>
  <c r="EP70" i="7" s="1"/>
  <c r="AP47" i="7"/>
  <c r="AP60" i="7"/>
  <c r="BH47" i="7"/>
  <c r="EO47" i="7"/>
  <c r="GQ47" i="7"/>
  <c r="GQ65" i="7" s="1"/>
  <c r="GQ70" i="7" s="1"/>
  <c r="CF47" i="7"/>
  <c r="CL47" i="7"/>
  <c r="CO69" i="7"/>
  <c r="CX47" i="7"/>
  <c r="DD47" i="7"/>
  <c r="DG69" i="7"/>
  <c r="DP47" i="7"/>
  <c r="DP57" i="7"/>
  <c r="DV47" i="7"/>
  <c r="EE45" i="7"/>
  <c r="EE47" i="7" s="1"/>
  <c r="EE64" i="7"/>
  <c r="EH12" i="7"/>
  <c r="EK47" i="7"/>
  <c r="ET69" i="7"/>
  <c r="EZ45" i="7"/>
  <c r="EZ47" i="7" s="1"/>
  <c r="EZ60" i="7"/>
  <c r="FF47" i="7"/>
  <c r="FI69" i="7"/>
  <c r="FR20" i="7"/>
  <c r="FR21" i="7" s="1"/>
  <c r="FR47" i="7"/>
  <c r="FX20" i="7"/>
  <c r="FX21" i="7" s="1"/>
  <c r="FX47" i="7"/>
  <c r="GA69" i="7"/>
  <c r="GJ20" i="7"/>
  <c r="GJ21" i="7" s="1"/>
  <c r="GJ47" i="7"/>
  <c r="GJ57" i="7"/>
  <c r="GP69" i="7"/>
  <c r="HX45" i="7"/>
  <c r="HB45" i="7"/>
  <c r="HX64" i="7"/>
  <c r="HC47" i="7"/>
  <c r="HC65" i="7" s="1"/>
  <c r="HC70" i="7" s="1"/>
  <c r="HH65" i="7"/>
  <c r="HH70" i="7" s="1"/>
  <c r="KH70" i="7"/>
  <c r="LI65" i="7"/>
  <c r="LI70" i="7" s="1"/>
  <c r="HZ64" i="7"/>
  <c r="HZ60" i="7"/>
  <c r="HZ57" i="7"/>
  <c r="EZ21" i="7"/>
  <c r="HI29" i="7"/>
  <c r="HX29" i="7" s="1"/>
  <c r="HX28" i="7"/>
  <c r="HC21" i="7"/>
  <c r="HX20" i="7"/>
  <c r="HE21" i="7"/>
  <c r="HZ21" i="7" s="1"/>
  <c r="HZ20" i="7"/>
  <c r="FP21" i="7"/>
  <c r="FP30" i="7" s="1"/>
  <c r="FP37" i="7" s="1"/>
  <c r="AN30" i="7"/>
  <c r="AN37" i="7" s="1"/>
  <c r="AT30" i="7"/>
  <c r="AT37" i="7" s="1"/>
  <c r="AZ30" i="7"/>
  <c r="AZ37" i="7" s="1"/>
  <c r="CD30" i="7"/>
  <c r="CD37" i="7" s="1"/>
  <c r="CJ30" i="7"/>
  <c r="CJ37" i="7" s="1"/>
  <c r="CV30" i="7"/>
  <c r="CV37" i="7" s="1"/>
  <c r="CY30" i="7"/>
  <c r="CY37" i="7" s="1"/>
  <c r="DE30" i="7"/>
  <c r="DE37" i="7" s="1"/>
  <c r="DN30" i="7"/>
  <c r="DN37" i="7" s="1"/>
  <c r="DT30" i="7"/>
  <c r="DT37" i="7" s="1"/>
  <c r="EO60" i="7"/>
  <c r="EO20" i="7"/>
  <c r="EI30" i="7"/>
  <c r="EI37" i="7" s="1"/>
  <c r="EU21" i="7"/>
  <c r="EU30" i="7" s="1"/>
  <c r="EU37" i="7" s="1"/>
  <c r="FA21" i="7"/>
  <c r="FA30" i="7" s="1"/>
  <c r="FA37" i="7" s="1"/>
  <c r="FG30" i="7"/>
  <c r="FG37" i="7" s="1"/>
  <c r="FV30" i="7"/>
  <c r="FV37" i="7" s="1"/>
  <c r="GE30" i="7"/>
  <c r="GE37" i="7" s="1"/>
  <c r="HF30" i="7"/>
  <c r="HF37" i="7" s="1"/>
  <c r="HL30" i="7"/>
  <c r="HL37" i="7" s="1"/>
  <c r="EC29" i="7"/>
  <c r="EO29" i="7" s="1"/>
  <c r="EO28" i="7"/>
  <c r="EW21" i="7"/>
  <c r="ET21" i="7"/>
  <c r="DG21" i="7"/>
  <c r="HI30" i="7"/>
  <c r="HI37" i="7" s="1"/>
  <c r="GA20" i="7"/>
  <c r="GA21" i="7" s="1"/>
  <c r="EF21" i="7"/>
  <c r="EO21" i="7" s="1"/>
  <c r="BX30" i="7"/>
  <c r="BX37" i="7" s="1"/>
  <c r="BU30" i="7"/>
  <c r="BU37" i="7" s="1"/>
  <c r="CG30" i="7"/>
  <c r="CG37" i="7" s="1"/>
  <c r="CM30" i="7"/>
  <c r="CM37" i="7" s="1"/>
  <c r="DB30" i="7"/>
  <c r="DB37" i="7" s="1"/>
  <c r="DK30" i="7"/>
  <c r="DK37" i="7" s="1"/>
  <c r="DQ30" i="7"/>
  <c r="DQ37" i="7" s="1"/>
  <c r="DW30" i="7"/>
  <c r="DW37" i="7" s="1"/>
  <c r="AQ30" i="7"/>
  <c r="AQ37" i="7" s="1"/>
  <c r="AW30" i="7"/>
  <c r="AW37" i="7" s="1"/>
  <c r="BF30" i="7"/>
  <c r="BF37" i="7" s="1"/>
  <c r="BL30" i="7"/>
  <c r="BL37" i="7" s="1"/>
  <c r="AM21" i="7"/>
  <c r="FO20" i="7"/>
  <c r="FO21" i="7" s="1"/>
  <c r="DA20" i="7"/>
  <c r="DA21" i="7" s="1"/>
  <c r="EH20" i="7"/>
  <c r="AM69" i="7"/>
  <c r="MA70" i="7"/>
  <c r="JS70" i="7"/>
  <c r="IL70" i="7"/>
  <c r="IC70" i="7"/>
  <c r="GS20" i="7"/>
  <c r="GS21" i="7" s="1"/>
  <c r="GS47" i="7"/>
  <c r="GS57" i="7"/>
  <c r="GS60" i="7"/>
  <c r="GS64" i="7"/>
  <c r="GP60" i="7"/>
  <c r="GP64" i="7"/>
  <c r="GP36" i="7"/>
  <c r="GJ36" i="7"/>
  <c r="GG36" i="7"/>
  <c r="GG64" i="7"/>
  <c r="GA60" i="7"/>
  <c r="GA64" i="7"/>
  <c r="GA36" i="7"/>
  <c r="FX57" i="7"/>
  <c r="FX60" i="7"/>
  <c r="FX64" i="7"/>
  <c r="FX36" i="7"/>
  <c r="FU36" i="7"/>
  <c r="FU69" i="7"/>
  <c r="FR57" i="7"/>
  <c r="FR60" i="7"/>
  <c r="FR64" i="7"/>
  <c r="FR36" i="7"/>
  <c r="FO36" i="7"/>
  <c r="FO69" i="7"/>
  <c r="FI36" i="7"/>
  <c r="FI64" i="7"/>
  <c r="FF60" i="7"/>
  <c r="FF64" i="7"/>
  <c r="FF36" i="7"/>
  <c r="FC36" i="7"/>
  <c r="FC69" i="7"/>
  <c r="EZ64" i="7"/>
  <c r="EZ36" i="7"/>
  <c r="EW36" i="7"/>
  <c r="EW64" i="7"/>
  <c r="ET36" i="7"/>
  <c r="EK36" i="7"/>
  <c r="EK60" i="7"/>
  <c r="EK65" i="7" s="1"/>
  <c r="EK70" i="7" s="1"/>
  <c r="EK64" i="7"/>
  <c r="EH60" i="7"/>
  <c r="EH64" i="7"/>
  <c r="EE36" i="7"/>
  <c r="DY36" i="7"/>
  <c r="DY64" i="7"/>
  <c r="DV60" i="7"/>
  <c r="DV64" i="7"/>
  <c r="DV36" i="7"/>
  <c r="DS36" i="7"/>
  <c r="DS60" i="7"/>
  <c r="DS64" i="7"/>
  <c r="DP60" i="7"/>
  <c r="DP65" i="7" s="1"/>
  <c r="DP70" i="7" s="1"/>
  <c r="DP64" i="7"/>
  <c r="DP36" i="7"/>
  <c r="DM36" i="7"/>
  <c r="DM64" i="7"/>
  <c r="DG36" i="7"/>
  <c r="DG60" i="7"/>
  <c r="DG64" i="7"/>
  <c r="DD60" i="7"/>
  <c r="DD64" i="7"/>
  <c r="DD36" i="7"/>
  <c r="DA36" i="7"/>
  <c r="CX60" i="7"/>
  <c r="CX64" i="7"/>
  <c r="CX36" i="7"/>
  <c r="CU64" i="7"/>
  <c r="CU65" i="7" s="1"/>
  <c r="CU70" i="7" s="1"/>
  <c r="CU36" i="7"/>
  <c r="CO64" i="7"/>
  <c r="CO65" i="7" s="1"/>
  <c r="CO70" i="7" s="1"/>
  <c r="CO36" i="7"/>
  <c r="CL36" i="7"/>
  <c r="CL60" i="7"/>
  <c r="CL64" i="7"/>
  <c r="CI36" i="7"/>
  <c r="CI69" i="7"/>
  <c r="CF36" i="7"/>
  <c r="CF60" i="7"/>
  <c r="CF65" i="7" s="1"/>
  <c r="CF70" i="7" s="1"/>
  <c r="CF64" i="7"/>
  <c r="CC60" i="7"/>
  <c r="CC64" i="7"/>
  <c r="CC36" i="7"/>
  <c r="BZ20" i="7"/>
  <c r="BZ21" i="7" s="1"/>
  <c r="BW57" i="7"/>
  <c r="BQ60" i="7"/>
  <c r="BQ64" i="7"/>
  <c r="BQ36" i="7"/>
  <c r="BN36" i="7"/>
  <c r="BN69" i="7"/>
  <c r="BN47" i="7"/>
  <c r="BN65" i="7" s="1"/>
  <c r="BK60" i="7"/>
  <c r="BK64" i="7"/>
  <c r="BK36" i="7"/>
  <c r="BH36" i="7"/>
  <c r="BH65" i="7"/>
  <c r="BH70" i="7" s="1"/>
  <c r="BE36" i="7"/>
  <c r="BE57" i="7"/>
  <c r="BB20" i="7"/>
  <c r="BB21" i="7" s="1"/>
  <c r="AY20" i="7"/>
  <c r="AY21" i="7" s="1"/>
  <c r="AY60" i="7"/>
  <c r="AY64" i="7"/>
  <c r="AY69" i="7"/>
  <c r="AV57" i="7"/>
  <c r="AS64" i="7"/>
  <c r="AS36" i="7"/>
  <c r="AS69" i="7"/>
  <c r="AP36" i="7"/>
  <c r="AP64" i="7"/>
  <c r="BW20" i="7"/>
  <c r="BW21" i="7" s="1"/>
  <c r="GJ65" i="7"/>
  <c r="GJ70" i="7" s="1"/>
  <c r="FU65" i="7"/>
  <c r="FU70" i="7" s="1"/>
  <c r="FO65" i="7"/>
  <c r="FI65" i="7"/>
  <c r="FI70" i="7" s="1"/>
  <c r="FC65" i="7"/>
  <c r="DD65" i="7"/>
  <c r="DD70" i="7" s="1"/>
  <c r="BZ45" i="7"/>
  <c r="BZ47" i="7" s="1"/>
  <c r="BZ65" i="7" s="1"/>
  <c r="BZ70" i="7" s="1"/>
  <c r="BW45" i="7"/>
  <c r="BW47" i="7" s="1"/>
  <c r="BW65" i="7" s="1"/>
  <c r="BW70" i="7" s="1"/>
  <c r="FS30" i="7"/>
  <c r="FS37" i="7" s="1"/>
  <c r="FD30" i="7"/>
  <c r="FD37" i="7" s="1"/>
  <c r="AV45" i="7"/>
  <c r="AV47" i="7" s="1"/>
  <c r="AY45" i="7"/>
  <c r="AY47" i="7" s="1"/>
  <c r="BB45" i="7"/>
  <c r="BB47" i="7" s="1"/>
  <c r="BE45" i="7"/>
  <c r="BE47" i="7" s="1"/>
  <c r="BE65" i="7" s="1"/>
  <c r="BE70" i="7" s="1"/>
  <c r="BH20" i="7"/>
  <c r="BH21" i="7" s="1"/>
  <c r="AS65" i="7"/>
  <c r="AS70" i="7" s="1"/>
  <c r="AM45" i="7"/>
  <c r="AM47" i="7" s="1"/>
  <c r="AM65" i="7" s="1"/>
  <c r="BC30" i="7"/>
  <c r="BC37" i="7" s="1"/>
  <c r="AG22" i="7"/>
  <c r="AG23" i="7"/>
  <c r="AG63" i="7"/>
  <c r="AG62" i="7"/>
  <c r="AG59" i="7"/>
  <c r="AG58" i="7"/>
  <c r="AG71" i="7"/>
  <c r="AG68" i="7"/>
  <c r="AG67" i="7"/>
  <c r="AG66" i="7"/>
  <c r="AG56" i="7"/>
  <c r="AG55" i="7"/>
  <c r="AG54" i="7"/>
  <c r="AG53" i="7"/>
  <c r="AG52" i="7"/>
  <c r="AG51" i="7"/>
  <c r="AG50" i="7"/>
  <c r="AG49" i="7"/>
  <c r="AG48" i="7"/>
  <c r="AG46" i="7"/>
  <c r="AG44" i="7"/>
  <c r="AG43" i="7"/>
  <c r="AG42" i="7"/>
  <c r="AG41" i="7"/>
  <c r="AG40" i="7"/>
  <c r="AG39" i="7"/>
  <c r="AG35" i="7"/>
  <c r="AG34" i="7"/>
  <c r="AG33" i="7"/>
  <c r="AG32" i="7"/>
  <c r="AG31" i="7"/>
  <c r="AG19" i="7"/>
  <c r="AG18" i="7"/>
  <c r="AG17" i="7"/>
  <c r="AG16" i="7"/>
  <c r="AG15" i="7"/>
  <c r="AG14" i="7"/>
  <c r="AG13" i="7"/>
  <c r="AG12" i="7"/>
  <c r="AG11" i="7"/>
  <c r="AA35" i="7"/>
  <c r="AA34" i="7"/>
  <c r="AA33" i="7"/>
  <c r="AA32" i="7"/>
  <c r="AA31" i="7"/>
  <c r="AA27" i="7"/>
  <c r="AA26" i="7"/>
  <c r="AA25" i="7"/>
  <c r="AA24" i="7"/>
  <c r="AA71" i="7"/>
  <c r="Z69" i="7"/>
  <c r="AA68" i="7"/>
  <c r="AA67" i="7"/>
  <c r="AA66" i="7"/>
  <c r="AA64" i="7"/>
  <c r="Z64" i="7"/>
  <c r="AA60" i="7"/>
  <c r="Z60" i="7"/>
  <c r="Z57" i="7"/>
  <c r="AA56" i="7"/>
  <c r="AA55" i="7"/>
  <c r="AA54" i="7"/>
  <c r="AA53" i="7"/>
  <c r="AA52" i="7"/>
  <c r="AA51" i="7"/>
  <c r="AA50" i="7"/>
  <c r="AA49" i="7"/>
  <c r="AA48" i="7"/>
  <c r="AA46" i="7"/>
  <c r="Z45" i="7"/>
  <c r="Z47" i="7" s="1"/>
  <c r="AA44" i="7"/>
  <c r="AA43" i="7"/>
  <c r="AA42" i="7"/>
  <c r="AA41" i="7"/>
  <c r="AA40" i="7"/>
  <c r="AA39" i="7"/>
  <c r="Z36" i="7"/>
  <c r="Z28" i="7"/>
  <c r="Z29" i="7" s="1"/>
  <c r="Z20" i="7"/>
  <c r="Z21" i="7" s="1"/>
  <c r="AA19" i="7"/>
  <c r="AA18" i="7"/>
  <c r="AA17" i="7"/>
  <c r="AA16" i="7"/>
  <c r="AA15" i="7"/>
  <c r="AA14" i="7"/>
  <c r="AA13" i="7"/>
  <c r="AA12" i="7"/>
  <c r="AA11" i="7"/>
  <c r="X71" i="7"/>
  <c r="W69" i="7"/>
  <c r="X68" i="7"/>
  <c r="X67" i="7"/>
  <c r="X66" i="7"/>
  <c r="X64" i="7"/>
  <c r="W64" i="7"/>
  <c r="X60" i="7"/>
  <c r="W60" i="7"/>
  <c r="W57" i="7"/>
  <c r="X56" i="7"/>
  <c r="X55" i="7"/>
  <c r="X54" i="7"/>
  <c r="X53" i="7"/>
  <c r="X52" i="7"/>
  <c r="X51" i="7"/>
  <c r="X50" i="7"/>
  <c r="X49" i="7"/>
  <c r="X48" i="7"/>
  <c r="X46" i="7"/>
  <c r="W45" i="7"/>
  <c r="W47" i="7" s="1"/>
  <c r="X44" i="7"/>
  <c r="X43" i="7"/>
  <c r="X42" i="7"/>
  <c r="X41" i="7"/>
  <c r="X40" i="7"/>
  <c r="X39" i="7"/>
  <c r="X36" i="7"/>
  <c r="W36" i="7"/>
  <c r="X28" i="7"/>
  <c r="X29" i="7" s="1"/>
  <c r="W28" i="7"/>
  <c r="W29" i="7" s="1"/>
  <c r="W20" i="7"/>
  <c r="W21" i="7" s="1"/>
  <c r="X19" i="7"/>
  <c r="X18" i="7"/>
  <c r="X17" i="7"/>
  <c r="X16" i="7"/>
  <c r="X15" i="7"/>
  <c r="X14" i="7"/>
  <c r="X13" i="7"/>
  <c r="X12" i="7"/>
  <c r="X11" i="7"/>
  <c r="U71" i="7"/>
  <c r="T69" i="7"/>
  <c r="U68" i="7"/>
  <c r="U67" i="7"/>
  <c r="U66" i="7"/>
  <c r="U64" i="7"/>
  <c r="T64" i="7"/>
  <c r="U60" i="7"/>
  <c r="T60" i="7"/>
  <c r="T57" i="7"/>
  <c r="U56" i="7"/>
  <c r="U55" i="7"/>
  <c r="U54" i="7"/>
  <c r="U53" i="7"/>
  <c r="U52" i="7"/>
  <c r="U51" i="7"/>
  <c r="U50" i="7"/>
  <c r="U49" i="7"/>
  <c r="U48" i="7"/>
  <c r="U46" i="7"/>
  <c r="T45" i="7"/>
  <c r="T47" i="7" s="1"/>
  <c r="U44" i="7"/>
  <c r="U43" i="7"/>
  <c r="U42" i="7"/>
  <c r="U41" i="7"/>
  <c r="U40" i="7"/>
  <c r="U39" i="7"/>
  <c r="U36" i="7"/>
  <c r="T36" i="7"/>
  <c r="U28" i="7"/>
  <c r="U29" i="7" s="1"/>
  <c r="T28" i="7"/>
  <c r="T29" i="7" s="1"/>
  <c r="T20" i="7"/>
  <c r="T21" i="7" s="1"/>
  <c r="U19" i="7"/>
  <c r="U18" i="7"/>
  <c r="U17" i="7"/>
  <c r="U16" i="7"/>
  <c r="U15" i="7"/>
  <c r="U14" i="7"/>
  <c r="U13" i="7"/>
  <c r="U12" i="7"/>
  <c r="U11" i="7"/>
  <c r="R71" i="7"/>
  <c r="Q69" i="7"/>
  <c r="R68" i="7"/>
  <c r="R67" i="7"/>
  <c r="R66" i="7"/>
  <c r="R64" i="7"/>
  <c r="Q64" i="7"/>
  <c r="R60" i="7"/>
  <c r="Q60" i="7"/>
  <c r="Q57" i="7"/>
  <c r="R56" i="7"/>
  <c r="R55" i="7"/>
  <c r="R54" i="7"/>
  <c r="R53" i="7"/>
  <c r="R52" i="7"/>
  <c r="R51" i="7"/>
  <c r="R50" i="7"/>
  <c r="R49" i="7"/>
  <c r="R48" i="7"/>
  <c r="R46" i="7"/>
  <c r="Q45" i="7"/>
  <c r="Q47" i="7" s="1"/>
  <c r="R44" i="7"/>
  <c r="R43" i="7"/>
  <c r="R42" i="7"/>
  <c r="R41" i="7"/>
  <c r="R40" i="7"/>
  <c r="R39" i="7"/>
  <c r="R36" i="7"/>
  <c r="Q36" i="7"/>
  <c r="R28" i="7"/>
  <c r="R29" i="7" s="1"/>
  <c r="Q28" i="7"/>
  <c r="Q29" i="7" s="1"/>
  <c r="Q20" i="7"/>
  <c r="Q21" i="7" s="1"/>
  <c r="R19" i="7"/>
  <c r="R18" i="7"/>
  <c r="R17" i="7"/>
  <c r="R16" i="7"/>
  <c r="R15" i="7"/>
  <c r="R14" i="7"/>
  <c r="R13" i="7"/>
  <c r="R12" i="7"/>
  <c r="R11" i="7"/>
  <c r="O71" i="7"/>
  <c r="N69" i="7"/>
  <c r="O68" i="7"/>
  <c r="O67" i="7"/>
  <c r="O66" i="7"/>
  <c r="O64" i="7"/>
  <c r="N64" i="7"/>
  <c r="O60" i="7"/>
  <c r="N60" i="7"/>
  <c r="N57" i="7"/>
  <c r="O56" i="7"/>
  <c r="O55" i="7"/>
  <c r="O54" i="7"/>
  <c r="O53" i="7"/>
  <c r="O52" i="7"/>
  <c r="O51" i="7"/>
  <c r="O50" i="7"/>
  <c r="O49" i="7"/>
  <c r="O48" i="7"/>
  <c r="O46" i="7"/>
  <c r="N45" i="7"/>
  <c r="N47" i="7" s="1"/>
  <c r="O44" i="7"/>
  <c r="O43" i="7"/>
  <c r="O42" i="7"/>
  <c r="O41" i="7"/>
  <c r="O40" i="7"/>
  <c r="O39" i="7"/>
  <c r="O36" i="7"/>
  <c r="N36" i="7"/>
  <c r="O28" i="7"/>
  <c r="O29" i="7" s="1"/>
  <c r="N28" i="7"/>
  <c r="N29" i="7" s="1"/>
  <c r="N20" i="7"/>
  <c r="N21" i="7" s="1"/>
  <c r="O19" i="7"/>
  <c r="O18" i="7"/>
  <c r="O17" i="7"/>
  <c r="O16" i="7"/>
  <c r="O15" i="7"/>
  <c r="O14" i="7"/>
  <c r="O13" i="7"/>
  <c r="O12" i="7"/>
  <c r="O11" i="7"/>
  <c r="L71" i="7"/>
  <c r="K69" i="7"/>
  <c r="L68" i="7"/>
  <c r="L67" i="7"/>
  <c r="L66" i="7"/>
  <c r="L64" i="7"/>
  <c r="K64" i="7"/>
  <c r="L60" i="7"/>
  <c r="K60" i="7"/>
  <c r="K57" i="7"/>
  <c r="L56" i="7"/>
  <c r="L55" i="7"/>
  <c r="L54" i="7"/>
  <c r="L53" i="7"/>
  <c r="L52" i="7"/>
  <c r="L51" i="7"/>
  <c r="L50" i="7"/>
  <c r="L49" i="7"/>
  <c r="L48" i="7"/>
  <c r="L46" i="7"/>
  <c r="K45" i="7"/>
  <c r="K47" i="7" s="1"/>
  <c r="L44" i="7"/>
  <c r="L43" i="7"/>
  <c r="L42" i="7"/>
  <c r="L41" i="7"/>
  <c r="L40" i="7"/>
  <c r="L39" i="7"/>
  <c r="L36" i="7"/>
  <c r="K36" i="7"/>
  <c r="L28" i="7"/>
  <c r="L29" i="7" s="1"/>
  <c r="K28" i="7"/>
  <c r="K29" i="7" s="1"/>
  <c r="K20" i="7"/>
  <c r="K21" i="7" s="1"/>
  <c r="L19" i="7"/>
  <c r="L18" i="7"/>
  <c r="L17" i="7"/>
  <c r="L16" i="7"/>
  <c r="L15" i="7"/>
  <c r="L14" i="7"/>
  <c r="L13" i="7"/>
  <c r="L12" i="7"/>
  <c r="L11" i="7"/>
  <c r="AE69" i="7"/>
  <c r="AE64" i="7"/>
  <c r="AE60" i="7"/>
  <c r="AE57" i="7"/>
  <c r="AE45" i="7"/>
  <c r="AE47" i="7" s="1"/>
  <c r="AE36" i="7"/>
  <c r="AE28" i="7"/>
  <c r="AE29" i="7" s="1"/>
  <c r="AE20" i="7"/>
  <c r="AE21" i="7" s="1"/>
  <c r="AY65" i="7" l="1"/>
  <c r="AY70" i="7" s="1"/>
  <c r="GA65" i="7"/>
  <c r="GA70" i="7" s="1"/>
  <c r="GB21" i="7"/>
  <c r="FM70" i="7"/>
  <c r="GB70" i="7" s="1"/>
  <c r="GB65" i="7"/>
  <c r="FM37" i="7"/>
  <c r="GB37" i="7" s="1"/>
  <c r="GB30" i="7"/>
  <c r="EH21" i="7"/>
  <c r="AP65" i="7"/>
  <c r="AP70" i="7" s="1"/>
  <c r="DY65" i="7"/>
  <c r="DY70" i="7" s="1"/>
  <c r="CI70" i="7"/>
  <c r="CC65" i="7"/>
  <c r="CC70" i="7" s="1"/>
  <c r="ET65" i="7"/>
  <c r="ET70" i="7" s="1"/>
  <c r="AK30" i="7"/>
  <c r="BR21" i="7"/>
  <c r="BR47" i="7"/>
  <c r="AE65" i="7"/>
  <c r="AE70" i="7" s="1"/>
  <c r="N65" i="7"/>
  <c r="N70" i="7" s="1"/>
  <c r="O57" i="7"/>
  <c r="Q30" i="7"/>
  <c r="Q37" i="7" s="1"/>
  <c r="W30" i="7"/>
  <c r="W37" i="7" s="1"/>
  <c r="AA28" i="7"/>
  <c r="AA29" i="7" s="1"/>
  <c r="AA36" i="7"/>
  <c r="FC70" i="7"/>
  <c r="BK65" i="7"/>
  <c r="BK70" i="7" s="1"/>
  <c r="BQ65" i="7"/>
  <c r="BQ70" i="7" s="1"/>
  <c r="GS65" i="7"/>
  <c r="GS70" i="7" s="1"/>
  <c r="FF65" i="7"/>
  <c r="FF70" i="7" s="1"/>
  <c r="GG65" i="7"/>
  <c r="GG70" i="7" s="1"/>
  <c r="DM65" i="7"/>
  <c r="DM70" i="7" s="1"/>
  <c r="CX65" i="7"/>
  <c r="CX70" i="7" s="1"/>
  <c r="AK70" i="7"/>
  <c r="BR70" i="7" s="1"/>
  <c r="BR65" i="7"/>
  <c r="EO65" i="7"/>
  <c r="EC70" i="7"/>
  <c r="EO70" i="7" s="1"/>
  <c r="GP65" i="7"/>
  <c r="GP70" i="7" s="1"/>
  <c r="EH65" i="7"/>
  <c r="EH70" i="7" s="1"/>
  <c r="K65" i="7"/>
  <c r="K70" i="7" s="1"/>
  <c r="L57" i="7"/>
  <c r="Q65" i="7"/>
  <c r="Q70" i="7" s="1"/>
  <c r="R57" i="7"/>
  <c r="W65" i="7"/>
  <c r="W70" i="7" s="1"/>
  <c r="X57" i="7"/>
  <c r="BB65" i="7"/>
  <c r="BB70" i="7" s="1"/>
  <c r="AV65" i="7"/>
  <c r="AV70" i="7" s="1"/>
  <c r="FO70" i="7"/>
  <c r="EW65" i="7"/>
  <c r="EW70" i="7" s="1"/>
  <c r="EF30" i="7"/>
  <c r="EF37" i="7" s="1"/>
  <c r="EE65" i="7"/>
  <c r="EE70" i="7" s="1"/>
  <c r="DA65" i="7"/>
  <c r="DA70" i="7" s="1"/>
  <c r="EZ65" i="7"/>
  <c r="EZ70" i="7" s="1"/>
  <c r="O20" i="7"/>
  <c r="U57" i="7"/>
  <c r="AA57" i="7"/>
  <c r="BN70" i="7"/>
  <c r="CL65" i="7"/>
  <c r="CL70" i="7" s="1"/>
  <c r="FR65" i="7"/>
  <c r="FR70" i="7" s="1"/>
  <c r="FX65" i="7"/>
  <c r="FX70" i="7" s="1"/>
  <c r="GZ70" i="7"/>
  <c r="HX70" i="7" s="1"/>
  <c r="HX65" i="7"/>
  <c r="HZ45" i="7"/>
  <c r="HB47" i="7"/>
  <c r="HX47" i="7"/>
  <c r="HC30" i="7"/>
  <c r="HX21" i="7"/>
  <c r="U20" i="7"/>
  <c r="AE30" i="7"/>
  <c r="AE37" i="7" s="1"/>
  <c r="EC30" i="7"/>
  <c r="EC37" i="7" s="1"/>
  <c r="AA20" i="7"/>
  <c r="X20" i="7"/>
  <c r="X21" i="7" s="1"/>
  <c r="X30" i="7" s="1"/>
  <c r="X37" i="7" s="1"/>
  <c r="R20" i="7"/>
  <c r="L20" i="7"/>
  <c r="AA21" i="7"/>
  <c r="AA69" i="7"/>
  <c r="X69" i="7"/>
  <c r="U21" i="7"/>
  <c r="U30" i="7" s="1"/>
  <c r="U37" i="7" s="1"/>
  <c r="U69" i="7"/>
  <c r="R21" i="7"/>
  <c r="R30" i="7" s="1"/>
  <c r="R37" i="7" s="1"/>
  <c r="R69" i="7"/>
  <c r="O21" i="7"/>
  <c r="O30" i="7" s="1"/>
  <c r="O37" i="7" s="1"/>
  <c r="O69" i="7"/>
  <c r="L21" i="7"/>
  <c r="L30" i="7" s="1"/>
  <c r="L37" i="7" s="1"/>
  <c r="L69" i="7"/>
  <c r="AM70" i="7"/>
  <c r="EO30" i="7"/>
  <c r="K30" i="7"/>
  <c r="K37" i="7" s="1"/>
  <c r="T65" i="7"/>
  <c r="T70" i="7" s="1"/>
  <c r="Z65" i="7"/>
  <c r="Z70" i="7" s="1"/>
  <c r="DG65" i="7"/>
  <c r="DG70" i="7" s="1"/>
  <c r="DS65" i="7"/>
  <c r="DS70" i="7" s="1"/>
  <c r="DV65" i="7"/>
  <c r="DV70" i="7" s="1"/>
  <c r="AG36" i="7"/>
  <c r="AG57" i="7"/>
  <c r="AG60" i="7"/>
  <c r="AJ59" i="7"/>
  <c r="AG64" i="7"/>
  <c r="AG20" i="7"/>
  <c r="AG69" i="7"/>
  <c r="PJ22" i="7"/>
  <c r="PG22" i="7"/>
  <c r="PD22" i="7"/>
  <c r="PA22" i="7"/>
  <c r="OU22" i="7"/>
  <c r="OL22" i="7"/>
  <c r="OI22" i="7"/>
  <c r="OF22" i="7"/>
  <c r="OC22" i="7"/>
  <c r="NZ22" i="7"/>
  <c r="NW22" i="7"/>
  <c r="NT22" i="7"/>
  <c r="NK22" i="7"/>
  <c r="NH22" i="7"/>
  <c r="NE22" i="7"/>
  <c r="NB22" i="7"/>
  <c r="MV22" i="7"/>
  <c r="MS22" i="7"/>
  <c r="MP22" i="7"/>
  <c r="MM22" i="7"/>
  <c r="MJ22" i="7"/>
  <c r="MG22" i="7"/>
  <c r="MD22" i="7"/>
  <c r="MA22" i="7"/>
  <c r="LX22" i="7"/>
  <c r="LR22" i="7"/>
  <c r="LL22" i="7"/>
  <c r="LI22" i="7"/>
  <c r="LF22" i="7"/>
  <c r="LC22" i="7"/>
  <c r="KZ22" i="7"/>
  <c r="KT22" i="7"/>
  <c r="KQ22" i="7"/>
  <c r="KN22" i="7"/>
  <c r="KH22" i="7"/>
  <c r="KB22" i="7"/>
  <c r="JY22" i="7"/>
  <c r="JS22" i="7"/>
  <c r="JP22" i="7"/>
  <c r="JJ22" i="7"/>
  <c r="JG22" i="7"/>
  <c r="JD22" i="7"/>
  <c r="IX22" i="7"/>
  <c r="IU22" i="7"/>
  <c r="IO22" i="7"/>
  <c r="IL22" i="7"/>
  <c r="IF22" i="7"/>
  <c r="IC22" i="7"/>
  <c r="HT22" i="7"/>
  <c r="HQ22" i="7"/>
  <c r="HN22" i="7"/>
  <c r="HK22" i="7"/>
  <c r="HH22" i="7"/>
  <c r="HE22" i="7"/>
  <c r="HB22" i="7"/>
  <c r="BH22" i="7"/>
  <c r="AG24" i="7"/>
  <c r="AG45" i="7"/>
  <c r="AG47" i="7" s="1"/>
  <c r="N30" i="7"/>
  <c r="N37" i="7" s="1"/>
  <c r="T30" i="7"/>
  <c r="T37" i="7" s="1"/>
  <c r="Z30" i="7"/>
  <c r="Z37" i="7" s="1"/>
  <c r="AA30" i="7" l="1"/>
  <c r="AA37" i="7" s="1"/>
  <c r="AK37" i="7"/>
  <c r="BR37" i="7" s="1"/>
  <c r="BR30" i="7"/>
  <c r="HZ22" i="7"/>
  <c r="HZ47" i="7"/>
  <c r="HB65" i="7"/>
  <c r="HC37" i="7"/>
  <c r="HX37" i="7" s="1"/>
  <c r="HX30" i="7"/>
  <c r="EO37" i="7"/>
  <c r="AG21" i="7"/>
  <c r="AG65" i="7"/>
  <c r="PJ23" i="7"/>
  <c r="PG23" i="7"/>
  <c r="PD23" i="7"/>
  <c r="PA23" i="7"/>
  <c r="OU23" i="7"/>
  <c r="OL23" i="7"/>
  <c r="OI23" i="7"/>
  <c r="OF23" i="7"/>
  <c r="OC23" i="7"/>
  <c r="NZ23" i="7"/>
  <c r="NW23" i="7"/>
  <c r="NT23" i="7"/>
  <c r="NK23" i="7"/>
  <c r="NH23" i="7"/>
  <c r="NE23" i="7"/>
  <c r="NB23" i="7"/>
  <c r="MV23" i="7"/>
  <c r="MS23" i="7"/>
  <c r="MP23" i="7"/>
  <c r="MM23" i="7"/>
  <c r="MJ23" i="7"/>
  <c r="MG23" i="7"/>
  <c r="MD23" i="7"/>
  <c r="MA23" i="7"/>
  <c r="LX23" i="7"/>
  <c r="LR23" i="7"/>
  <c r="LL23" i="7"/>
  <c r="LI23" i="7"/>
  <c r="LF23" i="7"/>
  <c r="LC23" i="7"/>
  <c r="KZ23" i="7"/>
  <c r="KT23" i="7"/>
  <c r="KQ23" i="7"/>
  <c r="KN23" i="7"/>
  <c r="KH23" i="7"/>
  <c r="KB23" i="7"/>
  <c r="JY23" i="7"/>
  <c r="JS23" i="7"/>
  <c r="JP23" i="7"/>
  <c r="JJ23" i="7"/>
  <c r="JG23" i="7"/>
  <c r="JD23" i="7"/>
  <c r="IX23" i="7"/>
  <c r="IU23" i="7"/>
  <c r="IO23" i="7"/>
  <c r="IL23" i="7"/>
  <c r="IF23" i="7"/>
  <c r="IC23" i="7"/>
  <c r="HT23" i="7"/>
  <c r="HQ23" i="7"/>
  <c r="HN23" i="7"/>
  <c r="HK23" i="7"/>
  <c r="HH23" i="7"/>
  <c r="HE23" i="7"/>
  <c r="HB23" i="7"/>
  <c r="GS22" i="7"/>
  <c r="GP22" i="7"/>
  <c r="GJ22" i="7"/>
  <c r="GG22" i="7"/>
  <c r="GA22" i="7"/>
  <c r="FX22" i="7"/>
  <c r="FU22" i="7"/>
  <c r="FR22" i="7"/>
  <c r="FO22" i="7"/>
  <c r="FI22" i="7"/>
  <c r="FF22" i="7"/>
  <c r="FC22" i="7"/>
  <c r="EZ22" i="7"/>
  <c r="EW22" i="7"/>
  <c r="ET22" i="7"/>
  <c r="EK22" i="7"/>
  <c r="EH22" i="7"/>
  <c r="EE22" i="7"/>
  <c r="DY22" i="7"/>
  <c r="DV22" i="7"/>
  <c r="DS22" i="7"/>
  <c r="DP22" i="7"/>
  <c r="DM22" i="7"/>
  <c r="DG22" i="7"/>
  <c r="DD22" i="7"/>
  <c r="DA22" i="7"/>
  <c r="CX22" i="7"/>
  <c r="CU22" i="7"/>
  <c r="CO22" i="7"/>
  <c r="CL22" i="7"/>
  <c r="CI22" i="7"/>
  <c r="CF22" i="7"/>
  <c r="CC22" i="7"/>
  <c r="BZ22" i="7"/>
  <c r="BW22" i="7"/>
  <c r="BK22" i="7"/>
  <c r="AY22" i="7"/>
  <c r="BE22" i="7"/>
  <c r="AV22" i="7"/>
  <c r="BB22" i="7"/>
  <c r="BN22" i="7"/>
  <c r="BH23" i="7"/>
  <c r="BQ22" i="7"/>
  <c r="AS22" i="7"/>
  <c r="AP22" i="7"/>
  <c r="AM22" i="7"/>
  <c r="AG25" i="7"/>
  <c r="HZ23" i="7" l="1"/>
  <c r="HB70" i="7"/>
  <c r="HZ70" i="7" s="1"/>
  <c r="HZ65" i="7"/>
  <c r="AG70" i="7"/>
  <c r="PJ24" i="7"/>
  <c r="PG24" i="7"/>
  <c r="PD24" i="7"/>
  <c r="PA24" i="7"/>
  <c r="OU24" i="7"/>
  <c r="OL24" i="7"/>
  <c r="OI24" i="7"/>
  <c r="OF24" i="7"/>
  <c r="OC24" i="7"/>
  <c r="NZ24" i="7"/>
  <c r="NW24" i="7"/>
  <c r="NT24" i="7"/>
  <c r="NK24" i="7"/>
  <c r="NH24" i="7"/>
  <c r="NE24" i="7"/>
  <c r="NB24" i="7"/>
  <c r="MV24" i="7"/>
  <c r="MS24" i="7"/>
  <c r="MP24" i="7"/>
  <c r="MM24" i="7"/>
  <c r="MJ24" i="7"/>
  <c r="MG24" i="7"/>
  <c r="MD24" i="7"/>
  <c r="MA24" i="7"/>
  <c r="LX24" i="7"/>
  <c r="LR24" i="7"/>
  <c r="LL24" i="7"/>
  <c r="LI24" i="7"/>
  <c r="LF24" i="7"/>
  <c r="LC24" i="7"/>
  <c r="KZ24" i="7"/>
  <c r="KT24" i="7"/>
  <c r="KQ24" i="7"/>
  <c r="KN24" i="7"/>
  <c r="KH24" i="7"/>
  <c r="KB24" i="7"/>
  <c r="JY24" i="7"/>
  <c r="JS24" i="7"/>
  <c r="JP24" i="7"/>
  <c r="JJ24" i="7"/>
  <c r="JG24" i="7"/>
  <c r="JD24" i="7"/>
  <c r="IX24" i="7"/>
  <c r="IU24" i="7"/>
  <c r="IO24" i="7"/>
  <c r="IL24" i="7"/>
  <c r="IF24" i="7"/>
  <c r="IC24" i="7"/>
  <c r="HT24" i="7"/>
  <c r="HQ24" i="7"/>
  <c r="HN24" i="7"/>
  <c r="HK24" i="7"/>
  <c r="HH24" i="7"/>
  <c r="HE24" i="7"/>
  <c r="HB24" i="7"/>
  <c r="GS23" i="7"/>
  <c r="GP23" i="7"/>
  <c r="GJ23" i="7"/>
  <c r="GG23" i="7"/>
  <c r="GA23" i="7"/>
  <c r="FX23" i="7"/>
  <c r="FU23" i="7"/>
  <c r="FR23" i="7"/>
  <c r="FO23" i="7"/>
  <c r="FI23" i="7"/>
  <c r="FF23" i="7"/>
  <c r="FC23" i="7"/>
  <c r="EZ23" i="7"/>
  <c r="EW23" i="7"/>
  <c r="ET23" i="7"/>
  <c r="EK23" i="7"/>
  <c r="EH23" i="7"/>
  <c r="EE23" i="7"/>
  <c r="DY23" i="7"/>
  <c r="DV23" i="7"/>
  <c r="DS23" i="7"/>
  <c r="DP23" i="7"/>
  <c r="DM23" i="7"/>
  <c r="DG23" i="7"/>
  <c r="DD23" i="7"/>
  <c r="DA23" i="7"/>
  <c r="CX23" i="7"/>
  <c r="CU23" i="7"/>
  <c r="CO23" i="7"/>
  <c r="CL23" i="7"/>
  <c r="CI23" i="7"/>
  <c r="CF23" i="7"/>
  <c r="CC23" i="7"/>
  <c r="BZ23" i="7"/>
  <c r="BW23" i="7"/>
  <c r="BB23" i="7"/>
  <c r="AY23" i="7"/>
  <c r="BK23" i="7"/>
  <c r="BH24" i="7"/>
  <c r="BN23" i="7"/>
  <c r="BE23" i="7"/>
  <c r="BQ23" i="7"/>
  <c r="AV23" i="7"/>
  <c r="AS23" i="7"/>
  <c r="AP23" i="7"/>
  <c r="AM23" i="7"/>
  <c r="AG26" i="7"/>
  <c r="HZ24" i="7" l="1"/>
  <c r="PJ25" i="7"/>
  <c r="PG25" i="7"/>
  <c r="PD25" i="7"/>
  <c r="PA25" i="7"/>
  <c r="OU25" i="7"/>
  <c r="OL25" i="7"/>
  <c r="OI25" i="7"/>
  <c r="OF25" i="7"/>
  <c r="OC25" i="7"/>
  <c r="NZ25" i="7"/>
  <c r="NW25" i="7"/>
  <c r="NT25" i="7"/>
  <c r="NK25" i="7"/>
  <c r="NH25" i="7"/>
  <c r="NE25" i="7"/>
  <c r="NB25" i="7"/>
  <c r="MV25" i="7"/>
  <c r="MS25" i="7"/>
  <c r="MP25" i="7"/>
  <c r="MM25" i="7"/>
  <c r="MJ25" i="7"/>
  <c r="MG25" i="7"/>
  <c r="MD25" i="7"/>
  <c r="MA25" i="7"/>
  <c r="LX25" i="7"/>
  <c r="LR25" i="7"/>
  <c r="LL25" i="7"/>
  <c r="LI25" i="7"/>
  <c r="LF25" i="7"/>
  <c r="LC25" i="7"/>
  <c r="KZ25" i="7"/>
  <c r="KT25" i="7"/>
  <c r="KQ25" i="7"/>
  <c r="KN25" i="7"/>
  <c r="KH25" i="7"/>
  <c r="KB25" i="7"/>
  <c r="JY25" i="7"/>
  <c r="JS25" i="7"/>
  <c r="JP25" i="7"/>
  <c r="JJ25" i="7"/>
  <c r="JG25" i="7"/>
  <c r="JD25" i="7"/>
  <c r="IX25" i="7"/>
  <c r="IU25" i="7"/>
  <c r="IO25" i="7"/>
  <c r="IL25" i="7"/>
  <c r="IF25" i="7"/>
  <c r="IC25" i="7"/>
  <c r="HT25" i="7"/>
  <c r="HQ25" i="7"/>
  <c r="HN25" i="7"/>
  <c r="HK25" i="7"/>
  <c r="HH25" i="7"/>
  <c r="HE25" i="7"/>
  <c r="HB25" i="7"/>
  <c r="GS24" i="7"/>
  <c r="GP24" i="7"/>
  <c r="GJ24" i="7"/>
  <c r="GG24" i="7"/>
  <c r="GA24" i="7"/>
  <c r="FX24" i="7"/>
  <c r="FU24" i="7"/>
  <c r="FR24" i="7"/>
  <c r="FO24" i="7"/>
  <c r="FI24" i="7"/>
  <c r="FF24" i="7"/>
  <c r="FC24" i="7"/>
  <c r="EZ24" i="7"/>
  <c r="EW24" i="7"/>
  <c r="ET24" i="7"/>
  <c r="EK24" i="7"/>
  <c r="EH24" i="7"/>
  <c r="EE24" i="7"/>
  <c r="DY24" i="7"/>
  <c r="DV24" i="7"/>
  <c r="DS24" i="7"/>
  <c r="DP24" i="7"/>
  <c r="DM24" i="7"/>
  <c r="DG24" i="7"/>
  <c r="DD24" i="7"/>
  <c r="DA24" i="7"/>
  <c r="CX24" i="7"/>
  <c r="CU24" i="7"/>
  <c r="CO24" i="7"/>
  <c r="CL24" i="7"/>
  <c r="CI24" i="7"/>
  <c r="CF24" i="7"/>
  <c r="CC24" i="7"/>
  <c r="BZ24" i="7"/>
  <c r="BW24" i="7"/>
  <c r="BE24" i="7"/>
  <c r="BN24" i="7"/>
  <c r="BK24" i="7"/>
  <c r="BB24" i="7"/>
  <c r="AV24" i="7"/>
  <c r="BQ24" i="7"/>
  <c r="BH25" i="7"/>
  <c r="AY24" i="7"/>
  <c r="AS24" i="7"/>
  <c r="AP24" i="7"/>
  <c r="AM24" i="7"/>
  <c r="AG27" i="7"/>
  <c r="HZ25" i="7" l="1"/>
  <c r="AG28" i="7"/>
  <c r="PJ26" i="7"/>
  <c r="PJ27" i="7"/>
  <c r="PG26" i="7"/>
  <c r="PG27" i="7"/>
  <c r="PD26" i="7"/>
  <c r="PD27" i="7"/>
  <c r="PA26" i="7"/>
  <c r="PA27" i="7"/>
  <c r="OU26" i="7"/>
  <c r="OU27" i="7"/>
  <c r="OL26" i="7"/>
  <c r="OL27" i="7"/>
  <c r="OI26" i="7"/>
  <c r="OI28" i="7" s="1"/>
  <c r="OI29" i="7" s="1"/>
  <c r="OI30" i="7" s="1"/>
  <c r="OI37" i="7" s="1"/>
  <c r="OI27" i="7"/>
  <c r="OF26" i="7"/>
  <c r="OF27" i="7"/>
  <c r="OC26" i="7"/>
  <c r="OC28" i="7" s="1"/>
  <c r="OC29" i="7" s="1"/>
  <c r="OC30" i="7" s="1"/>
  <c r="OC37" i="7" s="1"/>
  <c r="OC27" i="7"/>
  <c r="NZ26" i="7"/>
  <c r="NZ28" i="7" s="1"/>
  <c r="NZ29" i="7" s="1"/>
  <c r="NZ30" i="7" s="1"/>
  <c r="NZ37" i="7" s="1"/>
  <c r="NZ27" i="7"/>
  <c r="NW26" i="7"/>
  <c r="NW27" i="7"/>
  <c r="NT26" i="7"/>
  <c r="NT28" i="7" s="1"/>
  <c r="NT29" i="7" s="1"/>
  <c r="NT30" i="7" s="1"/>
  <c r="NT37" i="7" s="1"/>
  <c r="NT27" i="7"/>
  <c r="NK26" i="7"/>
  <c r="NK27" i="7"/>
  <c r="NH26" i="7"/>
  <c r="NH27" i="7"/>
  <c r="NE26" i="7"/>
  <c r="NE28" i="7" s="1"/>
  <c r="NE29" i="7" s="1"/>
  <c r="NE30" i="7" s="1"/>
  <c r="NE37" i="7" s="1"/>
  <c r="NE27" i="7"/>
  <c r="NB26" i="7"/>
  <c r="NB27" i="7"/>
  <c r="MV26" i="7"/>
  <c r="MV27" i="7"/>
  <c r="MS26" i="7"/>
  <c r="MS27" i="7"/>
  <c r="MP26" i="7"/>
  <c r="MP27" i="7"/>
  <c r="MM26" i="7"/>
  <c r="MM28" i="7" s="1"/>
  <c r="MM29" i="7" s="1"/>
  <c r="MM30" i="7" s="1"/>
  <c r="MM37" i="7" s="1"/>
  <c r="MM27" i="7"/>
  <c r="MJ26" i="7"/>
  <c r="MJ27" i="7"/>
  <c r="MG26" i="7"/>
  <c r="MG27" i="7"/>
  <c r="MD26" i="7"/>
  <c r="MD28" i="7" s="1"/>
  <c r="MD29" i="7" s="1"/>
  <c r="MD30" i="7" s="1"/>
  <c r="MD37" i="7" s="1"/>
  <c r="MD27" i="7"/>
  <c r="MA26" i="7"/>
  <c r="MA27" i="7"/>
  <c r="LX26" i="7"/>
  <c r="LX27" i="7"/>
  <c r="LR26" i="7"/>
  <c r="LR27" i="7"/>
  <c r="LL26" i="7"/>
  <c r="LL27" i="7"/>
  <c r="LI26" i="7"/>
  <c r="LI27" i="7"/>
  <c r="LF26" i="7"/>
  <c r="LF27" i="7"/>
  <c r="LC26" i="7"/>
  <c r="LC27" i="7"/>
  <c r="KZ26" i="7"/>
  <c r="KZ27" i="7"/>
  <c r="KT26" i="7"/>
  <c r="KT27" i="7"/>
  <c r="KQ26" i="7"/>
  <c r="KQ27" i="7"/>
  <c r="KN26" i="7"/>
  <c r="KN27" i="7"/>
  <c r="KH26" i="7"/>
  <c r="KH28" i="7" s="1"/>
  <c r="KH29" i="7" s="1"/>
  <c r="KH30" i="7" s="1"/>
  <c r="KH37" i="7" s="1"/>
  <c r="KH27" i="7"/>
  <c r="KB26" i="7"/>
  <c r="KB28" i="7" s="1"/>
  <c r="KB29" i="7" s="1"/>
  <c r="KB30" i="7" s="1"/>
  <c r="KB37" i="7" s="1"/>
  <c r="KB27" i="7"/>
  <c r="JY26" i="7"/>
  <c r="JY28" i="7" s="1"/>
  <c r="JY29" i="7" s="1"/>
  <c r="JY30" i="7" s="1"/>
  <c r="JY37" i="7" s="1"/>
  <c r="JY27" i="7"/>
  <c r="JS26" i="7"/>
  <c r="JS27" i="7"/>
  <c r="JP26" i="7"/>
  <c r="JP28" i="7" s="1"/>
  <c r="JP29" i="7" s="1"/>
  <c r="JP30" i="7" s="1"/>
  <c r="JP37" i="7" s="1"/>
  <c r="JP27" i="7"/>
  <c r="JJ26" i="7"/>
  <c r="JJ27" i="7"/>
  <c r="JG26" i="7"/>
  <c r="JG27" i="7"/>
  <c r="JD26" i="7"/>
  <c r="JD27" i="7"/>
  <c r="IX26" i="7"/>
  <c r="IX27" i="7"/>
  <c r="IU26" i="7"/>
  <c r="IU28" i="7" s="1"/>
  <c r="IU29" i="7" s="1"/>
  <c r="IU30" i="7" s="1"/>
  <c r="IU37" i="7" s="1"/>
  <c r="IU27" i="7"/>
  <c r="IO26" i="7"/>
  <c r="IO27" i="7"/>
  <c r="IL26" i="7"/>
  <c r="IL27" i="7"/>
  <c r="IF26" i="7"/>
  <c r="IF28" i="7" s="1"/>
  <c r="IF29" i="7" s="1"/>
  <c r="IF30" i="7" s="1"/>
  <c r="IF37" i="7" s="1"/>
  <c r="IF27" i="7"/>
  <c r="IC26" i="7"/>
  <c r="IC27" i="7"/>
  <c r="HT26" i="7"/>
  <c r="HQ26" i="7"/>
  <c r="HQ27" i="7"/>
  <c r="HQ28" i="7" s="1"/>
  <c r="HQ29" i="7" s="1"/>
  <c r="HQ30" i="7" s="1"/>
  <c r="HQ37" i="7" s="1"/>
  <c r="HN26" i="7"/>
  <c r="HN27" i="7"/>
  <c r="HK26" i="7"/>
  <c r="HK27" i="7"/>
  <c r="HH26" i="7"/>
  <c r="HH27" i="7"/>
  <c r="HE26" i="7"/>
  <c r="HE27" i="7"/>
  <c r="HB26" i="7"/>
  <c r="HB27" i="7"/>
  <c r="HB28" i="7" s="1"/>
  <c r="HB29" i="7" s="1"/>
  <c r="HB30" i="7" s="1"/>
  <c r="HB37" i="7" s="1"/>
  <c r="GS25" i="7"/>
  <c r="GP25" i="7"/>
  <c r="GJ25" i="7"/>
  <c r="GG25" i="7"/>
  <c r="GA25" i="7"/>
  <c r="FX25" i="7"/>
  <c r="FU25" i="7"/>
  <c r="FR25" i="7"/>
  <c r="FO25" i="7"/>
  <c r="FI25" i="7"/>
  <c r="FF25" i="7"/>
  <c r="FC25" i="7"/>
  <c r="EZ25" i="7"/>
  <c r="EW25" i="7"/>
  <c r="ET25" i="7"/>
  <c r="EK25" i="7"/>
  <c r="EH25" i="7"/>
  <c r="EE25" i="7"/>
  <c r="DY25" i="7"/>
  <c r="DV25" i="7"/>
  <c r="DS25" i="7"/>
  <c r="DP25" i="7"/>
  <c r="DM25" i="7"/>
  <c r="DG25" i="7"/>
  <c r="DD25" i="7"/>
  <c r="DA25" i="7"/>
  <c r="CX25" i="7"/>
  <c r="CU25" i="7"/>
  <c r="CO25" i="7"/>
  <c r="CL25" i="7"/>
  <c r="CI25" i="7"/>
  <c r="CF25" i="7"/>
  <c r="CC25" i="7"/>
  <c r="BZ25" i="7"/>
  <c r="BW25" i="7"/>
  <c r="BH26" i="7"/>
  <c r="BH28" i="7" s="1"/>
  <c r="BH29" i="7" s="1"/>
  <c r="BH30" i="7" s="1"/>
  <c r="BH37" i="7" s="1"/>
  <c r="BH27" i="7"/>
  <c r="BK25" i="7"/>
  <c r="BN25" i="7"/>
  <c r="AY25" i="7"/>
  <c r="BQ25" i="7"/>
  <c r="AV25" i="7"/>
  <c r="BB25" i="7"/>
  <c r="BE25" i="7"/>
  <c r="AS25" i="7"/>
  <c r="AP25" i="7"/>
  <c r="AM25" i="7"/>
  <c r="PJ28" i="7" l="1"/>
  <c r="PJ29" i="7" s="1"/>
  <c r="PJ30" i="7" s="1"/>
  <c r="PJ37" i="7" s="1"/>
  <c r="HZ26" i="7"/>
  <c r="HE28" i="7"/>
  <c r="HE29" i="7" s="1"/>
  <c r="HE30" i="7" s="1"/>
  <c r="HE37" i="7" s="1"/>
  <c r="HH28" i="7"/>
  <c r="HH29" i="7" s="1"/>
  <c r="HH30" i="7" s="1"/>
  <c r="HH37" i="7" s="1"/>
  <c r="HK28" i="7"/>
  <c r="HN28" i="7"/>
  <c r="HN29" i="7" s="1"/>
  <c r="HN30" i="7" s="1"/>
  <c r="HN37" i="7" s="1"/>
  <c r="JJ28" i="7"/>
  <c r="JJ29" i="7" s="1"/>
  <c r="JJ30" i="7" s="1"/>
  <c r="JJ37" i="7" s="1"/>
  <c r="LI28" i="7"/>
  <c r="LI29" i="7" s="1"/>
  <c r="LI30" i="7" s="1"/>
  <c r="LI37" i="7" s="1"/>
  <c r="LL28" i="7"/>
  <c r="LL29" i="7" s="1"/>
  <c r="LL30" i="7" s="1"/>
  <c r="LL37" i="7" s="1"/>
  <c r="MP28" i="7"/>
  <c r="MP29" i="7" s="1"/>
  <c r="MP30" i="7" s="1"/>
  <c r="MP37" i="7" s="1"/>
  <c r="NB28" i="7"/>
  <c r="NB29" i="7" s="1"/>
  <c r="NB30" i="7" s="1"/>
  <c r="NB37" i="7" s="1"/>
  <c r="NW28" i="7"/>
  <c r="NW29" i="7" s="1"/>
  <c r="NW30" i="7" s="1"/>
  <c r="NW37" i="7" s="1"/>
  <c r="HK29" i="7"/>
  <c r="KT28" i="7"/>
  <c r="KT29" i="7" s="1"/>
  <c r="KT30" i="7" s="1"/>
  <c r="KT37" i="7" s="1"/>
  <c r="LR28" i="7"/>
  <c r="LR29" i="7" s="1"/>
  <c r="LR30" i="7" s="1"/>
  <c r="LR37" i="7" s="1"/>
  <c r="PG28" i="7"/>
  <c r="PG29" i="7" s="1"/>
  <c r="PG30" i="7" s="1"/>
  <c r="PG37" i="7" s="1"/>
  <c r="PD28" i="7"/>
  <c r="PD29" i="7" s="1"/>
  <c r="PD30" i="7" s="1"/>
  <c r="PD37" i="7" s="1"/>
  <c r="PA28" i="7"/>
  <c r="PA29" i="7" s="1"/>
  <c r="PA30" i="7" s="1"/>
  <c r="PA37" i="7" s="1"/>
  <c r="OU28" i="7"/>
  <c r="OU29" i="7" s="1"/>
  <c r="OU30" i="7" s="1"/>
  <c r="OU37" i="7" s="1"/>
  <c r="OL28" i="7"/>
  <c r="OL29" i="7" s="1"/>
  <c r="OL30" i="7" s="1"/>
  <c r="OL37" i="7" s="1"/>
  <c r="OF28" i="7"/>
  <c r="OF29" i="7" s="1"/>
  <c r="OF30" i="7" s="1"/>
  <c r="OF37" i="7" s="1"/>
  <c r="NK28" i="7"/>
  <c r="NK29" i="7" s="1"/>
  <c r="NK30" i="7" s="1"/>
  <c r="NK37" i="7" s="1"/>
  <c r="NH28" i="7"/>
  <c r="NH29" i="7" s="1"/>
  <c r="NH30" i="7" s="1"/>
  <c r="NH37" i="7" s="1"/>
  <c r="MV28" i="7"/>
  <c r="MV29" i="7" s="1"/>
  <c r="MV30" i="7" s="1"/>
  <c r="MV37" i="7" s="1"/>
  <c r="MJ28" i="7"/>
  <c r="MJ29" i="7" s="1"/>
  <c r="MJ30" i="7" s="1"/>
  <c r="MJ37" i="7" s="1"/>
  <c r="MG28" i="7"/>
  <c r="MG29" i="7" s="1"/>
  <c r="MG30" i="7" s="1"/>
  <c r="MG37" i="7" s="1"/>
  <c r="LX28" i="7"/>
  <c r="LX29" i="7" s="1"/>
  <c r="LX30" i="7" s="1"/>
  <c r="LX37" i="7" s="1"/>
  <c r="KZ28" i="7"/>
  <c r="KZ29" i="7" s="1"/>
  <c r="KZ30" i="7" s="1"/>
  <c r="KZ37" i="7" s="1"/>
  <c r="JS28" i="7"/>
  <c r="JS29" i="7" s="1"/>
  <c r="JS30" i="7" s="1"/>
  <c r="JS37" i="7" s="1"/>
  <c r="JD28" i="7"/>
  <c r="JD29" i="7" s="1"/>
  <c r="JD30" i="7" s="1"/>
  <c r="JD37" i="7" s="1"/>
  <c r="IX28" i="7"/>
  <c r="IX29" i="7" s="1"/>
  <c r="IX30" i="7" s="1"/>
  <c r="IX37" i="7" s="1"/>
  <c r="IO28" i="7"/>
  <c r="IO29" i="7" s="1"/>
  <c r="IO30" i="7" s="1"/>
  <c r="IO37" i="7" s="1"/>
  <c r="IC28" i="7"/>
  <c r="IC29" i="7" s="1"/>
  <c r="IC30" i="7" s="1"/>
  <c r="IC37" i="7" s="1"/>
  <c r="AG29" i="7"/>
  <c r="KQ28" i="7"/>
  <c r="KQ29" i="7" s="1"/>
  <c r="KQ30" i="7" s="1"/>
  <c r="KQ37" i="7" s="1"/>
  <c r="MS28" i="7"/>
  <c r="MS29" i="7" s="1"/>
  <c r="MS30" i="7" s="1"/>
  <c r="MS37" i="7" s="1"/>
  <c r="MA28" i="7"/>
  <c r="MA29" i="7" s="1"/>
  <c r="MA30" i="7" s="1"/>
  <c r="MA37" i="7" s="1"/>
  <c r="LF28" i="7"/>
  <c r="LF29" i="7" s="1"/>
  <c r="LF30" i="7" s="1"/>
  <c r="LF37" i="7" s="1"/>
  <c r="LC28" i="7"/>
  <c r="LC29" i="7" s="1"/>
  <c r="LC30" i="7" s="1"/>
  <c r="LC37" i="7" s="1"/>
  <c r="KN28" i="7"/>
  <c r="KN29" i="7" s="1"/>
  <c r="KN30" i="7" s="1"/>
  <c r="KN37" i="7" s="1"/>
  <c r="JG28" i="7"/>
  <c r="JG29" i="7" s="1"/>
  <c r="JG30" i="7" s="1"/>
  <c r="JG37" i="7" s="1"/>
  <c r="IL28" i="7"/>
  <c r="IL29" i="7" s="1"/>
  <c r="IL30" i="7" s="1"/>
  <c r="IL37" i="7" s="1"/>
  <c r="HT27" i="7"/>
  <c r="GS26" i="7"/>
  <c r="GS27" i="7"/>
  <c r="GP26" i="7"/>
  <c r="GP27" i="7"/>
  <c r="GJ26" i="7"/>
  <c r="GJ27" i="7"/>
  <c r="GG26" i="7"/>
  <c r="GA26" i="7"/>
  <c r="GA27" i="7"/>
  <c r="FX26" i="7"/>
  <c r="FX28" i="7" s="1"/>
  <c r="FX29" i="7" s="1"/>
  <c r="FX30" i="7" s="1"/>
  <c r="FX37" i="7" s="1"/>
  <c r="FX27" i="7"/>
  <c r="FU26" i="7"/>
  <c r="FU27" i="7"/>
  <c r="FR26" i="7"/>
  <c r="FR27" i="7"/>
  <c r="FO26" i="7"/>
  <c r="FO28" i="7" s="1"/>
  <c r="FO29" i="7" s="1"/>
  <c r="FO30" i="7" s="1"/>
  <c r="FO37" i="7" s="1"/>
  <c r="FO27" i="7"/>
  <c r="FI26" i="7"/>
  <c r="FF26" i="7"/>
  <c r="FF27" i="7"/>
  <c r="FC26" i="7"/>
  <c r="FC27" i="7"/>
  <c r="EZ26" i="7"/>
  <c r="EZ27" i="7"/>
  <c r="EW26" i="7"/>
  <c r="EW27" i="7"/>
  <c r="ET26" i="7"/>
  <c r="ET27" i="7"/>
  <c r="EK26" i="7"/>
  <c r="EK27" i="7"/>
  <c r="EH26" i="7"/>
  <c r="EH27" i="7"/>
  <c r="EE26" i="7"/>
  <c r="EE27" i="7"/>
  <c r="DY26" i="7"/>
  <c r="DY27" i="7"/>
  <c r="DY28" i="7" s="1"/>
  <c r="DY29" i="7" s="1"/>
  <c r="DY30" i="7" s="1"/>
  <c r="DY37" i="7" s="1"/>
  <c r="DV26" i="7"/>
  <c r="DV27" i="7"/>
  <c r="DS26" i="7"/>
  <c r="DS27" i="7"/>
  <c r="DP26" i="7"/>
  <c r="DP27" i="7"/>
  <c r="DM26" i="7"/>
  <c r="DM27" i="7"/>
  <c r="DG26" i="7"/>
  <c r="DG27" i="7"/>
  <c r="DD26" i="7"/>
  <c r="DA26" i="7"/>
  <c r="DA28" i="7" s="1"/>
  <c r="DA29" i="7" s="1"/>
  <c r="DA30" i="7" s="1"/>
  <c r="DA37" i="7" s="1"/>
  <c r="DA27" i="7"/>
  <c r="CX26" i="7"/>
  <c r="CX28" i="7" s="1"/>
  <c r="CX29" i="7" s="1"/>
  <c r="CX30" i="7" s="1"/>
  <c r="CX37" i="7" s="1"/>
  <c r="CX27" i="7"/>
  <c r="CU26" i="7"/>
  <c r="CU27" i="7"/>
  <c r="CO26" i="7"/>
  <c r="CO27" i="7"/>
  <c r="CL26" i="7"/>
  <c r="CL28" i="7" s="1"/>
  <c r="CL29" i="7" s="1"/>
  <c r="CL30" i="7" s="1"/>
  <c r="CL37" i="7" s="1"/>
  <c r="CL27" i="7"/>
  <c r="CI26" i="7"/>
  <c r="CF26" i="7"/>
  <c r="CF27" i="7"/>
  <c r="CC26" i="7"/>
  <c r="BZ26" i="7"/>
  <c r="BZ27" i="7"/>
  <c r="BW26" i="7"/>
  <c r="BW28" i="7" s="1"/>
  <c r="BW29" i="7" s="1"/>
  <c r="BW30" i="7" s="1"/>
  <c r="BW37" i="7" s="1"/>
  <c r="BB26" i="7"/>
  <c r="BB27" i="7"/>
  <c r="AV26" i="7"/>
  <c r="AV27" i="7"/>
  <c r="BQ26" i="7"/>
  <c r="BQ27" i="7"/>
  <c r="AY26" i="7"/>
  <c r="AY27" i="7"/>
  <c r="BN26" i="7"/>
  <c r="BK26" i="7"/>
  <c r="BE26" i="7"/>
  <c r="BE27" i="7"/>
  <c r="AS26" i="7"/>
  <c r="AS27" i="7"/>
  <c r="AP26" i="7"/>
  <c r="AM26" i="7"/>
  <c r="AM27" i="7"/>
  <c r="AM28" i="7" l="1"/>
  <c r="AM29" i="7" s="1"/>
  <c r="AM30" i="7" s="1"/>
  <c r="AM37" i="7" s="1"/>
  <c r="AS28" i="7"/>
  <c r="AS29" i="7" s="1"/>
  <c r="AS30" i="7" s="1"/>
  <c r="AS37" i="7" s="1"/>
  <c r="DM28" i="7"/>
  <c r="DM29" i="7" s="1"/>
  <c r="DM30" i="7" s="1"/>
  <c r="DM37" i="7" s="1"/>
  <c r="DP28" i="7"/>
  <c r="DP29" i="7" s="1"/>
  <c r="DP30" i="7" s="1"/>
  <c r="DP37" i="7" s="1"/>
  <c r="DS28" i="7"/>
  <c r="DS29" i="7" s="1"/>
  <c r="DS30" i="7" s="1"/>
  <c r="DS37" i="7" s="1"/>
  <c r="DV28" i="7"/>
  <c r="DV29" i="7" s="1"/>
  <c r="DV30" i="7" s="1"/>
  <c r="DV37" i="7" s="1"/>
  <c r="EH28" i="7"/>
  <c r="EH29" i="7" s="1"/>
  <c r="EH30" i="7" s="1"/>
  <c r="EH37" i="7" s="1"/>
  <c r="EW28" i="7"/>
  <c r="EW29" i="7" s="1"/>
  <c r="EW30" i="7" s="1"/>
  <c r="EW37" i="7" s="1"/>
  <c r="FC28" i="7"/>
  <c r="FC29" i="7" s="1"/>
  <c r="FC30" i="7" s="1"/>
  <c r="FC37" i="7" s="1"/>
  <c r="GP28" i="7"/>
  <c r="GP29" i="7" s="1"/>
  <c r="GP30" i="7" s="1"/>
  <c r="GP37" i="7" s="1"/>
  <c r="HT28" i="7"/>
  <c r="HZ27" i="7"/>
  <c r="HK30" i="7"/>
  <c r="GS28" i="7"/>
  <c r="GS29" i="7" s="1"/>
  <c r="GS30" i="7" s="1"/>
  <c r="GS37" i="7" s="1"/>
  <c r="GA28" i="7"/>
  <c r="GA29" i="7" s="1"/>
  <c r="GA30" i="7" s="1"/>
  <c r="GA37" i="7" s="1"/>
  <c r="FU28" i="7"/>
  <c r="FU29" i="7" s="1"/>
  <c r="FU30" i="7" s="1"/>
  <c r="FU37" i="7" s="1"/>
  <c r="FR28" i="7"/>
  <c r="FR29" i="7" s="1"/>
  <c r="FR30" i="7" s="1"/>
  <c r="FR37" i="7" s="1"/>
  <c r="FF28" i="7"/>
  <c r="FF29" i="7" s="1"/>
  <c r="FF30" i="7" s="1"/>
  <c r="FF37" i="7" s="1"/>
  <c r="EZ28" i="7"/>
  <c r="EZ29" i="7" s="1"/>
  <c r="EZ30" i="7" s="1"/>
  <c r="EZ37" i="7" s="1"/>
  <c r="ET28" i="7"/>
  <c r="ET29" i="7" s="1"/>
  <c r="ET30" i="7" s="1"/>
  <c r="ET37" i="7" s="1"/>
  <c r="EK28" i="7"/>
  <c r="EK29" i="7" s="1"/>
  <c r="EK30" i="7" s="1"/>
  <c r="EK37" i="7" s="1"/>
  <c r="CF28" i="7"/>
  <c r="CF29" i="7" s="1"/>
  <c r="CF30" i="7" s="1"/>
  <c r="CF37" i="7" s="1"/>
  <c r="BZ28" i="7"/>
  <c r="BZ29" i="7" s="1"/>
  <c r="BZ30" i="7" s="1"/>
  <c r="BZ37" i="7" s="1"/>
  <c r="BQ28" i="7"/>
  <c r="BQ29" i="7" s="1"/>
  <c r="BQ30" i="7" s="1"/>
  <c r="BQ37" i="7" s="1"/>
  <c r="BE28" i="7"/>
  <c r="BE29" i="7" s="1"/>
  <c r="BE30" i="7" s="1"/>
  <c r="BE37" i="7" s="1"/>
  <c r="AY28" i="7"/>
  <c r="AY29" i="7" s="1"/>
  <c r="AY30" i="7" s="1"/>
  <c r="AY37" i="7" s="1"/>
  <c r="AG30" i="7"/>
  <c r="AG37" i="7" s="1"/>
  <c r="GJ28" i="7"/>
  <c r="GJ29" i="7" s="1"/>
  <c r="GJ30" i="7" s="1"/>
  <c r="GJ37" i="7" s="1"/>
  <c r="GG27" i="7"/>
  <c r="GG28" i="7" s="1"/>
  <c r="GG29" i="7" s="1"/>
  <c r="GG30" i="7" s="1"/>
  <c r="GG37" i="7" s="1"/>
  <c r="FI27" i="7"/>
  <c r="FI28" i="7" s="1"/>
  <c r="FI29" i="7" s="1"/>
  <c r="FI30" i="7" s="1"/>
  <c r="FI37" i="7" s="1"/>
  <c r="EE28" i="7"/>
  <c r="EE29" i="7" s="1"/>
  <c r="EE30" i="7" s="1"/>
  <c r="EE37" i="7" s="1"/>
  <c r="DG28" i="7"/>
  <c r="DG29" i="7" s="1"/>
  <c r="DG30" i="7" s="1"/>
  <c r="DG37" i="7" s="1"/>
  <c r="DD27" i="7"/>
  <c r="DD28" i="7" s="1"/>
  <c r="DD29" i="7" s="1"/>
  <c r="DD30" i="7" s="1"/>
  <c r="DD37" i="7" s="1"/>
  <c r="CU28" i="7"/>
  <c r="CU29" i="7" s="1"/>
  <c r="CU30" i="7" s="1"/>
  <c r="CU37" i="7" s="1"/>
  <c r="CO28" i="7"/>
  <c r="CO29" i="7" s="1"/>
  <c r="CO30" i="7" s="1"/>
  <c r="CO37" i="7" s="1"/>
  <c r="CI27" i="7"/>
  <c r="CI28" i="7" s="1"/>
  <c r="CI29" i="7" s="1"/>
  <c r="CI30" i="7" s="1"/>
  <c r="CI37" i="7" s="1"/>
  <c r="CC27" i="7"/>
  <c r="CC28" i="7" s="1"/>
  <c r="CC29" i="7" s="1"/>
  <c r="CC30" i="7" s="1"/>
  <c r="CC37" i="7" s="1"/>
  <c r="BN27" i="7"/>
  <c r="BN28" i="7" s="1"/>
  <c r="BN29" i="7" s="1"/>
  <c r="BN30" i="7" s="1"/>
  <c r="BN37" i="7" s="1"/>
  <c r="BB28" i="7"/>
  <c r="BB29" i="7" s="1"/>
  <c r="BB30" i="7" s="1"/>
  <c r="BB37" i="7" s="1"/>
  <c r="BK27" i="7"/>
  <c r="BK28" i="7" s="1"/>
  <c r="BK29" i="7" s="1"/>
  <c r="BK30" i="7" s="1"/>
  <c r="BK37" i="7" s="1"/>
  <c r="AV28" i="7"/>
  <c r="AV29" i="7" s="1"/>
  <c r="AV30" i="7" s="1"/>
  <c r="AV37" i="7" s="1"/>
  <c r="AP27" i="7"/>
  <c r="AP28" i="7" s="1"/>
  <c r="AP29" i="7" s="1"/>
  <c r="AP30" i="7" s="1"/>
  <c r="AP37" i="7" s="1"/>
  <c r="HT29" i="7" l="1"/>
  <c r="HZ28" i="7"/>
  <c r="HK37" i="7"/>
  <c r="AD22" i="7"/>
  <c r="AJ22" i="7" s="1"/>
  <c r="AD23" i="7"/>
  <c r="AJ23" i="7" s="1"/>
  <c r="AD24" i="7"/>
  <c r="AJ24" i="7" s="1"/>
  <c r="AD25" i="7"/>
  <c r="AJ25" i="7" s="1"/>
  <c r="AD26" i="7"/>
  <c r="AJ26" i="7" s="1"/>
  <c r="AD27" i="7"/>
  <c r="AJ27" i="7" s="1"/>
  <c r="AD31" i="7"/>
  <c r="AJ31" i="7" s="1"/>
  <c r="AD32" i="7"/>
  <c r="AJ32" i="7" s="1"/>
  <c r="AD33" i="7"/>
  <c r="AJ33" i="7" s="1"/>
  <c r="AD34" i="7"/>
  <c r="AJ34" i="7" s="1"/>
  <c r="AD35" i="7"/>
  <c r="AJ35" i="7" s="1"/>
  <c r="AD58" i="7"/>
  <c r="AD61" i="7"/>
  <c r="AJ61" i="7" s="1"/>
  <c r="AD62" i="7"/>
  <c r="AJ62" i="7" s="1"/>
  <c r="AD63" i="7"/>
  <c r="AJ63" i="7" s="1"/>
  <c r="AD72" i="7"/>
  <c r="AJ72" i="7" s="1"/>
  <c r="Y69" i="7"/>
  <c r="Y64" i="7"/>
  <c r="Y60" i="7"/>
  <c r="Y57" i="7"/>
  <c r="Y45" i="7"/>
  <c r="AA45" i="7" s="1"/>
  <c r="AA47" i="7" s="1"/>
  <c r="AA65" i="7" s="1"/>
  <c r="AA70" i="7" s="1"/>
  <c r="Y36" i="7"/>
  <c r="Y28" i="7"/>
  <c r="Y29" i="7" s="1"/>
  <c r="Y20" i="7"/>
  <c r="Y21" i="7" s="1"/>
  <c r="V69" i="7"/>
  <c r="V64" i="7"/>
  <c r="V60" i="7"/>
  <c r="V57" i="7"/>
  <c r="V45" i="7"/>
  <c r="V36" i="7"/>
  <c r="V28" i="7"/>
  <c r="V29" i="7" s="1"/>
  <c r="V20" i="7"/>
  <c r="V21" i="7" s="1"/>
  <c r="S69" i="7"/>
  <c r="S64" i="7"/>
  <c r="S60" i="7"/>
  <c r="S57" i="7"/>
  <c r="S45" i="7"/>
  <c r="U45" i="7" s="1"/>
  <c r="U47" i="7" s="1"/>
  <c r="U65" i="7" s="1"/>
  <c r="U70" i="7" s="1"/>
  <c r="S36" i="7"/>
  <c r="S28" i="7"/>
  <c r="S29" i="7" s="1"/>
  <c r="S20" i="7"/>
  <c r="S21" i="7" s="1"/>
  <c r="P69" i="7"/>
  <c r="P64" i="7"/>
  <c r="P60" i="7"/>
  <c r="P57" i="7"/>
  <c r="P47" i="7"/>
  <c r="P65" i="7" s="1"/>
  <c r="P70" i="7" s="1"/>
  <c r="P45" i="7"/>
  <c r="R45" i="7" s="1"/>
  <c r="R47" i="7" s="1"/>
  <c r="R65" i="7" s="1"/>
  <c r="R70" i="7" s="1"/>
  <c r="P36" i="7"/>
  <c r="P28" i="7"/>
  <c r="P29" i="7" s="1"/>
  <c r="P20" i="7"/>
  <c r="P21" i="7" s="1"/>
  <c r="M69" i="7"/>
  <c r="M64" i="7"/>
  <c r="M60" i="7"/>
  <c r="M57" i="7"/>
  <c r="M45" i="7"/>
  <c r="M36" i="7"/>
  <c r="M28" i="7"/>
  <c r="M29" i="7" s="1"/>
  <c r="M20" i="7"/>
  <c r="M21" i="7" s="1"/>
  <c r="J69" i="7"/>
  <c r="J64" i="7"/>
  <c r="J60" i="7"/>
  <c r="J57" i="7"/>
  <c r="J45" i="7"/>
  <c r="L45" i="7" s="1"/>
  <c r="L47" i="7" s="1"/>
  <c r="L65" i="7" s="1"/>
  <c r="L70" i="7" s="1"/>
  <c r="J36" i="7"/>
  <c r="J28" i="7"/>
  <c r="J29" i="7" s="1"/>
  <c r="J20" i="7"/>
  <c r="J21" i="7" s="1"/>
  <c r="I71" i="7"/>
  <c r="H69" i="7"/>
  <c r="I68" i="7"/>
  <c r="AD68" i="7" s="1"/>
  <c r="I67" i="7"/>
  <c r="I66" i="7"/>
  <c r="AD66" i="7" s="1"/>
  <c r="I64" i="7"/>
  <c r="AD64" i="7" s="1"/>
  <c r="H64" i="7"/>
  <c r="I60" i="7"/>
  <c r="H60" i="7"/>
  <c r="H57" i="7"/>
  <c r="I56" i="7"/>
  <c r="AD56" i="7" s="1"/>
  <c r="I55" i="7"/>
  <c r="AD55" i="7" s="1"/>
  <c r="I54" i="7"/>
  <c r="AD54" i="7" s="1"/>
  <c r="I53" i="7"/>
  <c r="I52" i="7"/>
  <c r="I51" i="7"/>
  <c r="AD51" i="7" s="1"/>
  <c r="I50" i="7"/>
  <c r="AD50" i="7" s="1"/>
  <c r="I49" i="7"/>
  <c r="AD49" i="7" s="1"/>
  <c r="I48" i="7"/>
  <c r="I57" i="7" s="1"/>
  <c r="I46" i="7"/>
  <c r="AD46" i="7" s="1"/>
  <c r="H45" i="7"/>
  <c r="H47" i="7" s="1"/>
  <c r="H65" i="7" s="1"/>
  <c r="I44" i="7"/>
  <c r="AD44" i="7" s="1"/>
  <c r="I43" i="7"/>
  <c r="AD43" i="7" s="1"/>
  <c r="I42" i="7"/>
  <c r="AD42" i="7" s="1"/>
  <c r="I41" i="7"/>
  <c r="AD41" i="7" s="1"/>
  <c r="I40" i="7"/>
  <c r="AD40" i="7" s="1"/>
  <c r="I39" i="7"/>
  <c r="AD39" i="7" s="1"/>
  <c r="I36" i="7"/>
  <c r="AD36" i="7" s="1"/>
  <c r="H36" i="7"/>
  <c r="I28" i="7"/>
  <c r="I29" i="7" s="1"/>
  <c r="AD29" i="7" s="1"/>
  <c r="H28" i="7"/>
  <c r="H29" i="7" s="1"/>
  <c r="H20" i="7"/>
  <c r="H21" i="7" s="1"/>
  <c r="I19" i="7"/>
  <c r="AD19" i="7" s="1"/>
  <c r="I18" i="7"/>
  <c r="AD18" i="7" s="1"/>
  <c r="I17" i="7"/>
  <c r="AD17" i="7" s="1"/>
  <c r="I16" i="7"/>
  <c r="AD16" i="7" s="1"/>
  <c r="I15" i="7"/>
  <c r="AD15" i="7" s="1"/>
  <c r="I14" i="7"/>
  <c r="AD14" i="7" s="1"/>
  <c r="I13" i="7"/>
  <c r="I12" i="7"/>
  <c r="I11" i="7"/>
  <c r="G69" i="7"/>
  <c r="G64" i="7"/>
  <c r="G60" i="7"/>
  <c r="G57" i="7"/>
  <c r="G45" i="7"/>
  <c r="G47" i="7" s="1"/>
  <c r="G65" i="7" s="1"/>
  <c r="G70" i="7" s="1"/>
  <c r="G36" i="7"/>
  <c r="G28" i="7"/>
  <c r="G29" i="7" s="1"/>
  <c r="G20" i="7"/>
  <c r="G21" i="7" s="1"/>
  <c r="G30" i="7" l="1"/>
  <c r="G37" i="7" s="1"/>
  <c r="Y47" i="7"/>
  <c r="Y65" i="7" s="1"/>
  <c r="Y70" i="7" s="1"/>
  <c r="V30" i="7"/>
  <c r="V37" i="7" s="1"/>
  <c r="V47" i="7"/>
  <c r="V65" i="7" s="1"/>
  <c r="V70" i="7" s="1"/>
  <c r="X45" i="7"/>
  <c r="X47" i="7" s="1"/>
  <c r="X65" i="7" s="1"/>
  <c r="X70" i="7" s="1"/>
  <c r="J30" i="7"/>
  <c r="J37" i="7" s="1"/>
  <c r="J47" i="7"/>
  <c r="J65" i="7" s="1"/>
  <c r="J70" i="7" s="1"/>
  <c r="M47" i="7"/>
  <c r="M65" i="7" s="1"/>
  <c r="M70" i="7" s="1"/>
  <c r="O45" i="7"/>
  <c r="O47" i="7" s="1"/>
  <c r="O65" i="7" s="1"/>
  <c r="O70" i="7" s="1"/>
  <c r="S30" i="7"/>
  <c r="S37" i="7" s="1"/>
  <c r="S47" i="7"/>
  <c r="S65" i="7" s="1"/>
  <c r="AD48" i="7"/>
  <c r="HT30" i="7"/>
  <c r="HZ29" i="7"/>
  <c r="S70" i="7"/>
  <c r="M30" i="7"/>
  <c r="M37" i="7" s="1"/>
  <c r="I20" i="7"/>
  <c r="AD20" i="7" s="1"/>
  <c r="H70" i="7"/>
  <c r="I21" i="7"/>
  <c r="I30" i="7" s="1"/>
  <c r="I37" i="7" s="1"/>
  <c r="I69" i="7"/>
  <c r="P30" i="7"/>
  <c r="P37" i="7" s="1"/>
  <c r="Y30" i="7"/>
  <c r="Y37" i="7" s="1"/>
  <c r="AD60" i="7"/>
  <c r="AJ58" i="7"/>
  <c r="AD28" i="7"/>
  <c r="H30" i="7"/>
  <c r="H37" i="7" s="1"/>
  <c r="I45" i="7"/>
  <c r="F71" i="7"/>
  <c r="F67" i="7"/>
  <c r="F68" i="7"/>
  <c r="AJ68" i="7" s="1"/>
  <c r="F66" i="7"/>
  <c r="AJ66" i="7" s="1"/>
  <c r="F64" i="7"/>
  <c r="AJ64" i="7" s="1"/>
  <c r="F60" i="7"/>
  <c r="AJ60" i="7" s="1"/>
  <c r="F49" i="7"/>
  <c r="AJ49" i="7" s="1"/>
  <c r="F50" i="7"/>
  <c r="AJ50" i="7" s="1"/>
  <c r="F51" i="7"/>
  <c r="AJ51" i="7" s="1"/>
  <c r="F52" i="7"/>
  <c r="F53" i="7"/>
  <c r="F54" i="7"/>
  <c r="AJ54" i="7" s="1"/>
  <c r="F55" i="7"/>
  <c r="AJ55" i="7" s="1"/>
  <c r="F56" i="7"/>
  <c r="AJ56" i="7" s="1"/>
  <c r="F48" i="7"/>
  <c r="F40" i="7"/>
  <c r="AJ40" i="7" s="1"/>
  <c r="F41" i="7"/>
  <c r="AJ41" i="7" s="1"/>
  <c r="F42" i="7"/>
  <c r="AJ42" i="7" s="1"/>
  <c r="F43" i="7"/>
  <c r="AJ43" i="7" s="1"/>
  <c r="F44" i="7"/>
  <c r="AJ44" i="7" s="1"/>
  <c r="F46" i="7"/>
  <c r="AJ46" i="7" s="1"/>
  <c r="F39" i="7"/>
  <c r="AJ39" i="7" s="1"/>
  <c r="E36" i="7"/>
  <c r="F36" i="7"/>
  <c r="AJ36" i="7" s="1"/>
  <c r="E28" i="7"/>
  <c r="F28" i="7"/>
  <c r="AJ28" i="7" s="1"/>
  <c r="E29" i="7"/>
  <c r="F29" i="7"/>
  <c r="AJ29" i="7" s="1"/>
  <c r="F12" i="7"/>
  <c r="F13" i="7"/>
  <c r="F14" i="7"/>
  <c r="AJ14" i="7" s="1"/>
  <c r="F15" i="7"/>
  <c r="F16" i="7"/>
  <c r="AJ16" i="7" s="1"/>
  <c r="F17" i="7"/>
  <c r="AJ17" i="7" s="1"/>
  <c r="F18" i="7"/>
  <c r="AJ18" i="7" s="1"/>
  <c r="F19" i="7"/>
  <c r="AJ19" i="7" s="1"/>
  <c r="F11" i="7"/>
  <c r="E20" i="7"/>
  <c r="E21" i="7" s="1"/>
  <c r="F57" i="7" l="1"/>
  <c r="I47" i="7"/>
  <c r="AD45" i="7"/>
  <c r="F20" i="7"/>
  <c r="AJ20" i="7" s="1"/>
  <c r="AJ48" i="7"/>
  <c r="AJ15" i="7"/>
  <c r="HT37" i="7"/>
  <c r="HZ37" i="7" s="1"/>
  <c r="HZ30" i="7"/>
  <c r="E30" i="7"/>
  <c r="F69" i="7"/>
  <c r="D20" i="7"/>
  <c r="D21" i="7" s="1"/>
  <c r="D28" i="7"/>
  <c r="D29" i="7" s="1"/>
  <c r="D36" i="7"/>
  <c r="D45" i="7"/>
  <c r="D57" i="7"/>
  <c r="D60" i="7"/>
  <c r="D64" i="7"/>
  <c r="D69" i="7"/>
  <c r="F21" i="7" l="1"/>
  <c r="D47" i="7"/>
  <c r="I65" i="7"/>
  <c r="I70" i="7" s="1"/>
  <c r="AD47" i="7"/>
  <c r="D30" i="7"/>
  <c r="D37" i="7" s="1"/>
  <c r="D65" i="7"/>
  <c r="D70" i="7" s="1"/>
  <c r="F30" i="7"/>
  <c r="E37" i="7"/>
  <c r="F37" i="7" l="1"/>
  <c r="PL11" i="7"/>
  <c r="PL12" i="7"/>
  <c r="PL13" i="7"/>
  <c r="PL14" i="7"/>
  <c r="PL15" i="7"/>
  <c r="PL16" i="7"/>
  <c r="PL17" i="7"/>
  <c r="PL18" i="7"/>
  <c r="PL19" i="7"/>
  <c r="PL22" i="7"/>
  <c r="PL23" i="7"/>
  <c r="PL24" i="7"/>
  <c r="PL25" i="7"/>
  <c r="PL26" i="7"/>
  <c r="PL27" i="7"/>
  <c r="PL31" i="7"/>
  <c r="PL32" i="7"/>
  <c r="PL33" i="7"/>
  <c r="PL34" i="7"/>
  <c r="PL35" i="7"/>
  <c r="PL38" i="7"/>
  <c r="PL39" i="7"/>
  <c r="PL40" i="7"/>
  <c r="PL41" i="7"/>
  <c r="PL42" i="7"/>
  <c r="PL43" i="7"/>
  <c r="PL44" i="7"/>
  <c r="PL46" i="7"/>
  <c r="PL48" i="7"/>
  <c r="PL49" i="7"/>
  <c r="PL50" i="7"/>
  <c r="PL51" i="7"/>
  <c r="PL52" i="7"/>
  <c r="PL53" i="7"/>
  <c r="PL54" i="7"/>
  <c r="PL55" i="7"/>
  <c r="PL56" i="7"/>
  <c r="PL58" i="7"/>
  <c r="PL59" i="7"/>
  <c r="PL61" i="7"/>
  <c r="PL62" i="7"/>
  <c r="PL63" i="7"/>
  <c r="PL66" i="7"/>
  <c r="PL67" i="7"/>
  <c r="PL68" i="7"/>
  <c r="PL71" i="7"/>
  <c r="PL72" i="7"/>
  <c r="PK12" i="7"/>
  <c r="PK13" i="7"/>
  <c r="PK14" i="7"/>
  <c r="PK15" i="7"/>
  <c r="PK16" i="7"/>
  <c r="PK17" i="7"/>
  <c r="PK18" i="7"/>
  <c r="PK19" i="7"/>
  <c r="PK22" i="7"/>
  <c r="PK23" i="7"/>
  <c r="PK24" i="7"/>
  <c r="PK25" i="7"/>
  <c r="PK26" i="7"/>
  <c r="PK27" i="7"/>
  <c r="PK31" i="7"/>
  <c r="PK32" i="7"/>
  <c r="PK33" i="7"/>
  <c r="PK34" i="7"/>
  <c r="PK35" i="7"/>
  <c r="PK38" i="7"/>
  <c r="PK39" i="7"/>
  <c r="PK40" i="7"/>
  <c r="PK41" i="7"/>
  <c r="PK42" i="7"/>
  <c r="PK43" i="7"/>
  <c r="PK44" i="7"/>
  <c r="PK46" i="7"/>
  <c r="PK48" i="7"/>
  <c r="PK49" i="7"/>
  <c r="PK50" i="7"/>
  <c r="PK51" i="7"/>
  <c r="PK52" i="7"/>
  <c r="PK53" i="7"/>
  <c r="PK54" i="7"/>
  <c r="PK55" i="7"/>
  <c r="PK56" i="7"/>
  <c r="PK58" i="7"/>
  <c r="PK59" i="7"/>
  <c r="PK61" i="7"/>
  <c r="PK62" i="7"/>
  <c r="PK63" i="7"/>
  <c r="PK66" i="7"/>
  <c r="PK67" i="7"/>
  <c r="PK68" i="7"/>
  <c r="PK71" i="7"/>
  <c r="PK72" i="7"/>
  <c r="PK11" i="7"/>
  <c r="PM71" i="7" l="1"/>
  <c r="PM67" i="7"/>
  <c r="PM63" i="7"/>
  <c r="PM61" i="7"/>
  <c r="PM58" i="7"/>
  <c r="PM55" i="7"/>
  <c r="PM53" i="7"/>
  <c r="PM51" i="7"/>
  <c r="PM49" i="7"/>
  <c r="PM46" i="7"/>
  <c r="PM43" i="7"/>
  <c r="PM41" i="7"/>
  <c r="PM39" i="7"/>
  <c r="PM35" i="7"/>
  <c r="PM33" i="7"/>
  <c r="PM31" i="7"/>
  <c r="PM26" i="7"/>
  <c r="PM24" i="7"/>
  <c r="PM18" i="7"/>
  <c r="PM16" i="7"/>
  <c r="PM14" i="7"/>
  <c r="PM12" i="7"/>
  <c r="PM72" i="7"/>
  <c r="PM68" i="7"/>
  <c r="PM66" i="7"/>
  <c r="PM62" i="7"/>
  <c r="PM59" i="7"/>
  <c r="PM56" i="7"/>
  <c r="PM54" i="7"/>
  <c r="PM52" i="7"/>
  <c r="PM50" i="7"/>
  <c r="PM48" i="7"/>
  <c r="PM44" i="7"/>
  <c r="PM42" i="7"/>
  <c r="PM40" i="7"/>
  <c r="PM38" i="7"/>
  <c r="PM34" i="7"/>
  <c r="PM32" i="7"/>
  <c r="PM27" i="7"/>
  <c r="PM25" i="7"/>
  <c r="PM23" i="7"/>
  <c r="PM19" i="7"/>
  <c r="PM17" i="7"/>
  <c r="PM15" i="7"/>
  <c r="PM13" i="7"/>
  <c r="PM11" i="7"/>
  <c r="PM22" i="7"/>
  <c r="EA11" i="7"/>
  <c r="EA12" i="7"/>
  <c r="EA13" i="7"/>
  <c r="EA14" i="7"/>
  <c r="EA15" i="7"/>
  <c r="EA16" i="7"/>
  <c r="EA17" i="7"/>
  <c r="EA18" i="7"/>
  <c r="EA19" i="7"/>
  <c r="EA22" i="7"/>
  <c r="EA23" i="7"/>
  <c r="EA24" i="7"/>
  <c r="EA25" i="7"/>
  <c r="EA26" i="7"/>
  <c r="EA27" i="7"/>
  <c r="EA31" i="7"/>
  <c r="EA32" i="7"/>
  <c r="EA33" i="7"/>
  <c r="EA34" i="7"/>
  <c r="EA35" i="7"/>
  <c r="EA38" i="7"/>
  <c r="EA39" i="7"/>
  <c r="EA40" i="7"/>
  <c r="EA41" i="7"/>
  <c r="EA42" i="7"/>
  <c r="EA43" i="7"/>
  <c r="EA44" i="7"/>
  <c r="EA46" i="7"/>
  <c r="EA48" i="7"/>
  <c r="EA49" i="7"/>
  <c r="EA50" i="7"/>
  <c r="EA51" i="7"/>
  <c r="EA52" i="7"/>
  <c r="EA53" i="7"/>
  <c r="EA54" i="7"/>
  <c r="EA55" i="7"/>
  <c r="EA56" i="7"/>
  <c r="EA58" i="7"/>
  <c r="EA59" i="7"/>
  <c r="EA61" i="7"/>
  <c r="EA62" i="7"/>
  <c r="EA63" i="7"/>
  <c r="EA66" i="7"/>
  <c r="EA67" i="7"/>
  <c r="EA68" i="7"/>
  <c r="EA71" i="7"/>
  <c r="EA72" i="7"/>
  <c r="DZ12" i="7"/>
  <c r="DZ14" i="7"/>
  <c r="DZ15" i="7"/>
  <c r="DZ16" i="7"/>
  <c r="DZ17" i="7"/>
  <c r="DZ18" i="7"/>
  <c r="DZ19" i="7"/>
  <c r="DZ22" i="7"/>
  <c r="DZ23" i="7"/>
  <c r="DZ24" i="7"/>
  <c r="DZ25" i="7"/>
  <c r="DZ26" i="7"/>
  <c r="DZ27" i="7"/>
  <c r="DZ31" i="7"/>
  <c r="DZ32" i="7"/>
  <c r="DZ33" i="7"/>
  <c r="DZ34" i="7"/>
  <c r="DZ35" i="7"/>
  <c r="DZ38" i="7"/>
  <c r="DZ39" i="7"/>
  <c r="DZ40" i="7"/>
  <c r="DZ41" i="7"/>
  <c r="DZ42" i="7"/>
  <c r="DZ43" i="7"/>
  <c r="DZ44" i="7"/>
  <c r="DZ46" i="7"/>
  <c r="DZ48" i="7"/>
  <c r="DZ49" i="7"/>
  <c r="DZ50" i="7"/>
  <c r="DZ51" i="7"/>
  <c r="DZ52" i="7"/>
  <c r="DZ53" i="7"/>
  <c r="DZ54" i="7"/>
  <c r="DZ55" i="7"/>
  <c r="DZ56" i="7"/>
  <c r="DZ58" i="7"/>
  <c r="DZ59" i="7"/>
  <c r="DZ61" i="7"/>
  <c r="DZ62" i="7"/>
  <c r="DZ63" i="7"/>
  <c r="DZ66" i="7"/>
  <c r="DZ67" i="7"/>
  <c r="DZ68" i="7"/>
  <c r="DZ71" i="7"/>
  <c r="DZ72" i="7"/>
  <c r="DZ11" i="7"/>
  <c r="BT72" i="7" l="1"/>
  <c r="BT68" i="7"/>
  <c r="BT62" i="7"/>
  <c r="BT59" i="7"/>
  <c r="BT56" i="7"/>
  <c r="BT54" i="7"/>
  <c r="BT52" i="7"/>
  <c r="BT48" i="7"/>
  <c r="BT44" i="7"/>
  <c r="BT42" i="7"/>
  <c r="BT40" i="7"/>
  <c r="BT38" i="7"/>
  <c r="BT34" i="7"/>
  <c r="BT32" i="7"/>
  <c r="BT27" i="7"/>
  <c r="BT25" i="7"/>
  <c r="BT23" i="7"/>
  <c r="BT19" i="7"/>
  <c r="BT17" i="7"/>
  <c r="BT15" i="7"/>
  <c r="EB11" i="7"/>
  <c r="BT63" i="7"/>
  <c r="BT61" i="7"/>
  <c r="BT58" i="7"/>
  <c r="BT55" i="7"/>
  <c r="BT51" i="7"/>
  <c r="BT49" i="7"/>
  <c r="BT46" i="7"/>
  <c r="BT43" i="7"/>
  <c r="BT41" i="7"/>
  <c r="BT39" i="7"/>
  <c r="BT35" i="7"/>
  <c r="BT33" i="7"/>
  <c r="BT31" i="7"/>
  <c r="BT26" i="7"/>
  <c r="BT24" i="7"/>
  <c r="BT22" i="7"/>
  <c r="BT18" i="7"/>
  <c r="BT16" i="7"/>
  <c r="BT14" i="7"/>
  <c r="BT66" i="7"/>
  <c r="BT71" i="7"/>
  <c r="BT13" i="7"/>
  <c r="BT67" i="7"/>
  <c r="BT12" i="7"/>
  <c r="BT11" i="7"/>
  <c r="EB72" i="7"/>
  <c r="EB68" i="7"/>
  <c r="EB66" i="7"/>
  <c r="EB62" i="7"/>
  <c r="EB59" i="7"/>
  <c r="EB56" i="7"/>
  <c r="EB54" i="7"/>
  <c r="EB52" i="7"/>
  <c r="EB50" i="7"/>
  <c r="EB48" i="7"/>
  <c r="EB44" i="7"/>
  <c r="EB42" i="7"/>
  <c r="EB40" i="7"/>
  <c r="EB38" i="7"/>
  <c r="EB34" i="7"/>
  <c r="EB32" i="7"/>
  <c r="EB27" i="7"/>
  <c r="EB25" i="7"/>
  <c r="EB23" i="7"/>
  <c r="EB19" i="7"/>
  <c r="EB17" i="7"/>
  <c r="EB15" i="7"/>
  <c r="EB71" i="7"/>
  <c r="EB67" i="7"/>
  <c r="EB63" i="7"/>
  <c r="EB61" i="7"/>
  <c r="EB58" i="7"/>
  <c r="EB55" i="7"/>
  <c r="EB53" i="7"/>
  <c r="EB51" i="7"/>
  <c r="EB49" i="7"/>
  <c r="EB46" i="7"/>
  <c r="EB43" i="7"/>
  <c r="EB41" i="7"/>
  <c r="EB39" i="7"/>
  <c r="EB35" i="7"/>
  <c r="EB33" i="7"/>
  <c r="EB31" i="7"/>
  <c r="EB26" i="7"/>
  <c r="EB24" i="7"/>
  <c r="EB22" i="7"/>
  <c r="EB18" i="7"/>
  <c r="EB16" i="7"/>
  <c r="EB14" i="7"/>
  <c r="EB12" i="7"/>
  <c r="LN12" i="7"/>
  <c r="LN13" i="7"/>
  <c r="LN14" i="7"/>
  <c r="LN15" i="7"/>
  <c r="LN16" i="7"/>
  <c r="LN17" i="7"/>
  <c r="LN18" i="7"/>
  <c r="LN19" i="7"/>
  <c r="LN22" i="7"/>
  <c r="LN23" i="7"/>
  <c r="LN24" i="7"/>
  <c r="LN25" i="7"/>
  <c r="LN26" i="7"/>
  <c r="LN27" i="7"/>
  <c r="LN31" i="7"/>
  <c r="LN32" i="7"/>
  <c r="LN33" i="7"/>
  <c r="LN34" i="7"/>
  <c r="LN35" i="7"/>
  <c r="LN38" i="7"/>
  <c r="LN39" i="7"/>
  <c r="LN40" i="7"/>
  <c r="LN41" i="7"/>
  <c r="LN42" i="7"/>
  <c r="LN43" i="7"/>
  <c r="LN44" i="7"/>
  <c r="LN46" i="7"/>
  <c r="LN48" i="7"/>
  <c r="LN49" i="7"/>
  <c r="LN50" i="7"/>
  <c r="LN51" i="7"/>
  <c r="LN52" i="7"/>
  <c r="LN53" i="7"/>
  <c r="LN54" i="7"/>
  <c r="LN55" i="7"/>
  <c r="LN56" i="7"/>
  <c r="LN58" i="7"/>
  <c r="LN59" i="7"/>
  <c r="LN61" i="7"/>
  <c r="LN62" i="7"/>
  <c r="LN63" i="7"/>
  <c r="LN66" i="7"/>
  <c r="LN67" i="7"/>
  <c r="LN68" i="7"/>
  <c r="LN71" i="7"/>
  <c r="LN72" i="7"/>
  <c r="LM12" i="7"/>
  <c r="LM13" i="7"/>
  <c r="LM14" i="7"/>
  <c r="LM15" i="7"/>
  <c r="LM16" i="7"/>
  <c r="LM17" i="7"/>
  <c r="LM18" i="7"/>
  <c r="LM19" i="7"/>
  <c r="LM22" i="7"/>
  <c r="LM23" i="7"/>
  <c r="LM24" i="7"/>
  <c r="LM25" i="7"/>
  <c r="LM26" i="7"/>
  <c r="LM27" i="7"/>
  <c r="LM31" i="7"/>
  <c r="LM32" i="7"/>
  <c r="LM33" i="7"/>
  <c r="LM34" i="7"/>
  <c r="LM35" i="7"/>
  <c r="LM38" i="7"/>
  <c r="LM39" i="7"/>
  <c r="LM40" i="7"/>
  <c r="LM41" i="7"/>
  <c r="LM42" i="7"/>
  <c r="LM43" i="7"/>
  <c r="LM44" i="7"/>
  <c r="LM46" i="7"/>
  <c r="LM48" i="7"/>
  <c r="LM49" i="7"/>
  <c r="LM50" i="7"/>
  <c r="LM51" i="7"/>
  <c r="LM52" i="7"/>
  <c r="LM53" i="7"/>
  <c r="LM54" i="7"/>
  <c r="LM55" i="7"/>
  <c r="LM56" i="7"/>
  <c r="LM58" i="7"/>
  <c r="LM59" i="7"/>
  <c r="LM61" i="7"/>
  <c r="LM62" i="7"/>
  <c r="LM63" i="7"/>
  <c r="LM66" i="7"/>
  <c r="LM67" i="7"/>
  <c r="LM68" i="7"/>
  <c r="LM71" i="7"/>
  <c r="LM72" i="7"/>
  <c r="LN11" i="7"/>
  <c r="LM11" i="7"/>
  <c r="LO11" i="7" l="1"/>
  <c r="LO71" i="7"/>
  <c r="LO67" i="7"/>
  <c r="LO63" i="7"/>
  <c r="LO61" i="7"/>
  <c r="LO58" i="7"/>
  <c r="LO55" i="7"/>
  <c r="LO53" i="7"/>
  <c r="LO51" i="7"/>
  <c r="LO49" i="7"/>
  <c r="LO46" i="7"/>
  <c r="LO43" i="7"/>
  <c r="LO41" i="7"/>
  <c r="LO39" i="7"/>
  <c r="LO35" i="7"/>
  <c r="LO33" i="7"/>
  <c r="LO31" i="7"/>
  <c r="LO26" i="7"/>
  <c r="LO24" i="7"/>
  <c r="LO22" i="7"/>
  <c r="LO18" i="7"/>
  <c r="LO16" i="7"/>
  <c r="LO14" i="7"/>
  <c r="LO12" i="7"/>
  <c r="LO72" i="7"/>
  <c r="LO68" i="7"/>
  <c r="LO66" i="7"/>
  <c r="LO62" i="7"/>
  <c r="LO59" i="7"/>
  <c r="LO56" i="7"/>
  <c r="LO54" i="7"/>
  <c r="LO52" i="7"/>
  <c r="LO50" i="7"/>
  <c r="LO48" i="7"/>
  <c r="LO44" i="7"/>
  <c r="LO42" i="7"/>
  <c r="LO40" i="7"/>
  <c r="LO38" i="7"/>
  <c r="LO34" i="7"/>
  <c r="LO32" i="7"/>
  <c r="LO25" i="7"/>
  <c r="LO23" i="7"/>
  <c r="LO17" i="7"/>
  <c r="LO15" i="7"/>
  <c r="LO13" i="7"/>
  <c r="LO19" i="7"/>
  <c r="LO27" i="7"/>
  <c r="GL12" i="7"/>
  <c r="GL13" i="7"/>
  <c r="GL14" i="7"/>
  <c r="GL15" i="7"/>
  <c r="GL16" i="7"/>
  <c r="GL17" i="7"/>
  <c r="GL18" i="7"/>
  <c r="GL19" i="7"/>
  <c r="GL22" i="7"/>
  <c r="GL23" i="7"/>
  <c r="GL24" i="7"/>
  <c r="GL25" i="7"/>
  <c r="GL26" i="7"/>
  <c r="GL27" i="7"/>
  <c r="GL31" i="7"/>
  <c r="GL32" i="7"/>
  <c r="GL33" i="7"/>
  <c r="GL34" i="7"/>
  <c r="GL35" i="7"/>
  <c r="GL38" i="7"/>
  <c r="GL39" i="7"/>
  <c r="GL40" i="7"/>
  <c r="GL41" i="7"/>
  <c r="GL42" i="7"/>
  <c r="GL43" i="7"/>
  <c r="GL44" i="7"/>
  <c r="GL46" i="7"/>
  <c r="GL48" i="7"/>
  <c r="GL49" i="7"/>
  <c r="GL50" i="7"/>
  <c r="GL51" i="7"/>
  <c r="GL52" i="7"/>
  <c r="GL53" i="7"/>
  <c r="GL54" i="7"/>
  <c r="GL55" i="7"/>
  <c r="GL56" i="7"/>
  <c r="GL58" i="7"/>
  <c r="GL59" i="7"/>
  <c r="GL61" i="7"/>
  <c r="GL62" i="7"/>
  <c r="GL63" i="7"/>
  <c r="GL66" i="7"/>
  <c r="GL67" i="7"/>
  <c r="GL68" i="7"/>
  <c r="GL71" i="7"/>
  <c r="GL72" i="7"/>
  <c r="GK12" i="7"/>
  <c r="GK13" i="7"/>
  <c r="GK14" i="7"/>
  <c r="GK15" i="7"/>
  <c r="GK16" i="7"/>
  <c r="GK17" i="7"/>
  <c r="GK18" i="7"/>
  <c r="GK19" i="7"/>
  <c r="GK22" i="7"/>
  <c r="GK23" i="7"/>
  <c r="GK24" i="7"/>
  <c r="GK25" i="7"/>
  <c r="GK26" i="7"/>
  <c r="GK27" i="7"/>
  <c r="GK31" i="7"/>
  <c r="GK32" i="7"/>
  <c r="GK33" i="7"/>
  <c r="GK34" i="7"/>
  <c r="GK35" i="7"/>
  <c r="GK38" i="7"/>
  <c r="GK39" i="7"/>
  <c r="GK40" i="7"/>
  <c r="GK41" i="7"/>
  <c r="GK42" i="7"/>
  <c r="GK43" i="7"/>
  <c r="GK44" i="7"/>
  <c r="GK46" i="7"/>
  <c r="GK48" i="7"/>
  <c r="GK49" i="7"/>
  <c r="GK50" i="7"/>
  <c r="GK51" i="7"/>
  <c r="GK52" i="7"/>
  <c r="GK53" i="7"/>
  <c r="GK54" i="7"/>
  <c r="GK55" i="7"/>
  <c r="GK56" i="7"/>
  <c r="GK58" i="7"/>
  <c r="GK59" i="7"/>
  <c r="GK61" i="7"/>
  <c r="GK62" i="7"/>
  <c r="GK63" i="7"/>
  <c r="GK66" i="7"/>
  <c r="GK67" i="7"/>
  <c r="GK68" i="7"/>
  <c r="GK71" i="7"/>
  <c r="GK72" i="7"/>
  <c r="GL11" i="7"/>
  <c r="GK11" i="7"/>
  <c r="GM11" i="7" l="1"/>
  <c r="GM71" i="7"/>
  <c r="GM67" i="7"/>
  <c r="GM63" i="7"/>
  <c r="GM61" i="7"/>
  <c r="GM58" i="7"/>
  <c r="GM55" i="7"/>
  <c r="GM53" i="7"/>
  <c r="GM51" i="7"/>
  <c r="GM49" i="7"/>
  <c r="GM46" i="7"/>
  <c r="GM43" i="7"/>
  <c r="GM41" i="7"/>
  <c r="GM39" i="7"/>
  <c r="GM35" i="7"/>
  <c r="GM33" i="7"/>
  <c r="GM31" i="7"/>
  <c r="GM26" i="7"/>
  <c r="GM24" i="7"/>
  <c r="GM22" i="7"/>
  <c r="GM18" i="7"/>
  <c r="GM16" i="7"/>
  <c r="GM14" i="7"/>
  <c r="GM12" i="7"/>
  <c r="GM72" i="7"/>
  <c r="GM68" i="7"/>
  <c r="GM66" i="7"/>
  <c r="GM62" i="7"/>
  <c r="GM59" i="7"/>
  <c r="GM56" i="7"/>
  <c r="GM54" i="7"/>
  <c r="GM52" i="7"/>
  <c r="GM50" i="7"/>
  <c r="GM48" i="7"/>
  <c r="GM44" i="7"/>
  <c r="GM42" i="7"/>
  <c r="GM40" i="7"/>
  <c r="GM38" i="7"/>
  <c r="GM34" i="7"/>
  <c r="GM32" i="7"/>
  <c r="GM27" i="7"/>
  <c r="GM25" i="7"/>
  <c r="GM23" i="7"/>
  <c r="GM19" i="7"/>
  <c r="GM17" i="7"/>
  <c r="GM15" i="7"/>
  <c r="GM13" i="7"/>
  <c r="MW55" i="7"/>
  <c r="MW56" i="7"/>
  <c r="MW58" i="7"/>
  <c r="MW39" i="7"/>
  <c r="BT53" i="7" l="1"/>
  <c r="BT50" i="7"/>
  <c r="PL60" i="7"/>
  <c r="PK60" i="7"/>
  <c r="OV59" i="7"/>
  <c r="OW59" i="7"/>
  <c r="NL59" i="7"/>
  <c r="NM59" i="7"/>
  <c r="NM60" i="7"/>
  <c r="MW59" i="7"/>
  <c r="NO59" i="7" s="1"/>
  <c r="MX59" i="7"/>
  <c r="LN60" i="7"/>
  <c r="LM60" i="7"/>
  <c r="KU59" i="7"/>
  <c r="LS59" i="7" s="1"/>
  <c r="KV59" i="7"/>
  <c r="KC59" i="7"/>
  <c r="KD59" i="7"/>
  <c r="JT59" i="7"/>
  <c r="JU59" i="7"/>
  <c r="JK59" i="7"/>
  <c r="JL59" i="7"/>
  <c r="JM59" i="7" s="1"/>
  <c r="IY59" i="7"/>
  <c r="IZ59" i="7"/>
  <c r="JA59" i="7" s="1"/>
  <c r="IP59" i="7"/>
  <c r="IQ59" i="7"/>
  <c r="IR59" i="7" s="1"/>
  <c r="IG59" i="7"/>
  <c r="KI59" i="7" s="1"/>
  <c r="IH59" i="7"/>
  <c r="II59" i="7" s="1"/>
  <c r="KJ59" i="7"/>
  <c r="KK59" i="7" s="1"/>
  <c r="GT59" i="7"/>
  <c r="GU59" i="7"/>
  <c r="GV59" i="7" s="1"/>
  <c r="GL60" i="7"/>
  <c r="GK60" i="7"/>
  <c r="GD59" i="7"/>
  <c r="FJ59" i="7"/>
  <c r="FK59" i="7"/>
  <c r="EQ59" i="7"/>
  <c r="EA60" i="7"/>
  <c r="DZ60" i="7"/>
  <c r="DH59" i="7"/>
  <c r="DI59" i="7"/>
  <c r="CP59" i="7"/>
  <c r="CQ59" i="7"/>
  <c r="AH59" i="7"/>
  <c r="E60" i="7"/>
  <c r="CP60" i="7"/>
  <c r="CQ60" i="7"/>
  <c r="DH60" i="7"/>
  <c r="DI60" i="7"/>
  <c r="FJ60" i="7"/>
  <c r="FK60" i="7"/>
  <c r="GT60" i="7"/>
  <c r="GU60" i="7"/>
  <c r="IG60" i="7"/>
  <c r="IH60" i="7"/>
  <c r="II60" i="7" s="1"/>
  <c r="IP60" i="7"/>
  <c r="IQ60" i="7"/>
  <c r="IR60" i="7" s="1"/>
  <c r="IY60" i="7"/>
  <c r="IZ60" i="7"/>
  <c r="JA60" i="7" s="1"/>
  <c r="JK60" i="7"/>
  <c r="JL60" i="7"/>
  <c r="JM60" i="7" s="1"/>
  <c r="JT60" i="7"/>
  <c r="JU60" i="7"/>
  <c r="JV60" i="7" s="1"/>
  <c r="KC60" i="7"/>
  <c r="KD60" i="7"/>
  <c r="KE60" i="7" s="1"/>
  <c r="KU60" i="7"/>
  <c r="LS60" i="7" s="1"/>
  <c r="KV60" i="7"/>
  <c r="KW60" i="7" s="1"/>
  <c r="MW60" i="7"/>
  <c r="NL60" i="7"/>
  <c r="OR60" i="7"/>
  <c r="OV60" i="7"/>
  <c r="OW60" i="7"/>
  <c r="OX60" i="7" s="1"/>
  <c r="FL60" i="7" l="1"/>
  <c r="CR59" i="7"/>
  <c r="JV59" i="7"/>
  <c r="FL59" i="7"/>
  <c r="KE59" i="7"/>
  <c r="PM60" i="7"/>
  <c r="DJ59" i="7"/>
  <c r="LO60" i="7"/>
  <c r="NN59" i="7"/>
  <c r="OX59" i="7"/>
  <c r="NN60" i="7"/>
  <c r="GV60" i="7"/>
  <c r="BT60" i="7"/>
  <c r="EB60" i="7"/>
  <c r="GM60" i="7"/>
  <c r="EQ60" i="7"/>
  <c r="DJ60" i="7"/>
  <c r="CR60" i="7"/>
  <c r="PO59" i="7"/>
  <c r="OR59" i="7"/>
  <c r="NP59" i="7"/>
  <c r="NQ59" i="7" s="1"/>
  <c r="MY59" i="7"/>
  <c r="LT59" i="7"/>
  <c r="LU59" i="7" s="1"/>
  <c r="KW59" i="7"/>
  <c r="LT60" i="7"/>
  <c r="LU60" i="7" s="1"/>
  <c r="PN60" i="7"/>
  <c r="PN59" i="7"/>
  <c r="KJ60" i="7"/>
  <c r="KI60" i="7"/>
  <c r="GX59" i="7"/>
  <c r="GX60" i="7"/>
  <c r="GW59" i="7"/>
  <c r="GW60" i="7"/>
  <c r="DZ13" i="7"/>
  <c r="EB13" i="7" s="1"/>
  <c r="PO60" i="7"/>
  <c r="NO60" i="7"/>
  <c r="MX60" i="7"/>
  <c r="MY60" i="7" s="1"/>
  <c r="PP60" i="7" l="1"/>
  <c r="PQ59" i="7"/>
  <c r="PT59" i="7" s="1"/>
  <c r="PP59" i="7"/>
  <c r="KK60" i="7"/>
  <c r="GY60" i="7"/>
  <c r="PR59" i="7"/>
  <c r="GY59" i="7"/>
  <c r="PQ60" i="7"/>
  <c r="NP60" i="7"/>
  <c r="NQ60" i="7" s="1"/>
  <c r="PU59" i="7" l="1"/>
  <c r="PV59" i="7" s="1"/>
  <c r="PS59" i="7"/>
  <c r="PR60" i="7"/>
  <c r="PS60" i="7" s="1"/>
  <c r="KU12" i="7" l="1"/>
  <c r="KV12" i="7"/>
  <c r="KU13" i="7"/>
  <c r="KV13" i="7"/>
  <c r="KU14" i="7"/>
  <c r="KV14" i="7"/>
  <c r="KU15" i="7"/>
  <c r="KV15" i="7"/>
  <c r="KU16" i="7"/>
  <c r="KV16" i="7"/>
  <c r="KU17" i="7"/>
  <c r="KV17" i="7"/>
  <c r="KU18" i="7"/>
  <c r="KV18" i="7"/>
  <c r="KU19" i="7"/>
  <c r="KV19" i="7"/>
  <c r="KU22" i="7"/>
  <c r="KV22" i="7"/>
  <c r="KU23" i="7"/>
  <c r="KV23" i="7"/>
  <c r="KU24" i="7"/>
  <c r="KV24" i="7"/>
  <c r="KU25" i="7"/>
  <c r="KV25" i="7"/>
  <c r="KU26" i="7"/>
  <c r="KV26" i="7"/>
  <c r="KU27" i="7"/>
  <c r="KV27" i="7"/>
  <c r="KU31" i="7"/>
  <c r="KV31" i="7"/>
  <c r="KU32" i="7"/>
  <c r="KV32" i="7"/>
  <c r="KU33" i="7"/>
  <c r="KV33" i="7"/>
  <c r="KU34" i="7"/>
  <c r="KV34" i="7"/>
  <c r="KU35" i="7"/>
  <c r="KV35" i="7"/>
  <c r="KU39" i="7"/>
  <c r="KV39" i="7"/>
  <c r="KU40" i="7"/>
  <c r="KV40" i="7"/>
  <c r="KU41" i="7"/>
  <c r="KV41" i="7"/>
  <c r="KU42" i="7"/>
  <c r="KV42" i="7"/>
  <c r="KU43" i="7"/>
  <c r="KV43" i="7"/>
  <c r="KU44" i="7"/>
  <c r="KV44" i="7"/>
  <c r="KU46" i="7"/>
  <c r="KV46" i="7"/>
  <c r="KU48" i="7"/>
  <c r="KV48" i="7"/>
  <c r="KU49" i="7"/>
  <c r="KV49" i="7"/>
  <c r="KU50" i="7"/>
  <c r="KV50" i="7"/>
  <c r="KU51" i="7"/>
  <c r="KV51" i="7"/>
  <c r="KU52" i="7"/>
  <c r="KV52" i="7"/>
  <c r="KU53" i="7"/>
  <c r="KV53" i="7"/>
  <c r="KU54" i="7"/>
  <c r="KV54" i="7"/>
  <c r="KU55" i="7"/>
  <c r="KV55" i="7"/>
  <c r="KU56" i="7"/>
  <c r="KV56" i="7"/>
  <c r="KU58" i="7"/>
  <c r="KV58" i="7"/>
  <c r="KU61" i="7"/>
  <c r="KV61" i="7"/>
  <c r="KU62" i="7"/>
  <c r="KV62" i="7"/>
  <c r="KU63" i="7"/>
  <c r="KV63" i="7"/>
  <c r="KU66" i="7"/>
  <c r="KV66" i="7"/>
  <c r="KU67" i="7"/>
  <c r="KV67" i="7"/>
  <c r="KU68" i="7"/>
  <c r="KV68" i="7"/>
  <c r="KU71" i="7"/>
  <c r="KV71" i="7"/>
  <c r="KU72" i="7"/>
  <c r="KV72" i="7"/>
  <c r="KV11" i="7"/>
  <c r="KW11" i="7" s="1"/>
  <c r="KU11" i="7"/>
  <c r="KW72" i="7" l="1"/>
  <c r="KW71" i="7"/>
  <c r="KW68" i="7"/>
  <c r="KW67" i="7"/>
  <c r="KW66" i="7"/>
  <c r="KW63" i="7"/>
  <c r="KW62" i="7"/>
  <c r="KW61" i="7"/>
  <c r="KW58" i="7"/>
  <c r="KW56" i="7"/>
  <c r="KW55" i="7"/>
  <c r="KW54" i="7"/>
  <c r="KW53" i="7"/>
  <c r="KW52" i="7"/>
  <c r="KW51" i="7"/>
  <c r="KW50" i="7"/>
  <c r="KW49" i="7"/>
  <c r="KW48" i="7"/>
  <c r="KW46" i="7"/>
  <c r="KW44" i="7"/>
  <c r="KW43" i="7"/>
  <c r="KW42" i="7"/>
  <c r="KW41" i="7"/>
  <c r="KW40" i="7"/>
  <c r="KW39" i="7"/>
  <c r="KW35" i="7"/>
  <c r="KW34" i="7"/>
  <c r="KW33" i="7"/>
  <c r="KW32" i="7"/>
  <c r="KW31" i="7"/>
  <c r="KW26" i="7"/>
  <c r="KW25" i="7"/>
  <c r="KW24" i="7"/>
  <c r="KW23" i="7"/>
  <c r="KW22" i="7"/>
  <c r="KW18" i="7"/>
  <c r="KW17" i="7"/>
  <c r="KW16" i="7"/>
  <c r="KW15" i="7"/>
  <c r="KW14" i="7"/>
  <c r="KW13" i="7"/>
  <c r="KW12" i="7"/>
  <c r="KW27" i="7"/>
  <c r="KW19" i="7"/>
  <c r="OR12" i="7"/>
  <c r="OR14" i="7"/>
  <c r="OR15" i="7"/>
  <c r="OR16" i="7"/>
  <c r="OR17" i="7"/>
  <c r="OR18" i="7"/>
  <c r="OR19" i="7"/>
  <c r="OR22" i="7"/>
  <c r="OR24" i="7"/>
  <c r="OR25" i="7"/>
  <c r="OR26" i="7"/>
  <c r="OR27" i="7"/>
  <c r="OR31" i="7"/>
  <c r="OR32" i="7"/>
  <c r="OR33" i="7"/>
  <c r="OR34" i="7"/>
  <c r="OR35" i="7"/>
  <c r="OR40" i="7"/>
  <c r="OR41" i="7"/>
  <c r="OR42" i="7"/>
  <c r="OR43" i="7"/>
  <c r="OR44" i="7"/>
  <c r="OR46" i="7"/>
  <c r="OR48" i="7"/>
  <c r="OR49" i="7"/>
  <c r="OR50" i="7"/>
  <c r="OR51" i="7"/>
  <c r="OR52" i="7"/>
  <c r="OR53" i="7"/>
  <c r="OR54" i="7"/>
  <c r="OR55" i="7"/>
  <c r="OR56" i="7"/>
  <c r="OR58" i="7"/>
  <c r="OR61" i="7"/>
  <c r="OR62" i="7"/>
  <c r="OR63" i="7"/>
  <c r="OR66" i="7"/>
  <c r="OR67" i="7"/>
  <c r="OR68" i="7"/>
  <c r="OR71" i="7"/>
  <c r="OR72" i="7"/>
  <c r="OR39" i="7" l="1"/>
  <c r="OR23" i="7"/>
  <c r="OR13" i="7"/>
  <c r="OR11" i="7"/>
  <c r="OV12" i="7"/>
  <c r="OW12" i="7"/>
  <c r="OX12" i="7" s="1"/>
  <c r="OV13" i="7"/>
  <c r="OW13" i="7"/>
  <c r="OV14" i="7"/>
  <c r="OW14" i="7"/>
  <c r="OX14" i="7" s="1"/>
  <c r="OV15" i="7"/>
  <c r="OW15" i="7"/>
  <c r="OX15" i="7" s="1"/>
  <c r="OV16" i="7"/>
  <c r="OW16" i="7"/>
  <c r="OX16" i="7" s="1"/>
  <c r="OV17" i="7"/>
  <c r="OW17" i="7"/>
  <c r="OX17" i="7" s="1"/>
  <c r="OV18" i="7"/>
  <c r="OW18" i="7"/>
  <c r="OX18" i="7" s="1"/>
  <c r="OV19" i="7"/>
  <c r="OW19" i="7"/>
  <c r="OX19" i="7" s="1"/>
  <c r="OV22" i="7"/>
  <c r="OW22" i="7"/>
  <c r="OX22" i="7" s="1"/>
  <c r="OV23" i="7"/>
  <c r="OW23" i="7"/>
  <c r="OX23" i="7" s="1"/>
  <c r="OV24" i="7"/>
  <c r="OW24" i="7"/>
  <c r="OX24" i="7" s="1"/>
  <c r="OV25" i="7"/>
  <c r="OW25" i="7"/>
  <c r="OX25" i="7" s="1"/>
  <c r="OV26" i="7"/>
  <c r="OW26" i="7"/>
  <c r="OX26" i="7" s="1"/>
  <c r="OV27" i="7"/>
  <c r="OW27" i="7"/>
  <c r="OX27" i="7" s="1"/>
  <c r="OV31" i="7"/>
  <c r="OW31" i="7"/>
  <c r="OX31" i="7" s="1"/>
  <c r="OV32" i="7"/>
  <c r="OW32" i="7"/>
  <c r="OX32" i="7" s="1"/>
  <c r="OV33" i="7"/>
  <c r="OW33" i="7"/>
  <c r="OX33" i="7" s="1"/>
  <c r="OV34" i="7"/>
  <c r="OW34" i="7"/>
  <c r="OX34" i="7" s="1"/>
  <c r="OV35" i="7"/>
  <c r="OW35" i="7"/>
  <c r="OX35" i="7" s="1"/>
  <c r="OV39" i="7"/>
  <c r="OW39" i="7"/>
  <c r="OX39" i="7" s="1"/>
  <c r="OV40" i="7"/>
  <c r="OW40" i="7"/>
  <c r="OX40" i="7" s="1"/>
  <c r="OV41" i="7"/>
  <c r="OW41" i="7"/>
  <c r="OX41" i="7" s="1"/>
  <c r="OV42" i="7"/>
  <c r="OW42" i="7"/>
  <c r="OX42" i="7" s="1"/>
  <c r="OV43" i="7"/>
  <c r="OW43" i="7"/>
  <c r="OX43" i="7" s="1"/>
  <c r="OV44" i="7"/>
  <c r="OW44" i="7"/>
  <c r="OX44" i="7" s="1"/>
  <c r="OV46" i="7"/>
  <c r="OW46" i="7"/>
  <c r="OX46" i="7" s="1"/>
  <c r="OV48" i="7"/>
  <c r="OW48" i="7"/>
  <c r="OX48" i="7" s="1"/>
  <c r="OV49" i="7"/>
  <c r="OW49" i="7"/>
  <c r="OX49" i="7" s="1"/>
  <c r="OV50" i="7"/>
  <c r="OW50" i="7"/>
  <c r="OX50" i="7" s="1"/>
  <c r="OV51" i="7"/>
  <c r="OW51" i="7"/>
  <c r="OX51" i="7" s="1"/>
  <c r="OV52" i="7"/>
  <c r="OW52" i="7"/>
  <c r="OX52" i="7" s="1"/>
  <c r="OV53" i="7"/>
  <c r="OW53" i="7"/>
  <c r="OX53" i="7" s="1"/>
  <c r="OV54" i="7"/>
  <c r="OW54" i="7"/>
  <c r="OX54" i="7" s="1"/>
  <c r="OV55" i="7"/>
  <c r="OW55" i="7"/>
  <c r="OX55" i="7" s="1"/>
  <c r="OV56" i="7"/>
  <c r="OW56" i="7"/>
  <c r="OX56" i="7" s="1"/>
  <c r="OV58" i="7"/>
  <c r="OW58" i="7"/>
  <c r="OX58" i="7" s="1"/>
  <c r="OV61" i="7"/>
  <c r="OW61" i="7"/>
  <c r="OX61" i="7" s="1"/>
  <c r="OV62" i="7"/>
  <c r="OW62" i="7"/>
  <c r="OX62" i="7" s="1"/>
  <c r="OV63" i="7"/>
  <c r="OW63" i="7"/>
  <c r="OX63" i="7" s="1"/>
  <c r="OV66" i="7"/>
  <c r="OW66" i="7"/>
  <c r="OX66" i="7" s="1"/>
  <c r="OV67" i="7"/>
  <c r="OW67" i="7"/>
  <c r="OX67" i="7" s="1"/>
  <c r="OV68" i="7"/>
  <c r="OW68" i="7"/>
  <c r="OX68" i="7" s="1"/>
  <c r="OV71" i="7"/>
  <c r="OW71" i="7"/>
  <c r="OX71" i="7" s="1"/>
  <c r="OV72" i="7"/>
  <c r="OW72" i="7"/>
  <c r="OX72" i="7" s="1"/>
  <c r="OW11" i="7"/>
  <c r="OV11" i="7"/>
  <c r="OX13" i="7" l="1"/>
  <c r="OX11" i="7"/>
  <c r="LS12" i="7"/>
  <c r="LT12" i="7"/>
  <c r="LS13" i="7"/>
  <c r="LT13" i="7"/>
  <c r="LS14" i="7"/>
  <c r="LT14" i="7"/>
  <c r="LS15" i="7"/>
  <c r="LT15" i="7"/>
  <c r="LS16" i="7"/>
  <c r="LT16" i="7"/>
  <c r="LS17" i="7"/>
  <c r="LT17" i="7"/>
  <c r="LS18" i="7"/>
  <c r="LT18" i="7"/>
  <c r="LS19" i="7"/>
  <c r="LT19" i="7"/>
  <c r="LS22" i="7"/>
  <c r="LT22" i="7"/>
  <c r="LS23" i="7"/>
  <c r="LT23" i="7"/>
  <c r="LS24" i="7"/>
  <c r="LT24" i="7"/>
  <c r="LS25" i="7"/>
  <c r="LT25" i="7"/>
  <c r="LS26" i="7"/>
  <c r="LT26" i="7"/>
  <c r="LS27" i="7"/>
  <c r="LT27" i="7"/>
  <c r="LS31" i="7"/>
  <c r="LT31" i="7"/>
  <c r="LS32" i="7"/>
  <c r="LT32" i="7"/>
  <c r="LS33" i="7"/>
  <c r="LT33" i="7"/>
  <c r="LS34" i="7"/>
  <c r="LT34" i="7"/>
  <c r="LS35" i="7"/>
  <c r="LT35" i="7"/>
  <c r="LS39" i="7"/>
  <c r="LT39" i="7"/>
  <c r="LS40" i="7"/>
  <c r="LT40" i="7"/>
  <c r="LS41" i="7"/>
  <c r="LT41" i="7"/>
  <c r="LS42" i="7"/>
  <c r="LT42" i="7"/>
  <c r="LS43" i="7"/>
  <c r="LT43" i="7"/>
  <c r="LS44" i="7"/>
  <c r="LT44" i="7"/>
  <c r="LS46" i="7"/>
  <c r="LT46" i="7"/>
  <c r="LS48" i="7"/>
  <c r="LT48" i="7"/>
  <c r="LS49" i="7"/>
  <c r="LT49" i="7"/>
  <c r="LS50" i="7"/>
  <c r="LT50" i="7"/>
  <c r="LS51" i="7"/>
  <c r="LT51" i="7"/>
  <c r="LS52" i="7"/>
  <c r="LT52" i="7"/>
  <c r="LS53" i="7"/>
  <c r="LT53" i="7"/>
  <c r="LU53" i="7" s="1"/>
  <c r="LS54" i="7"/>
  <c r="LT54" i="7"/>
  <c r="LU54" i="7" s="1"/>
  <c r="LS55" i="7"/>
  <c r="LT55" i="7"/>
  <c r="LU55" i="7" s="1"/>
  <c r="LS56" i="7"/>
  <c r="LT56" i="7"/>
  <c r="LU56" i="7" s="1"/>
  <c r="LS58" i="7"/>
  <c r="LT58" i="7"/>
  <c r="LU58" i="7" s="1"/>
  <c r="LS61" i="7"/>
  <c r="LT61" i="7"/>
  <c r="LU61" i="7" s="1"/>
  <c r="LS62" i="7"/>
  <c r="LT62" i="7"/>
  <c r="LU62" i="7" s="1"/>
  <c r="LS63" i="7"/>
  <c r="LT63" i="7"/>
  <c r="LU63" i="7" s="1"/>
  <c r="LS66" i="7"/>
  <c r="LT66" i="7"/>
  <c r="LU66" i="7" s="1"/>
  <c r="LS67" i="7"/>
  <c r="LT67" i="7"/>
  <c r="LU67" i="7" s="1"/>
  <c r="LS68" i="7"/>
  <c r="LT68" i="7"/>
  <c r="LU68" i="7" s="1"/>
  <c r="LS71" i="7"/>
  <c r="LT71" i="7"/>
  <c r="LU71" i="7" s="1"/>
  <c r="LS72" i="7"/>
  <c r="LT72" i="7"/>
  <c r="LU72" i="7" s="1"/>
  <c r="LT11" i="7"/>
  <c r="LS11" i="7"/>
  <c r="JK12" i="7"/>
  <c r="JL12" i="7"/>
  <c r="JM12" i="7" s="1"/>
  <c r="JK13" i="7"/>
  <c r="JL13" i="7"/>
  <c r="JM13" i="7" s="1"/>
  <c r="JK14" i="7"/>
  <c r="JL14" i="7"/>
  <c r="JM14" i="7" s="1"/>
  <c r="JK15" i="7"/>
  <c r="JL15" i="7"/>
  <c r="JM15" i="7" s="1"/>
  <c r="JK16" i="7"/>
  <c r="JL16" i="7"/>
  <c r="JM16" i="7" s="1"/>
  <c r="JK17" i="7"/>
  <c r="JL17" i="7"/>
  <c r="JM17" i="7" s="1"/>
  <c r="JK18" i="7"/>
  <c r="JL18" i="7"/>
  <c r="JM18" i="7" s="1"/>
  <c r="JK19" i="7"/>
  <c r="JL19" i="7"/>
  <c r="JM19" i="7" s="1"/>
  <c r="JK22" i="7"/>
  <c r="JL22" i="7"/>
  <c r="JM22" i="7" s="1"/>
  <c r="JK23" i="7"/>
  <c r="JL23" i="7"/>
  <c r="JM23" i="7" s="1"/>
  <c r="JK24" i="7"/>
  <c r="JL24" i="7"/>
  <c r="JM24" i="7" s="1"/>
  <c r="JK25" i="7"/>
  <c r="JL25" i="7"/>
  <c r="JK26" i="7"/>
  <c r="JL26" i="7"/>
  <c r="JM26" i="7" s="1"/>
  <c r="JK27" i="7"/>
  <c r="JL27" i="7"/>
  <c r="JM27" i="7" s="1"/>
  <c r="JK31" i="7"/>
  <c r="JL31" i="7"/>
  <c r="JM31" i="7" s="1"/>
  <c r="JK32" i="7"/>
  <c r="JL32" i="7"/>
  <c r="JM32" i="7" s="1"/>
  <c r="JK33" i="7"/>
  <c r="JL33" i="7"/>
  <c r="JM33" i="7" s="1"/>
  <c r="JK34" i="7"/>
  <c r="JL34" i="7"/>
  <c r="JM34" i="7" s="1"/>
  <c r="JK35" i="7"/>
  <c r="JL35" i="7"/>
  <c r="JM35" i="7" s="1"/>
  <c r="JK39" i="7"/>
  <c r="JL39" i="7"/>
  <c r="JM39" i="7" s="1"/>
  <c r="JK40" i="7"/>
  <c r="JL40" i="7"/>
  <c r="JM40" i="7" s="1"/>
  <c r="JK41" i="7"/>
  <c r="JL41" i="7"/>
  <c r="JM41" i="7" s="1"/>
  <c r="JK42" i="7"/>
  <c r="JL42" i="7"/>
  <c r="JM42" i="7" s="1"/>
  <c r="JK43" i="7"/>
  <c r="JL43" i="7"/>
  <c r="JM43" i="7" s="1"/>
  <c r="JK44" i="7"/>
  <c r="JL44" i="7"/>
  <c r="JM44" i="7" s="1"/>
  <c r="JK46" i="7"/>
  <c r="JL46" i="7"/>
  <c r="JM46" i="7" s="1"/>
  <c r="JK48" i="7"/>
  <c r="JL48" i="7"/>
  <c r="JM48" i="7" s="1"/>
  <c r="JK49" i="7"/>
  <c r="JL49" i="7"/>
  <c r="JM49" i="7" s="1"/>
  <c r="JK50" i="7"/>
  <c r="JL50" i="7"/>
  <c r="JM50" i="7" s="1"/>
  <c r="JK51" i="7"/>
  <c r="JL51" i="7"/>
  <c r="JM51" i="7" s="1"/>
  <c r="JK52" i="7"/>
  <c r="JL52" i="7"/>
  <c r="JM52" i="7" s="1"/>
  <c r="JK53" i="7"/>
  <c r="JL53" i="7"/>
  <c r="JM53" i="7" s="1"/>
  <c r="JK54" i="7"/>
  <c r="JL54" i="7"/>
  <c r="JM54" i="7" s="1"/>
  <c r="JK55" i="7"/>
  <c r="JL55" i="7"/>
  <c r="JM55" i="7" s="1"/>
  <c r="JK56" i="7"/>
  <c r="JL56" i="7"/>
  <c r="JM56" i="7" s="1"/>
  <c r="JK58" i="7"/>
  <c r="JL58" i="7"/>
  <c r="JM58" i="7" s="1"/>
  <c r="JK61" i="7"/>
  <c r="JL61" i="7"/>
  <c r="JM61" i="7" s="1"/>
  <c r="JK62" i="7"/>
  <c r="JL62" i="7"/>
  <c r="JM62" i="7" s="1"/>
  <c r="JK63" i="7"/>
  <c r="JL63" i="7"/>
  <c r="JM63" i="7" s="1"/>
  <c r="JK66" i="7"/>
  <c r="JL66" i="7"/>
  <c r="JM66" i="7" s="1"/>
  <c r="JK67" i="7"/>
  <c r="JL67" i="7"/>
  <c r="JM67" i="7" s="1"/>
  <c r="JK68" i="7"/>
  <c r="JL68" i="7"/>
  <c r="JM68" i="7" s="1"/>
  <c r="JK71" i="7"/>
  <c r="JL71" i="7"/>
  <c r="JM71" i="7" s="1"/>
  <c r="JK72" i="7"/>
  <c r="JL72" i="7"/>
  <c r="JM72" i="7" s="1"/>
  <c r="JL11" i="7"/>
  <c r="JK11" i="7"/>
  <c r="LU52" i="7" l="1"/>
  <c r="LU51" i="7"/>
  <c r="LU50" i="7"/>
  <c r="LU49" i="7"/>
  <c r="LU48" i="7"/>
  <c r="LU46" i="7"/>
  <c r="LU44" i="7"/>
  <c r="LU43" i="7"/>
  <c r="LU42" i="7"/>
  <c r="LU41" i="7"/>
  <c r="LU40" i="7"/>
  <c r="LU39" i="7"/>
  <c r="LU35" i="7"/>
  <c r="LU34" i="7"/>
  <c r="LU33" i="7"/>
  <c r="LU32" i="7"/>
  <c r="LU31" i="7"/>
  <c r="LU26" i="7"/>
  <c r="LU25" i="7"/>
  <c r="LU24" i="7"/>
  <c r="LU23" i="7"/>
  <c r="LU22" i="7"/>
  <c r="LU18" i="7"/>
  <c r="LU17" i="7"/>
  <c r="LU16" i="7"/>
  <c r="LU15" i="7"/>
  <c r="LU14" i="7"/>
  <c r="LU13" i="7"/>
  <c r="LU12" i="7"/>
  <c r="JM11" i="7"/>
  <c r="LU11" i="7"/>
  <c r="LU27" i="7"/>
  <c r="LU19" i="7"/>
  <c r="JM25" i="7"/>
  <c r="GD71" i="7"/>
  <c r="AB71" i="7"/>
  <c r="AH71" i="7" s="1"/>
  <c r="AC71" i="7"/>
  <c r="AI71" i="7" s="1"/>
  <c r="AB72" i="7"/>
  <c r="AH72" i="7" s="1"/>
  <c r="AC72" i="7"/>
  <c r="AI72" i="7" s="1"/>
  <c r="PN12" i="7" l="1"/>
  <c r="PO12" i="7"/>
  <c r="PN13" i="7"/>
  <c r="PO13" i="7"/>
  <c r="PN14" i="7"/>
  <c r="PO14" i="7"/>
  <c r="PN15" i="7"/>
  <c r="PO15" i="7"/>
  <c r="PN16" i="7"/>
  <c r="PO16" i="7"/>
  <c r="PN17" i="7"/>
  <c r="PO17" i="7"/>
  <c r="PN18" i="7"/>
  <c r="PO18" i="7"/>
  <c r="PN19" i="7"/>
  <c r="PO19" i="7"/>
  <c r="PN22" i="7"/>
  <c r="PO22" i="7"/>
  <c r="PN23" i="7"/>
  <c r="PO23" i="7"/>
  <c r="PN24" i="7"/>
  <c r="PO24" i="7"/>
  <c r="PN25" i="7"/>
  <c r="PO25" i="7"/>
  <c r="PN26" i="7"/>
  <c r="PO26" i="7"/>
  <c r="PN27" i="7"/>
  <c r="PO27" i="7"/>
  <c r="PN31" i="7"/>
  <c r="PO31" i="7"/>
  <c r="PN32" i="7"/>
  <c r="PO32" i="7"/>
  <c r="PN33" i="7"/>
  <c r="PO33" i="7"/>
  <c r="PN34" i="7"/>
  <c r="PO34" i="7"/>
  <c r="PN35" i="7"/>
  <c r="PO35" i="7"/>
  <c r="PN39" i="7"/>
  <c r="PO39" i="7"/>
  <c r="PN40" i="7"/>
  <c r="PO40" i="7"/>
  <c r="PN41" i="7"/>
  <c r="PO41" i="7"/>
  <c r="PN42" i="7"/>
  <c r="PO42" i="7"/>
  <c r="PN43" i="7"/>
  <c r="PO43" i="7"/>
  <c r="PN44" i="7"/>
  <c r="PO44" i="7"/>
  <c r="PN46" i="7"/>
  <c r="PO46" i="7"/>
  <c r="PN48" i="7"/>
  <c r="PO48" i="7"/>
  <c r="PN49" i="7"/>
  <c r="PO49" i="7"/>
  <c r="PN50" i="7"/>
  <c r="PO50" i="7"/>
  <c r="PN51" i="7"/>
  <c r="PO51" i="7"/>
  <c r="PN52" i="7"/>
  <c r="PO52" i="7"/>
  <c r="PN53" i="7"/>
  <c r="PO53" i="7"/>
  <c r="PN54" i="7"/>
  <c r="PO54" i="7"/>
  <c r="PN55" i="7"/>
  <c r="PO55" i="7"/>
  <c r="PN56" i="7"/>
  <c r="PO56" i="7"/>
  <c r="PN58" i="7"/>
  <c r="PO58" i="7"/>
  <c r="PN61" i="7"/>
  <c r="PO61" i="7"/>
  <c r="PN62" i="7"/>
  <c r="PO62" i="7"/>
  <c r="PN63" i="7"/>
  <c r="PO63" i="7"/>
  <c r="PN66" i="7"/>
  <c r="PO66" i="7"/>
  <c r="PN67" i="7"/>
  <c r="PO67" i="7"/>
  <c r="PN68" i="7"/>
  <c r="PO68" i="7"/>
  <c r="PN71" i="7"/>
  <c r="PO71" i="7"/>
  <c r="PN72" i="7"/>
  <c r="PO72" i="7"/>
  <c r="PO11" i="7"/>
  <c r="PN11" i="7"/>
  <c r="NL12" i="7"/>
  <c r="NM12" i="7"/>
  <c r="NN12" i="7" s="1"/>
  <c r="NL13" i="7"/>
  <c r="NM13" i="7"/>
  <c r="NN13" i="7" s="1"/>
  <c r="NL14" i="7"/>
  <c r="NM14" i="7"/>
  <c r="NN14" i="7" s="1"/>
  <c r="NL15" i="7"/>
  <c r="NM15" i="7"/>
  <c r="NN15" i="7" s="1"/>
  <c r="NL16" i="7"/>
  <c r="NM16" i="7"/>
  <c r="NN16" i="7" s="1"/>
  <c r="NL17" i="7"/>
  <c r="NM17" i="7"/>
  <c r="NN17" i="7" s="1"/>
  <c r="NL18" i="7"/>
  <c r="NM18" i="7"/>
  <c r="NN18" i="7" s="1"/>
  <c r="NL19" i="7"/>
  <c r="NM19" i="7"/>
  <c r="NN19" i="7" s="1"/>
  <c r="NL22" i="7"/>
  <c r="NM22" i="7"/>
  <c r="NN22" i="7" s="1"/>
  <c r="NL23" i="7"/>
  <c r="NM23" i="7"/>
  <c r="NN23" i="7" s="1"/>
  <c r="NL24" i="7"/>
  <c r="NM24" i="7"/>
  <c r="NN24" i="7" s="1"/>
  <c r="NL25" i="7"/>
  <c r="NM25" i="7"/>
  <c r="NN25" i="7" s="1"/>
  <c r="NL26" i="7"/>
  <c r="NM26" i="7"/>
  <c r="NN26" i="7" s="1"/>
  <c r="NL27" i="7"/>
  <c r="NM27" i="7"/>
  <c r="NN27" i="7" s="1"/>
  <c r="NL31" i="7"/>
  <c r="NM31" i="7"/>
  <c r="NN31" i="7" s="1"/>
  <c r="NL32" i="7"/>
  <c r="NM32" i="7"/>
  <c r="NN32" i="7" s="1"/>
  <c r="NL33" i="7"/>
  <c r="NM33" i="7"/>
  <c r="NN33" i="7" s="1"/>
  <c r="NL34" i="7"/>
  <c r="NM34" i="7"/>
  <c r="NN34" i="7" s="1"/>
  <c r="NL35" i="7"/>
  <c r="NM35" i="7"/>
  <c r="NN35" i="7" s="1"/>
  <c r="NL39" i="7"/>
  <c r="NM39" i="7"/>
  <c r="NN39" i="7" s="1"/>
  <c r="NL40" i="7"/>
  <c r="NM40" i="7"/>
  <c r="NN40" i="7" s="1"/>
  <c r="NL41" i="7"/>
  <c r="NM41" i="7"/>
  <c r="NN41" i="7" s="1"/>
  <c r="NL42" i="7"/>
  <c r="NM42" i="7"/>
  <c r="NN42" i="7" s="1"/>
  <c r="NL43" i="7"/>
  <c r="NM43" i="7"/>
  <c r="NN43" i="7" s="1"/>
  <c r="NL44" i="7"/>
  <c r="NM44" i="7"/>
  <c r="NN44" i="7" s="1"/>
  <c r="NL46" i="7"/>
  <c r="NM46" i="7"/>
  <c r="NN46" i="7" s="1"/>
  <c r="NL48" i="7"/>
  <c r="NM48" i="7"/>
  <c r="NN48" i="7" s="1"/>
  <c r="NL49" i="7"/>
  <c r="NM49" i="7"/>
  <c r="NN49" i="7" s="1"/>
  <c r="NL50" i="7"/>
  <c r="NM50" i="7"/>
  <c r="NN50" i="7" s="1"/>
  <c r="NL51" i="7"/>
  <c r="NM51" i="7"/>
  <c r="NN51" i="7" s="1"/>
  <c r="NL52" i="7"/>
  <c r="NM52" i="7"/>
  <c r="NN52" i="7" s="1"/>
  <c r="NL53" i="7"/>
  <c r="NM53" i="7"/>
  <c r="NN53" i="7" s="1"/>
  <c r="NL54" i="7"/>
  <c r="NM54" i="7"/>
  <c r="NN54" i="7" s="1"/>
  <c r="NL55" i="7"/>
  <c r="NM55" i="7"/>
  <c r="NN55" i="7" s="1"/>
  <c r="NL56" i="7"/>
  <c r="NM56" i="7"/>
  <c r="NL58" i="7"/>
  <c r="NO58" i="7" s="1"/>
  <c r="NM58" i="7"/>
  <c r="NN58" i="7" s="1"/>
  <c r="NL61" i="7"/>
  <c r="NM61" i="7"/>
  <c r="NN61" i="7" s="1"/>
  <c r="NL62" i="7"/>
  <c r="NM62" i="7"/>
  <c r="NN62" i="7" s="1"/>
  <c r="NL63" i="7"/>
  <c r="NM63" i="7"/>
  <c r="NN63" i="7" s="1"/>
  <c r="NL66" i="7"/>
  <c r="NM66" i="7"/>
  <c r="NN66" i="7" s="1"/>
  <c r="NL67" i="7"/>
  <c r="NM67" i="7"/>
  <c r="NN67" i="7" s="1"/>
  <c r="NL68" i="7"/>
  <c r="NM68" i="7"/>
  <c r="NN68" i="7" s="1"/>
  <c r="NL71" i="7"/>
  <c r="NM71" i="7"/>
  <c r="NN71" i="7" s="1"/>
  <c r="NL72" i="7"/>
  <c r="NM72" i="7"/>
  <c r="NN72" i="7" s="1"/>
  <c r="NM11" i="7"/>
  <c r="NL11" i="7"/>
  <c r="MW12" i="7"/>
  <c r="NO12" i="7" s="1"/>
  <c r="MX12" i="7"/>
  <c r="MW13" i="7"/>
  <c r="NO13" i="7" s="1"/>
  <c r="MX13" i="7"/>
  <c r="MW14" i="7"/>
  <c r="NO14" i="7" s="1"/>
  <c r="MX14" i="7"/>
  <c r="MW15" i="7"/>
  <c r="NO15" i="7" s="1"/>
  <c r="MX15" i="7"/>
  <c r="MW16" i="7"/>
  <c r="NO16" i="7" s="1"/>
  <c r="MX16" i="7"/>
  <c r="MW17" i="7"/>
  <c r="NO17" i="7" s="1"/>
  <c r="MX17" i="7"/>
  <c r="MW18" i="7"/>
  <c r="NO18" i="7" s="1"/>
  <c r="MX18" i="7"/>
  <c r="MW19" i="7"/>
  <c r="NO19" i="7" s="1"/>
  <c r="MX19" i="7"/>
  <c r="MW22" i="7"/>
  <c r="NO22" i="7" s="1"/>
  <c r="MX22" i="7"/>
  <c r="MW23" i="7"/>
  <c r="NO23" i="7" s="1"/>
  <c r="MX23" i="7"/>
  <c r="MW24" i="7"/>
  <c r="NO24" i="7" s="1"/>
  <c r="MX24" i="7"/>
  <c r="MW25" i="7"/>
  <c r="NO25" i="7" s="1"/>
  <c r="MX25" i="7"/>
  <c r="MW26" i="7"/>
  <c r="NO26" i="7" s="1"/>
  <c r="MX26" i="7"/>
  <c r="MW27" i="7"/>
  <c r="NO27" i="7" s="1"/>
  <c r="MX27" i="7"/>
  <c r="MW31" i="7"/>
  <c r="NO31" i="7" s="1"/>
  <c r="MX31" i="7"/>
  <c r="MW32" i="7"/>
  <c r="NO32" i="7" s="1"/>
  <c r="MX32" i="7"/>
  <c r="MW33" i="7"/>
  <c r="NO33" i="7" s="1"/>
  <c r="MX33" i="7"/>
  <c r="MW34" i="7"/>
  <c r="NO34" i="7" s="1"/>
  <c r="MX34" i="7"/>
  <c r="MW35" i="7"/>
  <c r="NO35" i="7" s="1"/>
  <c r="MX35" i="7"/>
  <c r="NO39" i="7"/>
  <c r="MX39" i="7"/>
  <c r="MW40" i="7"/>
  <c r="NO40" i="7" s="1"/>
  <c r="MX40" i="7"/>
  <c r="MW41" i="7"/>
  <c r="NO41" i="7" s="1"/>
  <c r="MX41" i="7"/>
  <c r="MW42" i="7"/>
  <c r="MX42" i="7"/>
  <c r="MW43" i="7"/>
  <c r="MX43" i="7"/>
  <c r="MW44" i="7"/>
  <c r="MX44" i="7"/>
  <c r="MW46" i="7"/>
  <c r="NO46" i="7" s="1"/>
  <c r="MX46" i="7"/>
  <c r="MW48" i="7"/>
  <c r="NO48" i="7" s="1"/>
  <c r="MX48" i="7"/>
  <c r="MW49" i="7"/>
  <c r="MX49" i="7"/>
  <c r="MW50" i="7"/>
  <c r="NO50" i="7" s="1"/>
  <c r="MX50" i="7"/>
  <c r="MW51" i="7"/>
  <c r="MX51" i="7"/>
  <c r="MW52" i="7"/>
  <c r="NO52" i="7" s="1"/>
  <c r="MX52" i="7"/>
  <c r="MW53" i="7"/>
  <c r="MX53" i="7"/>
  <c r="MW54" i="7"/>
  <c r="NO54" i="7" s="1"/>
  <c r="MX54" i="7"/>
  <c r="NO55" i="7"/>
  <c r="MX55" i="7"/>
  <c r="MX56" i="7"/>
  <c r="MY56" i="7" s="1"/>
  <c r="MX58" i="7"/>
  <c r="MW61" i="7"/>
  <c r="MX61" i="7"/>
  <c r="MW62" i="7"/>
  <c r="MX62" i="7"/>
  <c r="MW63" i="7"/>
  <c r="MX63" i="7"/>
  <c r="MW66" i="7"/>
  <c r="MX66" i="7"/>
  <c r="MW67" i="7"/>
  <c r="MX67" i="7"/>
  <c r="MW68" i="7"/>
  <c r="MX68" i="7"/>
  <c r="MW71" i="7"/>
  <c r="MX71" i="7"/>
  <c r="MW72" i="7"/>
  <c r="MX72" i="7"/>
  <c r="MX11" i="7"/>
  <c r="MW11" i="7"/>
  <c r="KC12" i="7"/>
  <c r="KD12" i="7"/>
  <c r="KE12" i="7" s="1"/>
  <c r="KC13" i="7"/>
  <c r="KD13" i="7"/>
  <c r="KE13" i="7" s="1"/>
  <c r="KC14" i="7"/>
  <c r="KD14" i="7"/>
  <c r="KE14" i="7" s="1"/>
  <c r="KC15" i="7"/>
  <c r="KD15" i="7"/>
  <c r="KE15" i="7" s="1"/>
  <c r="KC16" i="7"/>
  <c r="KD16" i="7"/>
  <c r="KE16" i="7" s="1"/>
  <c r="KC17" i="7"/>
  <c r="KD17" i="7"/>
  <c r="KE17" i="7" s="1"/>
  <c r="KC18" i="7"/>
  <c r="KD18" i="7"/>
  <c r="KE18" i="7" s="1"/>
  <c r="KC19" i="7"/>
  <c r="KD19" i="7"/>
  <c r="KE19" i="7" s="1"/>
  <c r="KC22" i="7"/>
  <c r="KD22" i="7"/>
  <c r="KE22" i="7" s="1"/>
  <c r="KC23" i="7"/>
  <c r="KD23" i="7"/>
  <c r="KE23" i="7" s="1"/>
  <c r="KC24" i="7"/>
  <c r="KD24" i="7"/>
  <c r="KE24" i="7" s="1"/>
  <c r="KC25" i="7"/>
  <c r="KD25" i="7"/>
  <c r="KE25" i="7" s="1"/>
  <c r="KC26" i="7"/>
  <c r="KD26" i="7"/>
  <c r="KE26" i="7" s="1"/>
  <c r="KC27" i="7"/>
  <c r="KD27" i="7"/>
  <c r="KE27" i="7" s="1"/>
  <c r="KC31" i="7"/>
  <c r="KD31" i="7"/>
  <c r="KE31" i="7" s="1"/>
  <c r="KC32" i="7"/>
  <c r="KD32" i="7"/>
  <c r="KE32" i="7" s="1"/>
  <c r="KC33" i="7"/>
  <c r="KD33" i="7"/>
  <c r="KE33" i="7" s="1"/>
  <c r="KC34" i="7"/>
  <c r="KD34" i="7"/>
  <c r="KE34" i="7" s="1"/>
  <c r="KC35" i="7"/>
  <c r="KD35" i="7"/>
  <c r="KE35" i="7" s="1"/>
  <c r="KC39" i="7"/>
  <c r="KD39" i="7"/>
  <c r="KE39" i="7" s="1"/>
  <c r="KC40" i="7"/>
  <c r="KD40" i="7"/>
  <c r="KE40" i="7" s="1"/>
  <c r="KC41" i="7"/>
  <c r="KD41" i="7"/>
  <c r="KE41" i="7" s="1"/>
  <c r="KC42" i="7"/>
  <c r="KD42" i="7"/>
  <c r="KE42" i="7" s="1"/>
  <c r="KC43" i="7"/>
  <c r="KD43" i="7"/>
  <c r="KE43" i="7" s="1"/>
  <c r="KC44" i="7"/>
  <c r="KD44" i="7"/>
  <c r="KE44" i="7" s="1"/>
  <c r="KC46" i="7"/>
  <c r="KD46" i="7"/>
  <c r="KE46" i="7" s="1"/>
  <c r="KC48" i="7"/>
  <c r="KD48" i="7"/>
  <c r="KE48" i="7" s="1"/>
  <c r="KC49" i="7"/>
  <c r="KD49" i="7"/>
  <c r="KE49" i="7" s="1"/>
  <c r="KC50" i="7"/>
  <c r="KD50" i="7"/>
  <c r="KE50" i="7" s="1"/>
  <c r="KC51" i="7"/>
  <c r="KD51" i="7"/>
  <c r="KE51" i="7" s="1"/>
  <c r="KC52" i="7"/>
  <c r="KD52" i="7"/>
  <c r="KE52" i="7" s="1"/>
  <c r="KC53" i="7"/>
  <c r="KD53" i="7"/>
  <c r="KE53" i="7" s="1"/>
  <c r="KC54" i="7"/>
  <c r="KD54" i="7"/>
  <c r="KE54" i="7" s="1"/>
  <c r="KC55" i="7"/>
  <c r="KD55" i="7"/>
  <c r="KE55" i="7" s="1"/>
  <c r="KC56" i="7"/>
  <c r="KD56" i="7"/>
  <c r="KE56" i="7" s="1"/>
  <c r="KC58" i="7"/>
  <c r="KD58" i="7"/>
  <c r="KE58" i="7" s="1"/>
  <c r="KC61" i="7"/>
  <c r="KD61" i="7"/>
  <c r="KE61" i="7" s="1"/>
  <c r="KC62" i="7"/>
  <c r="KD62" i="7"/>
  <c r="KE62" i="7" s="1"/>
  <c r="KC63" i="7"/>
  <c r="KD63" i="7"/>
  <c r="KE63" i="7" s="1"/>
  <c r="KC66" i="7"/>
  <c r="KD66" i="7"/>
  <c r="KE66" i="7" s="1"/>
  <c r="KC67" i="7"/>
  <c r="KD67" i="7"/>
  <c r="KE67" i="7" s="1"/>
  <c r="KC68" i="7"/>
  <c r="KD68" i="7"/>
  <c r="KE68" i="7" s="1"/>
  <c r="KC71" i="7"/>
  <c r="KD71" i="7"/>
  <c r="KE71" i="7" s="1"/>
  <c r="KC72" i="7"/>
  <c r="KD72" i="7"/>
  <c r="KE72" i="7" s="1"/>
  <c r="KD11" i="7"/>
  <c r="KC11" i="7"/>
  <c r="JT12" i="7"/>
  <c r="JU12" i="7"/>
  <c r="JV12" i="7" s="1"/>
  <c r="JT13" i="7"/>
  <c r="JU13" i="7"/>
  <c r="JV13" i="7" s="1"/>
  <c r="JT14" i="7"/>
  <c r="JU14" i="7"/>
  <c r="JV14" i="7" s="1"/>
  <c r="JT15" i="7"/>
  <c r="JU15" i="7"/>
  <c r="JV15" i="7" s="1"/>
  <c r="JT16" i="7"/>
  <c r="JU16" i="7"/>
  <c r="JV16" i="7" s="1"/>
  <c r="JT17" i="7"/>
  <c r="JU17" i="7"/>
  <c r="JV17" i="7" s="1"/>
  <c r="JT18" i="7"/>
  <c r="JU18" i="7"/>
  <c r="JV18" i="7" s="1"/>
  <c r="JT19" i="7"/>
  <c r="JU19" i="7"/>
  <c r="JV19" i="7" s="1"/>
  <c r="JT22" i="7"/>
  <c r="JU22" i="7"/>
  <c r="JV22" i="7" s="1"/>
  <c r="JT23" i="7"/>
  <c r="JU23" i="7"/>
  <c r="JV23" i="7" s="1"/>
  <c r="JT24" i="7"/>
  <c r="JU24" i="7"/>
  <c r="JV24" i="7" s="1"/>
  <c r="JT25" i="7"/>
  <c r="JU25" i="7"/>
  <c r="JV25" i="7" s="1"/>
  <c r="JT26" i="7"/>
  <c r="JU26" i="7"/>
  <c r="JV26" i="7" s="1"/>
  <c r="JT27" i="7"/>
  <c r="JU27" i="7"/>
  <c r="JV27" i="7" s="1"/>
  <c r="JT31" i="7"/>
  <c r="JU31" i="7"/>
  <c r="JV31" i="7" s="1"/>
  <c r="JT32" i="7"/>
  <c r="JU32" i="7"/>
  <c r="JV32" i="7" s="1"/>
  <c r="JT33" i="7"/>
  <c r="JU33" i="7"/>
  <c r="JV33" i="7" s="1"/>
  <c r="JT34" i="7"/>
  <c r="JU34" i="7"/>
  <c r="JV34" i="7" s="1"/>
  <c r="JT35" i="7"/>
  <c r="JU35" i="7"/>
  <c r="JV35" i="7" s="1"/>
  <c r="JT39" i="7"/>
  <c r="JU39" i="7"/>
  <c r="JV39" i="7" s="1"/>
  <c r="JT40" i="7"/>
  <c r="JU40" i="7"/>
  <c r="JV40" i="7" s="1"/>
  <c r="JT41" i="7"/>
  <c r="JU41" i="7"/>
  <c r="JV41" i="7" s="1"/>
  <c r="JT42" i="7"/>
  <c r="JU42" i="7"/>
  <c r="JV42" i="7" s="1"/>
  <c r="JT43" i="7"/>
  <c r="JU43" i="7"/>
  <c r="JV43" i="7" s="1"/>
  <c r="JT44" i="7"/>
  <c r="JU44" i="7"/>
  <c r="JV44" i="7" s="1"/>
  <c r="JT46" i="7"/>
  <c r="JU46" i="7"/>
  <c r="JV46" i="7" s="1"/>
  <c r="JT48" i="7"/>
  <c r="JU48" i="7"/>
  <c r="JV48" i="7" s="1"/>
  <c r="JT49" i="7"/>
  <c r="JU49" i="7"/>
  <c r="JV49" i="7" s="1"/>
  <c r="JT50" i="7"/>
  <c r="JU50" i="7"/>
  <c r="JV50" i="7" s="1"/>
  <c r="JT51" i="7"/>
  <c r="JU51" i="7"/>
  <c r="JV51" i="7" s="1"/>
  <c r="JT52" i="7"/>
  <c r="JU52" i="7"/>
  <c r="JV52" i="7" s="1"/>
  <c r="JT53" i="7"/>
  <c r="JU53" i="7"/>
  <c r="JV53" i="7" s="1"/>
  <c r="JT54" i="7"/>
  <c r="JU54" i="7"/>
  <c r="JV54" i="7" s="1"/>
  <c r="JT55" i="7"/>
  <c r="JU55" i="7"/>
  <c r="JV55" i="7" s="1"/>
  <c r="JT56" i="7"/>
  <c r="JU56" i="7"/>
  <c r="JV56" i="7" s="1"/>
  <c r="JT58" i="7"/>
  <c r="JU58" i="7"/>
  <c r="JV58" i="7" s="1"/>
  <c r="JT61" i="7"/>
  <c r="JU61" i="7"/>
  <c r="JV61" i="7" s="1"/>
  <c r="JT62" i="7"/>
  <c r="JU62" i="7"/>
  <c r="JV62" i="7" s="1"/>
  <c r="JT63" i="7"/>
  <c r="JU63" i="7"/>
  <c r="JV63" i="7" s="1"/>
  <c r="JT66" i="7"/>
  <c r="JU66" i="7"/>
  <c r="JV66" i="7" s="1"/>
  <c r="JT67" i="7"/>
  <c r="JU67" i="7"/>
  <c r="JV67" i="7" s="1"/>
  <c r="JT68" i="7"/>
  <c r="JU68" i="7"/>
  <c r="JV68" i="7" s="1"/>
  <c r="JT71" i="7"/>
  <c r="JU71" i="7"/>
  <c r="JV71" i="7" s="1"/>
  <c r="JT72" i="7"/>
  <c r="JU72" i="7"/>
  <c r="JV72" i="7" s="1"/>
  <c r="JU11" i="7"/>
  <c r="JT11" i="7"/>
  <c r="IY12" i="7"/>
  <c r="IZ12" i="7"/>
  <c r="JA12" i="7" s="1"/>
  <c r="IY13" i="7"/>
  <c r="IZ13" i="7"/>
  <c r="JA13" i="7" s="1"/>
  <c r="IY14" i="7"/>
  <c r="IZ14" i="7"/>
  <c r="JA14" i="7" s="1"/>
  <c r="IY15" i="7"/>
  <c r="IZ15" i="7"/>
  <c r="JA15" i="7" s="1"/>
  <c r="IY16" i="7"/>
  <c r="IZ16" i="7"/>
  <c r="JA16" i="7" s="1"/>
  <c r="IY17" i="7"/>
  <c r="IZ17" i="7"/>
  <c r="JA17" i="7" s="1"/>
  <c r="IY18" i="7"/>
  <c r="IZ18" i="7"/>
  <c r="JA18" i="7" s="1"/>
  <c r="IY19" i="7"/>
  <c r="IZ19" i="7"/>
  <c r="JA19" i="7" s="1"/>
  <c r="IY22" i="7"/>
  <c r="IZ22" i="7"/>
  <c r="IY23" i="7"/>
  <c r="IZ23" i="7"/>
  <c r="JA23" i="7" s="1"/>
  <c r="IY24" i="7"/>
  <c r="IZ24" i="7"/>
  <c r="JA24" i="7" s="1"/>
  <c r="IY25" i="7"/>
  <c r="IZ25" i="7"/>
  <c r="JA25" i="7" s="1"/>
  <c r="IY26" i="7"/>
  <c r="IZ26" i="7"/>
  <c r="JA26" i="7" s="1"/>
  <c r="IY27" i="7"/>
  <c r="IZ27" i="7"/>
  <c r="JA27" i="7" s="1"/>
  <c r="IY31" i="7"/>
  <c r="IZ31" i="7"/>
  <c r="JA31" i="7" s="1"/>
  <c r="IY32" i="7"/>
  <c r="IZ32" i="7"/>
  <c r="JA32" i="7" s="1"/>
  <c r="IY33" i="7"/>
  <c r="IZ33" i="7"/>
  <c r="JA33" i="7" s="1"/>
  <c r="IY34" i="7"/>
  <c r="IZ34" i="7"/>
  <c r="JA34" i="7" s="1"/>
  <c r="IY35" i="7"/>
  <c r="IZ35" i="7"/>
  <c r="JA35" i="7" s="1"/>
  <c r="IY39" i="7"/>
  <c r="IZ39" i="7"/>
  <c r="JA39" i="7" s="1"/>
  <c r="IY40" i="7"/>
  <c r="IZ40" i="7"/>
  <c r="JA40" i="7" s="1"/>
  <c r="IY41" i="7"/>
  <c r="IZ41" i="7"/>
  <c r="JA41" i="7" s="1"/>
  <c r="IY42" i="7"/>
  <c r="IZ42" i="7"/>
  <c r="JA42" i="7" s="1"/>
  <c r="IY43" i="7"/>
  <c r="IZ43" i="7"/>
  <c r="JA43" i="7" s="1"/>
  <c r="IY44" i="7"/>
  <c r="IZ44" i="7"/>
  <c r="JA44" i="7" s="1"/>
  <c r="IY46" i="7"/>
  <c r="IZ46" i="7"/>
  <c r="JA46" i="7" s="1"/>
  <c r="IY48" i="7"/>
  <c r="IZ48" i="7"/>
  <c r="JA48" i="7" s="1"/>
  <c r="IY49" i="7"/>
  <c r="IZ49" i="7"/>
  <c r="JA49" i="7" s="1"/>
  <c r="IY50" i="7"/>
  <c r="IZ50" i="7"/>
  <c r="JA50" i="7" s="1"/>
  <c r="IY51" i="7"/>
  <c r="IZ51" i="7"/>
  <c r="JA51" i="7" s="1"/>
  <c r="IY52" i="7"/>
  <c r="IZ52" i="7"/>
  <c r="JA52" i="7" s="1"/>
  <c r="IY53" i="7"/>
  <c r="IZ53" i="7"/>
  <c r="JA53" i="7" s="1"/>
  <c r="IY54" i="7"/>
  <c r="IZ54" i="7"/>
  <c r="JA54" i="7" s="1"/>
  <c r="IY55" i="7"/>
  <c r="IZ55" i="7"/>
  <c r="JA55" i="7" s="1"/>
  <c r="IY56" i="7"/>
  <c r="IZ56" i="7"/>
  <c r="JA56" i="7" s="1"/>
  <c r="IY58" i="7"/>
  <c r="IZ58" i="7"/>
  <c r="JA58" i="7" s="1"/>
  <c r="IY61" i="7"/>
  <c r="IZ61" i="7"/>
  <c r="JA61" i="7" s="1"/>
  <c r="IY62" i="7"/>
  <c r="IZ62" i="7"/>
  <c r="JA62" i="7" s="1"/>
  <c r="IY63" i="7"/>
  <c r="IZ63" i="7"/>
  <c r="JA63" i="7" s="1"/>
  <c r="IY66" i="7"/>
  <c r="IZ66" i="7"/>
  <c r="JA66" i="7" s="1"/>
  <c r="IY67" i="7"/>
  <c r="IZ67" i="7"/>
  <c r="JA67" i="7" s="1"/>
  <c r="IY68" i="7"/>
  <c r="IZ68" i="7"/>
  <c r="JA68" i="7" s="1"/>
  <c r="IY71" i="7"/>
  <c r="IZ71" i="7"/>
  <c r="JA71" i="7" s="1"/>
  <c r="IY72" i="7"/>
  <c r="IZ72" i="7"/>
  <c r="JA72" i="7" s="1"/>
  <c r="IZ11" i="7"/>
  <c r="IY11" i="7"/>
  <c r="IP12" i="7"/>
  <c r="IQ12" i="7"/>
  <c r="IR12" i="7" s="1"/>
  <c r="IP13" i="7"/>
  <c r="IQ13" i="7"/>
  <c r="IR13" i="7" s="1"/>
  <c r="IP14" i="7"/>
  <c r="IQ14" i="7"/>
  <c r="IR14" i="7" s="1"/>
  <c r="IP15" i="7"/>
  <c r="IQ15" i="7"/>
  <c r="IR15" i="7" s="1"/>
  <c r="IP16" i="7"/>
  <c r="IQ16" i="7"/>
  <c r="IR16" i="7" s="1"/>
  <c r="IP17" i="7"/>
  <c r="IQ17" i="7"/>
  <c r="IR17" i="7" s="1"/>
  <c r="IP18" i="7"/>
  <c r="IQ18" i="7"/>
  <c r="IR18" i="7" s="1"/>
  <c r="IP19" i="7"/>
  <c r="IQ19" i="7"/>
  <c r="IR19" i="7" s="1"/>
  <c r="IP22" i="7"/>
  <c r="IQ22" i="7"/>
  <c r="IR22" i="7" s="1"/>
  <c r="IP23" i="7"/>
  <c r="IQ23" i="7"/>
  <c r="IP24" i="7"/>
  <c r="IQ24" i="7"/>
  <c r="IR24" i="7" s="1"/>
  <c r="IP25" i="7"/>
  <c r="IQ25" i="7"/>
  <c r="IR25" i="7" s="1"/>
  <c r="IP26" i="7"/>
  <c r="IQ26" i="7"/>
  <c r="IR26" i="7" s="1"/>
  <c r="IP27" i="7"/>
  <c r="IQ27" i="7"/>
  <c r="IR27" i="7" s="1"/>
  <c r="IP31" i="7"/>
  <c r="IQ31" i="7"/>
  <c r="IR31" i="7" s="1"/>
  <c r="IP32" i="7"/>
  <c r="IQ32" i="7"/>
  <c r="IR32" i="7" s="1"/>
  <c r="IP33" i="7"/>
  <c r="IQ33" i="7"/>
  <c r="IR33" i="7" s="1"/>
  <c r="IP34" i="7"/>
  <c r="IQ34" i="7"/>
  <c r="IR34" i="7" s="1"/>
  <c r="IP35" i="7"/>
  <c r="IQ35" i="7"/>
  <c r="IR35" i="7" s="1"/>
  <c r="IP39" i="7"/>
  <c r="IQ39" i="7"/>
  <c r="IR39" i="7" s="1"/>
  <c r="IP40" i="7"/>
  <c r="IQ40" i="7"/>
  <c r="IR40" i="7" s="1"/>
  <c r="IP41" i="7"/>
  <c r="IQ41" i="7"/>
  <c r="IR41" i="7" s="1"/>
  <c r="IP42" i="7"/>
  <c r="IQ42" i="7"/>
  <c r="IR42" i="7" s="1"/>
  <c r="IP43" i="7"/>
  <c r="IQ43" i="7"/>
  <c r="IR43" i="7" s="1"/>
  <c r="IP44" i="7"/>
  <c r="IQ44" i="7"/>
  <c r="IR44" i="7" s="1"/>
  <c r="IP46" i="7"/>
  <c r="IQ46" i="7"/>
  <c r="IR46" i="7" s="1"/>
  <c r="IP48" i="7"/>
  <c r="IQ48" i="7"/>
  <c r="IR48" i="7" s="1"/>
  <c r="IP49" i="7"/>
  <c r="IQ49" i="7"/>
  <c r="IR49" i="7" s="1"/>
  <c r="IP50" i="7"/>
  <c r="IQ50" i="7"/>
  <c r="IR50" i="7" s="1"/>
  <c r="IP51" i="7"/>
  <c r="IQ51" i="7"/>
  <c r="IR51" i="7" s="1"/>
  <c r="IP52" i="7"/>
  <c r="IQ52" i="7"/>
  <c r="IR52" i="7" s="1"/>
  <c r="IP53" i="7"/>
  <c r="IQ53" i="7"/>
  <c r="IR53" i="7" s="1"/>
  <c r="IP54" i="7"/>
  <c r="IQ54" i="7"/>
  <c r="IR54" i="7" s="1"/>
  <c r="IP55" i="7"/>
  <c r="IQ55" i="7"/>
  <c r="IR55" i="7" s="1"/>
  <c r="IP56" i="7"/>
  <c r="IQ56" i="7"/>
  <c r="IR56" i="7" s="1"/>
  <c r="IP58" i="7"/>
  <c r="IQ58" i="7"/>
  <c r="IR58" i="7" s="1"/>
  <c r="IP61" i="7"/>
  <c r="IQ61" i="7"/>
  <c r="IR61" i="7" s="1"/>
  <c r="IP62" i="7"/>
  <c r="IQ62" i="7"/>
  <c r="IR62" i="7" s="1"/>
  <c r="IP63" i="7"/>
  <c r="IQ63" i="7"/>
  <c r="IR63" i="7" s="1"/>
  <c r="IP66" i="7"/>
  <c r="IQ66" i="7"/>
  <c r="IR66" i="7" s="1"/>
  <c r="IP67" i="7"/>
  <c r="IQ67" i="7"/>
  <c r="IR67" i="7" s="1"/>
  <c r="IP68" i="7"/>
  <c r="IQ68" i="7"/>
  <c r="IR68" i="7" s="1"/>
  <c r="IP71" i="7"/>
  <c r="IQ71" i="7"/>
  <c r="IR71" i="7" s="1"/>
  <c r="IP72" i="7"/>
  <c r="IQ72" i="7"/>
  <c r="IR72" i="7" s="1"/>
  <c r="IQ11" i="7"/>
  <c r="IP11" i="7"/>
  <c r="IG12" i="7"/>
  <c r="IH12" i="7"/>
  <c r="II12" i="7" s="1"/>
  <c r="IG13" i="7"/>
  <c r="IH13" i="7"/>
  <c r="II13" i="7" s="1"/>
  <c r="IG14" i="7"/>
  <c r="IH14" i="7"/>
  <c r="II14" i="7" s="1"/>
  <c r="IG15" i="7"/>
  <c r="IH15" i="7"/>
  <c r="II15" i="7" s="1"/>
  <c r="IG16" i="7"/>
  <c r="IH16" i="7"/>
  <c r="II16" i="7" s="1"/>
  <c r="IG17" i="7"/>
  <c r="IH17" i="7"/>
  <c r="II17" i="7" s="1"/>
  <c r="IG18" i="7"/>
  <c r="IH18" i="7"/>
  <c r="II18" i="7" s="1"/>
  <c r="IG19" i="7"/>
  <c r="IH19" i="7"/>
  <c r="II19" i="7" s="1"/>
  <c r="IG22" i="7"/>
  <c r="IH22" i="7"/>
  <c r="II22" i="7" s="1"/>
  <c r="IG23" i="7"/>
  <c r="IH23" i="7"/>
  <c r="II23" i="7" s="1"/>
  <c r="IG24" i="7"/>
  <c r="IH24" i="7"/>
  <c r="II24" i="7" s="1"/>
  <c r="IG25" i="7"/>
  <c r="IH25" i="7"/>
  <c r="II25" i="7" s="1"/>
  <c r="IG26" i="7"/>
  <c r="IH26" i="7"/>
  <c r="II26" i="7" s="1"/>
  <c r="IG27" i="7"/>
  <c r="IH27" i="7"/>
  <c r="II27" i="7" s="1"/>
  <c r="IG31" i="7"/>
  <c r="IH31" i="7"/>
  <c r="II31" i="7" s="1"/>
  <c r="IG32" i="7"/>
  <c r="IH32" i="7"/>
  <c r="II32" i="7" s="1"/>
  <c r="IG33" i="7"/>
  <c r="IH33" i="7"/>
  <c r="II33" i="7" s="1"/>
  <c r="IG34" i="7"/>
  <c r="IH34" i="7"/>
  <c r="IG35" i="7"/>
  <c r="IH35" i="7"/>
  <c r="II35" i="7" s="1"/>
  <c r="IG39" i="7"/>
  <c r="IH39" i="7"/>
  <c r="II39" i="7" s="1"/>
  <c r="IG40" i="7"/>
  <c r="IH40" i="7"/>
  <c r="II40" i="7" s="1"/>
  <c r="IG41" i="7"/>
  <c r="IH41" i="7"/>
  <c r="II41" i="7" s="1"/>
  <c r="IG42" i="7"/>
  <c r="IH42" i="7"/>
  <c r="II42" i="7" s="1"/>
  <c r="IG43" i="7"/>
  <c r="IH43" i="7"/>
  <c r="II43" i="7" s="1"/>
  <c r="IG44" i="7"/>
  <c r="IH44" i="7"/>
  <c r="II44" i="7" s="1"/>
  <c r="IG46" i="7"/>
  <c r="IH46" i="7"/>
  <c r="II46" i="7" s="1"/>
  <c r="IG48" i="7"/>
  <c r="IH48" i="7"/>
  <c r="II48" i="7" s="1"/>
  <c r="IG49" i="7"/>
  <c r="IH49" i="7"/>
  <c r="II49" i="7" s="1"/>
  <c r="IG50" i="7"/>
  <c r="IH50" i="7"/>
  <c r="II50" i="7" s="1"/>
  <c r="IG51" i="7"/>
  <c r="IH51" i="7"/>
  <c r="II51" i="7" s="1"/>
  <c r="IG52" i="7"/>
  <c r="IH52" i="7"/>
  <c r="II52" i="7" s="1"/>
  <c r="IG53" i="7"/>
  <c r="IH53" i="7"/>
  <c r="II53" i="7" s="1"/>
  <c r="IG54" i="7"/>
  <c r="IH54" i="7"/>
  <c r="II54" i="7" s="1"/>
  <c r="IG55" i="7"/>
  <c r="IH55" i="7"/>
  <c r="II55" i="7" s="1"/>
  <c r="IG56" i="7"/>
  <c r="IH56" i="7"/>
  <c r="II56" i="7" s="1"/>
  <c r="IG58" i="7"/>
  <c r="IH58" i="7"/>
  <c r="II58" i="7" s="1"/>
  <c r="IG61" i="7"/>
  <c r="IH61" i="7"/>
  <c r="IG62" i="7"/>
  <c r="KI62" i="7" s="1"/>
  <c r="IH62" i="7"/>
  <c r="IG63" i="7"/>
  <c r="KI63" i="7" s="1"/>
  <c r="IH63" i="7"/>
  <c r="IG66" i="7"/>
  <c r="KI66" i="7" s="1"/>
  <c r="IH66" i="7"/>
  <c r="II66" i="7" s="1"/>
  <c r="IG67" i="7"/>
  <c r="KI67" i="7" s="1"/>
  <c r="IH67" i="7"/>
  <c r="IG68" i="7"/>
  <c r="KI68" i="7" s="1"/>
  <c r="IH68" i="7"/>
  <c r="IG71" i="7"/>
  <c r="KI71" i="7" s="1"/>
  <c r="IH71" i="7"/>
  <c r="IG72" i="7"/>
  <c r="KI72" i="7" s="1"/>
  <c r="IH72" i="7"/>
  <c r="II72" i="7" s="1"/>
  <c r="IH11" i="7"/>
  <c r="IG11" i="7"/>
  <c r="KI12" i="7"/>
  <c r="KJ12" i="7"/>
  <c r="KI13" i="7"/>
  <c r="KJ13" i="7"/>
  <c r="KI14" i="7"/>
  <c r="KJ14" i="7"/>
  <c r="KI15" i="7"/>
  <c r="KJ15" i="7"/>
  <c r="KI16" i="7"/>
  <c r="KJ16" i="7"/>
  <c r="KI17" i="7"/>
  <c r="KJ17" i="7"/>
  <c r="KI18" i="7"/>
  <c r="KJ18" i="7"/>
  <c r="KI19" i="7"/>
  <c r="KJ19" i="7"/>
  <c r="KI22" i="7"/>
  <c r="KJ22" i="7"/>
  <c r="KI23" i="7"/>
  <c r="KJ23" i="7"/>
  <c r="KI24" i="7"/>
  <c r="KJ24" i="7"/>
  <c r="KI25" i="7"/>
  <c r="KJ25" i="7"/>
  <c r="KI26" i="7"/>
  <c r="KJ26" i="7"/>
  <c r="KI27" i="7"/>
  <c r="KJ27" i="7"/>
  <c r="KI31" i="7"/>
  <c r="KJ31" i="7"/>
  <c r="KI32" i="7"/>
  <c r="KJ32" i="7"/>
  <c r="KI33" i="7"/>
  <c r="KJ33" i="7"/>
  <c r="KI34" i="7"/>
  <c r="KJ34" i="7"/>
  <c r="KI35" i="7"/>
  <c r="KJ35" i="7"/>
  <c r="KI39" i="7"/>
  <c r="KJ39" i="7"/>
  <c r="KI40" i="7"/>
  <c r="KJ40" i="7"/>
  <c r="KI41" i="7"/>
  <c r="KJ41" i="7"/>
  <c r="KI42" i="7"/>
  <c r="KJ42" i="7"/>
  <c r="KI43" i="7"/>
  <c r="KJ43" i="7"/>
  <c r="KI44" i="7"/>
  <c r="KJ44" i="7"/>
  <c r="KI46" i="7"/>
  <c r="KJ46" i="7"/>
  <c r="KI48" i="7"/>
  <c r="KJ48" i="7"/>
  <c r="KI49" i="7"/>
  <c r="KJ49" i="7"/>
  <c r="KI50" i="7"/>
  <c r="KJ50" i="7"/>
  <c r="KI51" i="7"/>
  <c r="KJ51" i="7"/>
  <c r="KI52" i="7"/>
  <c r="KJ52" i="7"/>
  <c r="KI53" i="7"/>
  <c r="KJ53" i="7"/>
  <c r="KI54" i="7"/>
  <c r="KJ54" i="7"/>
  <c r="KI55" i="7"/>
  <c r="KJ55" i="7"/>
  <c r="KI56" i="7"/>
  <c r="KJ56" i="7"/>
  <c r="KI58" i="7"/>
  <c r="KJ58" i="7"/>
  <c r="PP72" i="7" l="1"/>
  <c r="PP71" i="7"/>
  <c r="PP68" i="7"/>
  <c r="PP67" i="7"/>
  <c r="PP66" i="7"/>
  <c r="PP63" i="7"/>
  <c r="PP62" i="7"/>
  <c r="PP61" i="7"/>
  <c r="PP58" i="7"/>
  <c r="PP56" i="7"/>
  <c r="PP55" i="7"/>
  <c r="PP54" i="7"/>
  <c r="PP53" i="7"/>
  <c r="PP52" i="7"/>
  <c r="PP51" i="7"/>
  <c r="PP50" i="7"/>
  <c r="PP49" i="7"/>
  <c r="PP48" i="7"/>
  <c r="PP46" i="7"/>
  <c r="PP44" i="7"/>
  <c r="PP43" i="7"/>
  <c r="PP42" i="7"/>
  <c r="PP41" i="7"/>
  <c r="PP35" i="7"/>
  <c r="PP34" i="7"/>
  <c r="PP33" i="7"/>
  <c r="PP32" i="7"/>
  <c r="PP31" i="7"/>
  <c r="PP27" i="7"/>
  <c r="PP26" i="7"/>
  <c r="PP25" i="7"/>
  <c r="PP24" i="7"/>
  <c r="PP19" i="7"/>
  <c r="PP18" i="7"/>
  <c r="PP17" i="7"/>
  <c r="PP16" i="7"/>
  <c r="PP15" i="7"/>
  <c r="PP14" i="7"/>
  <c r="PP40" i="7"/>
  <c r="PP39" i="7"/>
  <c r="PP13" i="7"/>
  <c r="MY61" i="7"/>
  <c r="KI11" i="7"/>
  <c r="PP12" i="7"/>
  <c r="IR11" i="7"/>
  <c r="JA11" i="7"/>
  <c r="JV11" i="7"/>
  <c r="KE11" i="7"/>
  <c r="NN11" i="7"/>
  <c r="PP11" i="7"/>
  <c r="PP22" i="7"/>
  <c r="NN56" i="7"/>
  <c r="KK58" i="7"/>
  <c r="KK56" i="7"/>
  <c r="KK55" i="7"/>
  <c r="KK54" i="7"/>
  <c r="KK53" i="7"/>
  <c r="KK52" i="7"/>
  <c r="KK51" i="7"/>
  <c r="KK50" i="7"/>
  <c r="KK49" i="7"/>
  <c r="KK48" i="7"/>
  <c r="KK46" i="7"/>
  <c r="KK44" i="7"/>
  <c r="KK43" i="7"/>
  <c r="KK42" i="7"/>
  <c r="KK41" i="7"/>
  <c r="KK40" i="7"/>
  <c r="KK39" i="7"/>
  <c r="KK35" i="7"/>
  <c r="KK33" i="7"/>
  <c r="KK32" i="7"/>
  <c r="KK31" i="7"/>
  <c r="KK26" i="7"/>
  <c r="KK19" i="7"/>
  <c r="KK18" i="7"/>
  <c r="KK16" i="7"/>
  <c r="KK15" i="7"/>
  <c r="KK14" i="7"/>
  <c r="KK13" i="7"/>
  <c r="KK12" i="7"/>
  <c r="PP23" i="7"/>
  <c r="KK25" i="7"/>
  <c r="KK22" i="7"/>
  <c r="JA22" i="7"/>
  <c r="KK23" i="7"/>
  <c r="IR23" i="7"/>
  <c r="KK34" i="7"/>
  <c r="II34" i="7"/>
  <c r="KK27" i="7"/>
  <c r="KK24" i="7"/>
  <c r="KK17" i="7"/>
  <c r="NP72" i="7"/>
  <c r="MY72" i="7"/>
  <c r="NP68" i="7"/>
  <c r="MY68" i="7"/>
  <c r="NP66" i="7"/>
  <c r="MY66" i="7"/>
  <c r="NP62" i="7"/>
  <c r="MY62" i="7"/>
  <c r="NP58" i="7"/>
  <c r="NQ58" i="7" s="1"/>
  <c r="MY58" i="7"/>
  <c r="NP54" i="7"/>
  <c r="NQ54" i="7" s="1"/>
  <c r="MY54" i="7"/>
  <c r="NP52" i="7"/>
  <c r="NQ52" i="7" s="1"/>
  <c r="MY52" i="7"/>
  <c r="NP50" i="7"/>
  <c r="NQ50" i="7" s="1"/>
  <c r="MY50" i="7"/>
  <c r="NP49" i="7"/>
  <c r="MY49" i="7"/>
  <c r="NP48" i="7"/>
  <c r="NQ48" i="7" s="1"/>
  <c r="MY48" i="7"/>
  <c r="NP46" i="7"/>
  <c r="NQ46" i="7" s="1"/>
  <c r="MY46" i="7"/>
  <c r="NP44" i="7"/>
  <c r="MY44" i="7"/>
  <c r="NP42" i="7"/>
  <c r="MY42" i="7"/>
  <c r="NP41" i="7"/>
  <c r="NQ41" i="7" s="1"/>
  <c r="MY41" i="7"/>
  <c r="NP40" i="7"/>
  <c r="NQ40" i="7" s="1"/>
  <c r="MY40" i="7"/>
  <c r="NP39" i="7"/>
  <c r="NQ39" i="7" s="1"/>
  <c r="MY39" i="7"/>
  <c r="NP35" i="7"/>
  <c r="NQ35" i="7" s="1"/>
  <c r="MY35" i="7"/>
  <c r="NP34" i="7"/>
  <c r="NQ34" i="7" s="1"/>
  <c r="MY34" i="7"/>
  <c r="NP33" i="7"/>
  <c r="NQ33" i="7" s="1"/>
  <c r="MY33" i="7"/>
  <c r="NP32" i="7"/>
  <c r="NQ32" i="7" s="1"/>
  <c r="MY32" i="7"/>
  <c r="NP31" i="7"/>
  <c r="NQ31" i="7" s="1"/>
  <c r="MY31" i="7"/>
  <c r="NP27" i="7"/>
  <c r="NQ27" i="7" s="1"/>
  <c r="MY27" i="7"/>
  <c r="NP26" i="7"/>
  <c r="NQ26" i="7" s="1"/>
  <c r="MY26" i="7"/>
  <c r="NP25" i="7"/>
  <c r="NQ25" i="7" s="1"/>
  <c r="MY25" i="7"/>
  <c r="NP24" i="7"/>
  <c r="NQ24" i="7" s="1"/>
  <c r="MY24" i="7"/>
  <c r="NP23" i="7"/>
  <c r="NQ23" i="7" s="1"/>
  <c r="MY23" i="7"/>
  <c r="NP22" i="7"/>
  <c r="NQ22" i="7" s="1"/>
  <c r="MY22" i="7"/>
  <c r="NP19" i="7"/>
  <c r="NQ19" i="7" s="1"/>
  <c r="MY19" i="7"/>
  <c r="NP18" i="7"/>
  <c r="NQ18" i="7" s="1"/>
  <c r="MY18" i="7"/>
  <c r="NP17" i="7"/>
  <c r="NQ17" i="7" s="1"/>
  <c r="MY17" i="7"/>
  <c r="NP16" i="7"/>
  <c r="NQ16" i="7" s="1"/>
  <c r="MY16" i="7"/>
  <c r="NP15" i="7"/>
  <c r="NQ15" i="7" s="1"/>
  <c r="MY15" i="7"/>
  <c r="NP14" i="7"/>
  <c r="NQ14" i="7" s="1"/>
  <c r="MY14" i="7"/>
  <c r="NP13" i="7"/>
  <c r="NQ13" i="7" s="1"/>
  <c r="MY13" i="7"/>
  <c r="NP12" i="7"/>
  <c r="NQ12" i="7" s="1"/>
  <c r="MY12" i="7"/>
  <c r="NP71" i="7"/>
  <c r="NQ71" i="7" s="1"/>
  <c r="MY71" i="7"/>
  <c r="NP67" i="7"/>
  <c r="NQ67" i="7" s="1"/>
  <c r="MY67" i="7"/>
  <c r="NP63" i="7"/>
  <c r="NQ63" i="7" s="1"/>
  <c r="MY63" i="7"/>
  <c r="NP55" i="7"/>
  <c r="NQ55" i="7" s="1"/>
  <c r="MY55" i="7"/>
  <c r="NP53" i="7"/>
  <c r="MY53" i="7"/>
  <c r="NP51" i="7"/>
  <c r="NQ51" i="7" s="1"/>
  <c r="MY51" i="7"/>
  <c r="NP43" i="7"/>
  <c r="MY43" i="7"/>
  <c r="NP11" i="7"/>
  <c r="NQ11" i="7" s="1"/>
  <c r="MY11" i="7"/>
  <c r="KJ71" i="7"/>
  <c r="KK71" i="7" s="1"/>
  <c r="II71" i="7"/>
  <c r="KJ67" i="7"/>
  <c r="KK67" i="7" s="1"/>
  <c r="II67" i="7"/>
  <c r="KJ63" i="7"/>
  <c r="KK63" i="7" s="1"/>
  <c r="II63" i="7"/>
  <c r="KJ61" i="7"/>
  <c r="II61" i="7"/>
  <c r="KJ72" i="7"/>
  <c r="KK72" i="7" s="1"/>
  <c r="KJ66" i="7"/>
  <c r="KK66" i="7" s="1"/>
  <c r="KJ68" i="7"/>
  <c r="KK68" i="7" s="1"/>
  <c r="II68" i="7"/>
  <c r="KJ62" i="7"/>
  <c r="KK62" i="7" s="1"/>
  <c r="II62" i="7"/>
  <c r="KJ11" i="7"/>
  <c r="KK11" i="7" s="1"/>
  <c r="II11" i="7"/>
  <c r="NO72" i="7"/>
  <c r="NO71" i="7"/>
  <c r="NO68" i="7"/>
  <c r="NO67" i="7"/>
  <c r="NO66" i="7"/>
  <c r="NO63" i="7"/>
  <c r="NO62" i="7"/>
  <c r="NO11" i="7"/>
  <c r="NP61" i="7"/>
  <c r="NP56" i="7"/>
  <c r="KI61" i="7"/>
  <c r="NO56" i="7"/>
  <c r="NO53" i="7"/>
  <c r="NO51" i="7"/>
  <c r="NO49" i="7"/>
  <c r="NO44" i="7"/>
  <c r="NO43" i="7"/>
  <c r="NO42" i="7"/>
  <c r="NO61" i="7"/>
  <c r="GT12" i="7"/>
  <c r="GU12" i="7"/>
  <c r="GV12" i="7" s="1"/>
  <c r="GT13" i="7"/>
  <c r="GU13" i="7"/>
  <c r="GV13" i="7" s="1"/>
  <c r="GT14" i="7"/>
  <c r="GU14" i="7"/>
  <c r="GV14" i="7" s="1"/>
  <c r="GT15" i="7"/>
  <c r="GU15" i="7"/>
  <c r="GV15" i="7" s="1"/>
  <c r="GT16" i="7"/>
  <c r="GU16" i="7"/>
  <c r="GV16" i="7" s="1"/>
  <c r="GT17" i="7"/>
  <c r="GU17" i="7"/>
  <c r="GV17" i="7" s="1"/>
  <c r="GT18" i="7"/>
  <c r="GU18" i="7"/>
  <c r="GV18" i="7" s="1"/>
  <c r="GT19" i="7"/>
  <c r="GU19" i="7"/>
  <c r="GV19" i="7" s="1"/>
  <c r="GT22" i="7"/>
  <c r="GU22" i="7"/>
  <c r="GV22" i="7" s="1"/>
  <c r="GT23" i="7"/>
  <c r="GU23" i="7"/>
  <c r="GV23" i="7" s="1"/>
  <c r="GT24" i="7"/>
  <c r="GU24" i="7"/>
  <c r="GV24" i="7" s="1"/>
  <c r="GT25" i="7"/>
  <c r="GU25" i="7"/>
  <c r="GV25" i="7" s="1"/>
  <c r="GT26" i="7"/>
  <c r="GU26" i="7"/>
  <c r="GV26" i="7" s="1"/>
  <c r="GT27" i="7"/>
  <c r="GU27" i="7"/>
  <c r="GV27" i="7" s="1"/>
  <c r="GT31" i="7"/>
  <c r="GU31" i="7"/>
  <c r="GV31" i="7" s="1"/>
  <c r="GT32" i="7"/>
  <c r="GU32" i="7"/>
  <c r="GV32" i="7" s="1"/>
  <c r="GT33" i="7"/>
  <c r="GU33" i="7"/>
  <c r="GV33" i="7" s="1"/>
  <c r="GT34" i="7"/>
  <c r="GU34" i="7"/>
  <c r="GV34" i="7" s="1"/>
  <c r="GT35" i="7"/>
  <c r="GU35" i="7"/>
  <c r="GV35" i="7" s="1"/>
  <c r="GT39" i="7"/>
  <c r="GU39" i="7"/>
  <c r="GV39" i="7" s="1"/>
  <c r="GT40" i="7"/>
  <c r="GU40" i="7"/>
  <c r="GV40" i="7" s="1"/>
  <c r="GT41" i="7"/>
  <c r="GU41" i="7"/>
  <c r="GV41" i="7" s="1"/>
  <c r="GT42" i="7"/>
  <c r="GU42" i="7"/>
  <c r="GV42" i="7" s="1"/>
  <c r="GT43" i="7"/>
  <c r="GU43" i="7"/>
  <c r="GV43" i="7" s="1"/>
  <c r="GT44" i="7"/>
  <c r="GU44" i="7"/>
  <c r="GV44" i="7" s="1"/>
  <c r="GT46" i="7"/>
  <c r="GU46" i="7"/>
  <c r="GV46" i="7" s="1"/>
  <c r="GT48" i="7"/>
  <c r="GU48" i="7"/>
  <c r="GV48" i="7" s="1"/>
  <c r="GT49" i="7"/>
  <c r="GU49" i="7"/>
  <c r="GV49" i="7" s="1"/>
  <c r="GT50" i="7"/>
  <c r="GU50" i="7"/>
  <c r="GV50" i="7" s="1"/>
  <c r="GT51" i="7"/>
  <c r="GU51" i="7"/>
  <c r="GV51" i="7" s="1"/>
  <c r="GT52" i="7"/>
  <c r="GU52" i="7"/>
  <c r="GV52" i="7" s="1"/>
  <c r="GT53" i="7"/>
  <c r="GU53" i="7"/>
  <c r="GV53" i="7" s="1"/>
  <c r="GT54" i="7"/>
  <c r="GU54" i="7"/>
  <c r="GV54" i="7" s="1"/>
  <c r="GT55" i="7"/>
  <c r="GU55" i="7"/>
  <c r="GV55" i="7" s="1"/>
  <c r="GT56" i="7"/>
  <c r="GU56" i="7"/>
  <c r="GV56" i="7" s="1"/>
  <c r="GT58" i="7"/>
  <c r="GU58" i="7"/>
  <c r="GV58" i="7" s="1"/>
  <c r="GT61" i="7"/>
  <c r="GU61" i="7"/>
  <c r="GV61" i="7" s="1"/>
  <c r="GT62" i="7"/>
  <c r="GU62" i="7"/>
  <c r="GV62" i="7" s="1"/>
  <c r="GT63" i="7"/>
  <c r="GU63" i="7"/>
  <c r="GV63" i="7" s="1"/>
  <c r="GT66" i="7"/>
  <c r="GU66" i="7"/>
  <c r="GV66" i="7" s="1"/>
  <c r="GT67" i="7"/>
  <c r="GU67" i="7"/>
  <c r="GV67" i="7" s="1"/>
  <c r="GT68" i="7"/>
  <c r="GU68" i="7"/>
  <c r="GV68" i="7" s="1"/>
  <c r="GT71" i="7"/>
  <c r="GU71" i="7"/>
  <c r="GV71" i="7" s="1"/>
  <c r="GT72" i="7"/>
  <c r="GU72" i="7"/>
  <c r="GV72" i="7" s="1"/>
  <c r="GU11" i="7"/>
  <c r="GT11" i="7"/>
  <c r="GD12" i="7"/>
  <c r="GD13" i="7"/>
  <c r="GD14" i="7"/>
  <c r="GD15" i="7"/>
  <c r="GD16" i="7"/>
  <c r="GD17" i="7"/>
  <c r="GD18" i="7"/>
  <c r="GD19" i="7"/>
  <c r="GD22" i="7"/>
  <c r="GD23" i="7"/>
  <c r="GD24" i="7"/>
  <c r="GD25" i="7"/>
  <c r="GD26" i="7"/>
  <c r="GD27" i="7"/>
  <c r="GD31" i="7"/>
  <c r="GD32" i="7"/>
  <c r="GD33" i="7"/>
  <c r="GD34" i="7"/>
  <c r="GD35" i="7"/>
  <c r="GD39" i="7"/>
  <c r="GD40" i="7"/>
  <c r="GD41" i="7"/>
  <c r="GD42" i="7"/>
  <c r="GD43" i="7"/>
  <c r="GD44" i="7"/>
  <c r="GD46" i="7"/>
  <c r="GD48" i="7"/>
  <c r="GD49" i="7"/>
  <c r="GD50" i="7"/>
  <c r="GD51" i="7"/>
  <c r="GD52" i="7"/>
  <c r="GD53" i="7"/>
  <c r="GD54" i="7"/>
  <c r="GD55" i="7"/>
  <c r="GD56" i="7"/>
  <c r="GD58" i="7"/>
  <c r="GD60" i="7" s="1"/>
  <c r="GD62" i="7"/>
  <c r="GD63" i="7"/>
  <c r="GD66" i="7"/>
  <c r="GD67" i="7"/>
  <c r="GD68" i="7"/>
  <c r="GD11" i="7"/>
  <c r="FJ12" i="7"/>
  <c r="FK12" i="7"/>
  <c r="FJ13" i="7"/>
  <c r="FK13" i="7"/>
  <c r="FJ14" i="7"/>
  <c r="FK14" i="7"/>
  <c r="FJ15" i="7"/>
  <c r="FK15" i="7"/>
  <c r="FJ16" i="7"/>
  <c r="FK16" i="7"/>
  <c r="FJ17" i="7"/>
  <c r="FK17" i="7"/>
  <c r="FJ18" i="7"/>
  <c r="FK18" i="7"/>
  <c r="FJ19" i="7"/>
  <c r="FK19" i="7"/>
  <c r="FJ22" i="7"/>
  <c r="FK22" i="7"/>
  <c r="FJ23" i="7"/>
  <c r="FK23" i="7"/>
  <c r="FJ24" i="7"/>
  <c r="FK24" i="7"/>
  <c r="FJ25" i="7"/>
  <c r="FK25" i="7"/>
  <c r="FJ26" i="7"/>
  <c r="FK26" i="7"/>
  <c r="FJ27" i="7"/>
  <c r="FK27" i="7"/>
  <c r="FJ31" i="7"/>
  <c r="FK31" i="7"/>
  <c r="FJ32" i="7"/>
  <c r="FK32" i="7"/>
  <c r="FJ33" i="7"/>
  <c r="FK33" i="7"/>
  <c r="FJ34" i="7"/>
  <c r="FK34" i="7"/>
  <c r="FJ35" i="7"/>
  <c r="FK35" i="7"/>
  <c r="FJ39" i="7"/>
  <c r="FK39" i="7"/>
  <c r="FJ40" i="7"/>
  <c r="FK40" i="7"/>
  <c r="FJ41" i="7"/>
  <c r="FK41" i="7"/>
  <c r="FJ42" i="7"/>
  <c r="FK42" i="7"/>
  <c r="FJ43" i="7"/>
  <c r="FK43" i="7"/>
  <c r="FJ44" i="7"/>
  <c r="FK44" i="7"/>
  <c r="FJ46" i="7"/>
  <c r="FK46" i="7"/>
  <c r="FJ48" i="7"/>
  <c r="FK48" i="7"/>
  <c r="FJ49" i="7"/>
  <c r="FK49" i="7"/>
  <c r="FJ50" i="7"/>
  <c r="FK50" i="7"/>
  <c r="FJ51" i="7"/>
  <c r="FK51" i="7"/>
  <c r="FJ52" i="7"/>
  <c r="FK52" i="7"/>
  <c r="FJ53" i="7"/>
  <c r="FK53" i="7"/>
  <c r="FJ54" i="7"/>
  <c r="FK54" i="7"/>
  <c r="FJ55" i="7"/>
  <c r="FK55" i="7"/>
  <c r="FJ56" i="7"/>
  <c r="FK56" i="7"/>
  <c r="FJ58" i="7"/>
  <c r="FK58" i="7"/>
  <c r="FJ61" i="7"/>
  <c r="FK61" i="7"/>
  <c r="FJ62" i="7"/>
  <c r="FK62" i="7"/>
  <c r="FJ63" i="7"/>
  <c r="FK63" i="7"/>
  <c r="FJ66" i="7"/>
  <c r="FK66" i="7"/>
  <c r="FJ67" i="7"/>
  <c r="FK67" i="7"/>
  <c r="FJ68" i="7"/>
  <c r="FK68" i="7"/>
  <c r="FJ71" i="7"/>
  <c r="FK71" i="7"/>
  <c r="FJ72" i="7"/>
  <c r="FK72" i="7"/>
  <c r="FK11" i="7"/>
  <c r="FL11" i="7" s="1"/>
  <c r="FJ11" i="7"/>
  <c r="EQ12" i="7"/>
  <c r="EQ13" i="7"/>
  <c r="EQ14" i="7"/>
  <c r="EQ15" i="7"/>
  <c r="EQ16" i="7"/>
  <c r="EQ17" i="7"/>
  <c r="EQ18" i="7"/>
  <c r="EQ19" i="7"/>
  <c r="EQ22" i="7"/>
  <c r="EQ23" i="7"/>
  <c r="EQ24" i="7"/>
  <c r="EQ25" i="7"/>
  <c r="EQ26" i="7"/>
  <c r="EQ27" i="7"/>
  <c r="EQ31" i="7"/>
  <c r="EQ32" i="7"/>
  <c r="EQ33" i="7"/>
  <c r="EQ34" i="7"/>
  <c r="EQ35" i="7"/>
  <c r="EQ39" i="7"/>
  <c r="EQ40" i="7"/>
  <c r="EQ41" i="7"/>
  <c r="EQ42" i="7"/>
  <c r="EQ43" i="7"/>
  <c r="EQ44" i="7"/>
  <c r="EQ46" i="7"/>
  <c r="EQ48" i="7"/>
  <c r="EQ49" i="7"/>
  <c r="EQ50" i="7"/>
  <c r="EQ51" i="7"/>
  <c r="EQ52" i="7"/>
  <c r="EQ53" i="7"/>
  <c r="EQ54" i="7"/>
  <c r="EQ55" i="7"/>
  <c r="EQ56" i="7"/>
  <c r="EQ58" i="7"/>
  <c r="EQ61" i="7"/>
  <c r="EQ62" i="7"/>
  <c r="EQ63" i="7"/>
  <c r="EQ66" i="7"/>
  <c r="EQ67" i="7"/>
  <c r="EQ68" i="7"/>
  <c r="EQ71" i="7"/>
  <c r="EQ72" i="7"/>
  <c r="EQ11" i="7"/>
  <c r="DH12" i="7"/>
  <c r="DI12" i="7"/>
  <c r="DH13" i="7"/>
  <c r="DI13" i="7"/>
  <c r="DH14" i="7"/>
  <c r="DI14" i="7"/>
  <c r="DJ14" i="7" s="1"/>
  <c r="DH15" i="7"/>
  <c r="DI15" i="7"/>
  <c r="DJ15" i="7" s="1"/>
  <c r="DH16" i="7"/>
  <c r="DI16" i="7"/>
  <c r="DJ16" i="7" s="1"/>
  <c r="DH17" i="7"/>
  <c r="DI17" i="7"/>
  <c r="DH18" i="7"/>
  <c r="DI18" i="7"/>
  <c r="DH19" i="7"/>
  <c r="DI19" i="7"/>
  <c r="DJ19" i="7" s="1"/>
  <c r="DH22" i="7"/>
  <c r="DI22" i="7"/>
  <c r="DH23" i="7"/>
  <c r="DI23" i="7"/>
  <c r="DH24" i="7"/>
  <c r="DI24" i="7"/>
  <c r="DJ24" i="7" s="1"/>
  <c r="DH25" i="7"/>
  <c r="DI25" i="7"/>
  <c r="DJ25" i="7" s="1"/>
  <c r="DH26" i="7"/>
  <c r="DI26" i="7"/>
  <c r="DJ26" i="7" s="1"/>
  <c r="DH27" i="7"/>
  <c r="DI27" i="7"/>
  <c r="DJ27" i="7" s="1"/>
  <c r="DH31" i="7"/>
  <c r="DI31" i="7"/>
  <c r="DJ31" i="7" s="1"/>
  <c r="DH32" i="7"/>
  <c r="DI32" i="7"/>
  <c r="DJ32" i="7" s="1"/>
  <c r="DH33" i="7"/>
  <c r="DI33" i="7"/>
  <c r="DJ33" i="7" s="1"/>
  <c r="DH34" i="7"/>
  <c r="DI34" i="7"/>
  <c r="DJ34" i="7" s="1"/>
  <c r="DH35" i="7"/>
  <c r="DI35" i="7"/>
  <c r="DJ35" i="7" s="1"/>
  <c r="DH39" i="7"/>
  <c r="DI39" i="7"/>
  <c r="DJ39" i="7" s="1"/>
  <c r="DH40" i="7"/>
  <c r="DI40" i="7"/>
  <c r="DJ40" i="7" s="1"/>
  <c r="DH41" i="7"/>
  <c r="DI41" i="7"/>
  <c r="DJ41" i="7" s="1"/>
  <c r="DH42" i="7"/>
  <c r="DI42" i="7"/>
  <c r="DJ42" i="7" s="1"/>
  <c r="DH43" i="7"/>
  <c r="DI43" i="7"/>
  <c r="DJ43" i="7" s="1"/>
  <c r="DH44" i="7"/>
  <c r="DI44" i="7"/>
  <c r="DJ44" i="7" s="1"/>
  <c r="DH46" i="7"/>
  <c r="DI46" i="7"/>
  <c r="DJ46" i="7" s="1"/>
  <c r="DH48" i="7"/>
  <c r="DI48" i="7"/>
  <c r="DJ48" i="7" s="1"/>
  <c r="DH49" i="7"/>
  <c r="DI49" i="7"/>
  <c r="DJ49" i="7" s="1"/>
  <c r="DH50" i="7"/>
  <c r="DI50" i="7"/>
  <c r="DJ50" i="7" s="1"/>
  <c r="DH51" i="7"/>
  <c r="DI51" i="7"/>
  <c r="DJ51" i="7" s="1"/>
  <c r="DH52" i="7"/>
  <c r="DI52" i="7"/>
  <c r="DJ52" i="7" s="1"/>
  <c r="DH53" i="7"/>
  <c r="DI53" i="7"/>
  <c r="DJ53" i="7" s="1"/>
  <c r="DH54" i="7"/>
  <c r="DI54" i="7"/>
  <c r="DJ54" i="7" s="1"/>
  <c r="DH55" i="7"/>
  <c r="DI55" i="7"/>
  <c r="DJ55" i="7" s="1"/>
  <c r="DH56" i="7"/>
  <c r="DI56" i="7"/>
  <c r="DJ56" i="7" s="1"/>
  <c r="DH58" i="7"/>
  <c r="DI58" i="7"/>
  <c r="DJ58" i="7" s="1"/>
  <c r="DH61" i="7"/>
  <c r="DI61" i="7"/>
  <c r="DJ61" i="7" s="1"/>
  <c r="DH62" i="7"/>
  <c r="DI62" i="7"/>
  <c r="DJ62" i="7" s="1"/>
  <c r="DH63" i="7"/>
  <c r="DI63" i="7"/>
  <c r="DJ63" i="7" s="1"/>
  <c r="DH66" i="7"/>
  <c r="DI66" i="7"/>
  <c r="DJ66" i="7" s="1"/>
  <c r="DH67" i="7"/>
  <c r="DI67" i="7"/>
  <c r="DJ67" i="7" s="1"/>
  <c r="DH68" i="7"/>
  <c r="DI68" i="7"/>
  <c r="DJ68" i="7" s="1"/>
  <c r="DH71" i="7"/>
  <c r="DI71" i="7"/>
  <c r="DJ71" i="7" s="1"/>
  <c r="DH72" i="7"/>
  <c r="DI72" i="7"/>
  <c r="DJ72" i="7" s="1"/>
  <c r="DI11" i="7"/>
  <c r="DH11" i="7"/>
  <c r="CP12" i="7"/>
  <c r="GW12" i="7" s="1"/>
  <c r="PQ12" i="7" s="1"/>
  <c r="CQ12" i="7"/>
  <c r="CR12" i="7" s="1"/>
  <c r="CP13" i="7"/>
  <c r="GW13" i="7" s="1"/>
  <c r="PQ13" i="7" s="1"/>
  <c r="CQ13" i="7"/>
  <c r="CP14" i="7"/>
  <c r="CQ14" i="7"/>
  <c r="CR14" i="7" s="1"/>
  <c r="CP15" i="7"/>
  <c r="GW15" i="7" s="1"/>
  <c r="PQ15" i="7" s="1"/>
  <c r="CQ15" i="7"/>
  <c r="CR15" i="7" s="1"/>
  <c r="CP16" i="7"/>
  <c r="CQ16" i="7"/>
  <c r="CR16" i="7" s="1"/>
  <c r="CP17" i="7"/>
  <c r="GW17" i="7" s="1"/>
  <c r="PQ17" i="7" s="1"/>
  <c r="CQ17" i="7"/>
  <c r="CR17" i="7" s="1"/>
  <c r="CP18" i="7"/>
  <c r="GW18" i="7" s="1"/>
  <c r="PQ18" i="7" s="1"/>
  <c r="CQ18" i="7"/>
  <c r="CR18" i="7" s="1"/>
  <c r="CP19" i="7"/>
  <c r="GW19" i="7" s="1"/>
  <c r="CQ19" i="7"/>
  <c r="CR19" i="7" s="1"/>
  <c r="CP22" i="7"/>
  <c r="GW22" i="7" s="1"/>
  <c r="PQ22" i="7" s="1"/>
  <c r="CQ22" i="7"/>
  <c r="CR22" i="7" s="1"/>
  <c r="CP23" i="7"/>
  <c r="GW23" i="7" s="1"/>
  <c r="PQ23" i="7" s="1"/>
  <c r="CQ23" i="7"/>
  <c r="CR23" i="7" s="1"/>
  <c r="CP24" i="7"/>
  <c r="GW24" i="7" s="1"/>
  <c r="PQ24" i="7" s="1"/>
  <c r="CQ24" i="7"/>
  <c r="CR24" i="7" s="1"/>
  <c r="CP25" i="7"/>
  <c r="GW25" i="7" s="1"/>
  <c r="PQ25" i="7" s="1"/>
  <c r="CQ25" i="7"/>
  <c r="CR25" i="7" s="1"/>
  <c r="CP26" i="7"/>
  <c r="GW26" i="7" s="1"/>
  <c r="PQ26" i="7" s="1"/>
  <c r="CQ26" i="7"/>
  <c r="CR26" i="7" s="1"/>
  <c r="CP27" i="7"/>
  <c r="GW27" i="7" s="1"/>
  <c r="PQ27" i="7" s="1"/>
  <c r="CQ27" i="7"/>
  <c r="CR27" i="7" s="1"/>
  <c r="CP31" i="7"/>
  <c r="GW31" i="7" s="1"/>
  <c r="PQ31" i="7" s="1"/>
  <c r="CQ31" i="7"/>
  <c r="CR31" i="7" s="1"/>
  <c r="CP32" i="7"/>
  <c r="GW32" i="7" s="1"/>
  <c r="PQ32" i="7" s="1"/>
  <c r="CQ32" i="7"/>
  <c r="CR32" i="7" s="1"/>
  <c r="CP33" i="7"/>
  <c r="GW33" i="7" s="1"/>
  <c r="PQ33" i="7" s="1"/>
  <c r="CQ33" i="7"/>
  <c r="CR33" i="7" s="1"/>
  <c r="CP34" i="7"/>
  <c r="GW34" i="7" s="1"/>
  <c r="PQ34" i="7" s="1"/>
  <c r="CQ34" i="7"/>
  <c r="CR34" i="7" s="1"/>
  <c r="CP35" i="7"/>
  <c r="GW35" i="7" s="1"/>
  <c r="PQ35" i="7" s="1"/>
  <c r="CQ35" i="7"/>
  <c r="CR35" i="7" s="1"/>
  <c r="CP39" i="7"/>
  <c r="GW39" i="7" s="1"/>
  <c r="PQ39" i="7" s="1"/>
  <c r="CQ39" i="7"/>
  <c r="CR39" i="7" s="1"/>
  <c r="CP40" i="7"/>
  <c r="GW40" i="7" s="1"/>
  <c r="PQ40" i="7" s="1"/>
  <c r="CQ40" i="7"/>
  <c r="CR40" i="7" s="1"/>
  <c r="CP41" i="7"/>
  <c r="GW41" i="7" s="1"/>
  <c r="PQ41" i="7" s="1"/>
  <c r="CQ41" i="7"/>
  <c r="CR41" i="7" s="1"/>
  <c r="CP42" i="7"/>
  <c r="GW42" i="7" s="1"/>
  <c r="CQ42" i="7"/>
  <c r="CR42" i="7" s="1"/>
  <c r="CP43" i="7"/>
  <c r="GW43" i="7" s="1"/>
  <c r="PQ43" i="7" s="1"/>
  <c r="CQ43" i="7"/>
  <c r="CR43" i="7" s="1"/>
  <c r="CP44" i="7"/>
  <c r="GW44" i="7" s="1"/>
  <c r="CQ44" i="7"/>
  <c r="CR44" i="7" s="1"/>
  <c r="CP46" i="7"/>
  <c r="GW46" i="7" s="1"/>
  <c r="PQ46" i="7" s="1"/>
  <c r="CQ46" i="7"/>
  <c r="CR46" i="7" s="1"/>
  <c r="CP48" i="7"/>
  <c r="GW48" i="7" s="1"/>
  <c r="PQ48" i="7" s="1"/>
  <c r="CQ48" i="7"/>
  <c r="CP49" i="7"/>
  <c r="GW49" i="7" s="1"/>
  <c r="PQ49" i="7" s="1"/>
  <c r="CQ49" i="7"/>
  <c r="CP50" i="7"/>
  <c r="GW50" i="7" s="1"/>
  <c r="PQ50" i="7" s="1"/>
  <c r="CQ50" i="7"/>
  <c r="CP51" i="7"/>
  <c r="GW51" i="7" s="1"/>
  <c r="CQ51" i="7"/>
  <c r="CP52" i="7"/>
  <c r="GW52" i="7" s="1"/>
  <c r="PQ52" i="7" s="1"/>
  <c r="CQ52" i="7"/>
  <c r="CP53" i="7"/>
  <c r="CQ53" i="7"/>
  <c r="CP54" i="7"/>
  <c r="GW54" i="7" s="1"/>
  <c r="PQ54" i="7" s="1"/>
  <c r="CQ54" i="7"/>
  <c r="CP55" i="7"/>
  <c r="GW55" i="7" s="1"/>
  <c r="PQ55" i="7" s="1"/>
  <c r="CQ55" i="7"/>
  <c r="CP56" i="7"/>
  <c r="GW56" i="7" s="1"/>
  <c r="CQ56" i="7"/>
  <c r="CP58" i="7"/>
  <c r="GW58" i="7" s="1"/>
  <c r="PQ58" i="7" s="1"/>
  <c r="CQ58" i="7"/>
  <c r="CP61" i="7"/>
  <c r="GW61" i="7" s="1"/>
  <c r="CQ61" i="7"/>
  <c r="CP62" i="7"/>
  <c r="GW62" i="7" s="1"/>
  <c r="CQ62" i="7"/>
  <c r="CP63" i="7"/>
  <c r="GW63" i="7" s="1"/>
  <c r="PQ63" i="7" s="1"/>
  <c r="CQ63" i="7"/>
  <c r="CP66" i="7"/>
  <c r="GW66" i="7" s="1"/>
  <c r="PQ66" i="7" s="1"/>
  <c r="CQ66" i="7"/>
  <c r="CP67" i="7"/>
  <c r="GW67" i="7" s="1"/>
  <c r="PQ67" i="7" s="1"/>
  <c r="CQ67" i="7"/>
  <c r="CP68" i="7"/>
  <c r="GW68" i="7" s="1"/>
  <c r="PQ68" i="7" s="1"/>
  <c r="CQ68" i="7"/>
  <c r="CP71" i="7"/>
  <c r="GW71" i="7" s="1"/>
  <c r="PQ71" i="7" s="1"/>
  <c r="CQ71" i="7"/>
  <c r="CP72" i="7"/>
  <c r="CQ72" i="7"/>
  <c r="CQ11" i="7"/>
  <c r="CP11" i="7"/>
  <c r="GW11" i="7" s="1"/>
  <c r="PQ11" i="7" s="1"/>
  <c r="AB12" i="7"/>
  <c r="AH12" i="7" s="1"/>
  <c r="AC12" i="7"/>
  <c r="AI12" i="7" s="1"/>
  <c r="AB13" i="7"/>
  <c r="AH13" i="7" s="1"/>
  <c r="AC13" i="7"/>
  <c r="AI13" i="7" s="1"/>
  <c r="AB14" i="7"/>
  <c r="AH14" i="7" s="1"/>
  <c r="AC14" i="7"/>
  <c r="AI14" i="7" s="1"/>
  <c r="AB15" i="7"/>
  <c r="AH15" i="7" s="1"/>
  <c r="AC15" i="7"/>
  <c r="AI15" i="7" s="1"/>
  <c r="AB16" i="7"/>
  <c r="AH16" i="7" s="1"/>
  <c r="AC16" i="7"/>
  <c r="AI16" i="7" s="1"/>
  <c r="AB17" i="7"/>
  <c r="AH17" i="7" s="1"/>
  <c r="AC17" i="7"/>
  <c r="AI17" i="7" s="1"/>
  <c r="AB18" i="7"/>
  <c r="AH18" i="7" s="1"/>
  <c r="AC18" i="7"/>
  <c r="AI18" i="7" s="1"/>
  <c r="AB19" i="7"/>
  <c r="AH19" i="7" s="1"/>
  <c r="AC19" i="7"/>
  <c r="AI19" i="7" s="1"/>
  <c r="AB22" i="7"/>
  <c r="AH22" i="7" s="1"/>
  <c r="AC22" i="7"/>
  <c r="AI22" i="7" s="1"/>
  <c r="AB23" i="7"/>
  <c r="AH23" i="7" s="1"/>
  <c r="AC23" i="7"/>
  <c r="AI23" i="7" s="1"/>
  <c r="AB24" i="7"/>
  <c r="AH24" i="7" s="1"/>
  <c r="AC24" i="7"/>
  <c r="AI24" i="7" s="1"/>
  <c r="AB25" i="7"/>
  <c r="AH25" i="7" s="1"/>
  <c r="AC25" i="7"/>
  <c r="AI25" i="7" s="1"/>
  <c r="AB26" i="7"/>
  <c r="AH26" i="7" s="1"/>
  <c r="AC26" i="7"/>
  <c r="AI26" i="7" s="1"/>
  <c r="AB27" i="7"/>
  <c r="AH27" i="7" s="1"/>
  <c r="AC27" i="7"/>
  <c r="AI27" i="7" s="1"/>
  <c r="AB31" i="7"/>
  <c r="AH31" i="7" s="1"/>
  <c r="AC31" i="7"/>
  <c r="AI31" i="7" s="1"/>
  <c r="AB32" i="7"/>
  <c r="AH32" i="7" s="1"/>
  <c r="AC32" i="7"/>
  <c r="AI32" i="7" s="1"/>
  <c r="AB33" i="7"/>
  <c r="AH33" i="7" s="1"/>
  <c r="AC33" i="7"/>
  <c r="AI33" i="7" s="1"/>
  <c r="AB34" i="7"/>
  <c r="AH34" i="7" s="1"/>
  <c r="AC34" i="7"/>
  <c r="AI34" i="7" s="1"/>
  <c r="AB35" i="7"/>
  <c r="AH35" i="7" s="1"/>
  <c r="AC35" i="7"/>
  <c r="AI35" i="7" s="1"/>
  <c r="AB39" i="7"/>
  <c r="AH39" i="7" s="1"/>
  <c r="AC39" i="7"/>
  <c r="AI39" i="7" s="1"/>
  <c r="AB40" i="7"/>
  <c r="AH40" i="7" s="1"/>
  <c r="AC40" i="7"/>
  <c r="AI40" i="7" s="1"/>
  <c r="AB41" i="7"/>
  <c r="AH41" i="7" s="1"/>
  <c r="AC41" i="7"/>
  <c r="AI41" i="7" s="1"/>
  <c r="AB42" i="7"/>
  <c r="AH42" i="7" s="1"/>
  <c r="AC42" i="7"/>
  <c r="AI42" i="7" s="1"/>
  <c r="AB43" i="7"/>
  <c r="AH43" i="7" s="1"/>
  <c r="AC43" i="7"/>
  <c r="AI43" i="7" s="1"/>
  <c r="AB44" i="7"/>
  <c r="AH44" i="7" s="1"/>
  <c r="AC44" i="7"/>
  <c r="AI44" i="7" s="1"/>
  <c r="AB46" i="7"/>
  <c r="AH46" i="7" s="1"/>
  <c r="AC46" i="7"/>
  <c r="AI46" i="7" s="1"/>
  <c r="AB48" i="7"/>
  <c r="AH48" i="7" s="1"/>
  <c r="AC48" i="7"/>
  <c r="AI48" i="7" s="1"/>
  <c r="AB49" i="7"/>
  <c r="AH49" i="7" s="1"/>
  <c r="AC49" i="7"/>
  <c r="AI49" i="7" s="1"/>
  <c r="AB50" i="7"/>
  <c r="AH50" i="7" s="1"/>
  <c r="AC50" i="7"/>
  <c r="AI50" i="7" s="1"/>
  <c r="AB51" i="7"/>
  <c r="AH51" i="7" s="1"/>
  <c r="AC51" i="7"/>
  <c r="AI51" i="7" s="1"/>
  <c r="AB52" i="7"/>
  <c r="AH52" i="7" s="1"/>
  <c r="AC52" i="7"/>
  <c r="AI52" i="7" s="1"/>
  <c r="AB53" i="7"/>
  <c r="AH53" i="7" s="1"/>
  <c r="AC53" i="7"/>
  <c r="AI53" i="7" s="1"/>
  <c r="AB54" i="7"/>
  <c r="AH54" i="7" s="1"/>
  <c r="AC54" i="7"/>
  <c r="AI54" i="7" s="1"/>
  <c r="AB55" i="7"/>
  <c r="AH55" i="7" s="1"/>
  <c r="AC55" i="7"/>
  <c r="AI55" i="7" s="1"/>
  <c r="AB56" i="7"/>
  <c r="AH56" i="7" s="1"/>
  <c r="AC56" i="7"/>
  <c r="AI56" i="7" s="1"/>
  <c r="AB58" i="7"/>
  <c r="AC58" i="7"/>
  <c r="AI58" i="7" s="1"/>
  <c r="AB61" i="7"/>
  <c r="AH61" i="7" s="1"/>
  <c r="AC61" i="7"/>
  <c r="AI61" i="7" s="1"/>
  <c r="AB62" i="7"/>
  <c r="AH62" i="7" s="1"/>
  <c r="AC62" i="7"/>
  <c r="AI62" i="7" s="1"/>
  <c r="AB63" i="7"/>
  <c r="AH63" i="7" s="1"/>
  <c r="AC63" i="7"/>
  <c r="AI63" i="7" s="1"/>
  <c r="AB66" i="7"/>
  <c r="AH66" i="7" s="1"/>
  <c r="AC66" i="7"/>
  <c r="AI66" i="7" s="1"/>
  <c r="AB67" i="7"/>
  <c r="AH67" i="7" s="1"/>
  <c r="AC67" i="7"/>
  <c r="AI67" i="7" s="1"/>
  <c r="AB68" i="7"/>
  <c r="AH68" i="7" s="1"/>
  <c r="AC68" i="7"/>
  <c r="AI68" i="7" s="1"/>
  <c r="AC11" i="7"/>
  <c r="AI11" i="7" s="1"/>
  <c r="AB11" i="7"/>
  <c r="AH11" i="7" s="1"/>
  <c r="PL69" i="7"/>
  <c r="PK69" i="7"/>
  <c r="PL64" i="7"/>
  <c r="PK64" i="7"/>
  <c r="PL57" i="7"/>
  <c r="PK57" i="7"/>
  <c r="PL45" i="7"/>
  <c r="PM45" i="7" s="1"/>
  <c r="PK45" i="7"/>
  <c r="PL36" i="7"/>
  <c r="PM36" i="7" s="1"/>
  <c r="PK36" i="7"/>
  <c r="PL28" i="7"/>
  <c r="PM28" i="7" s="1"/>
  <c r="PK28" i="7"/>
  <c r="PL20" i="7"/>
  <c r="PM20" i="7" s="1"/>
  <c r="PK20" i="7"/>
  <c r="OW69" i="7"/>
  <c r="OX69" i="7" s="1"/>
  <c r="OV69" i="7"/>
  <c r="OW64" i="7"/>
  <c r="OX64" i="7" s="1"/>
  <c r="OV64" i="7"/>
  <c r="OW57" i="7"/>
  <c r="OX57" i="7" s="1"/>
  <c r="OV57" i="7"/>
  <c r="OW45" i="7"/>
  <c r="OW36" i="7"/>
  <c r="OV36" i="7"/>
  <c r="OW28" i="7"/>
  <c r="OW20" i="7"/>
  <c r="NM64" i="7"/>
  <c r="NL64" i="7"/>
  <c r="NM57" i="7"/>
  <c r="NM45" i="7"/>
  <c r="MX69" i="7"/>
  <c r="LN69" i="7"/>
  <c r="LM69" i="7"/>
  <c r="LN64" i="7"/>
  <c r="LM64" i="7"/>
  <c r="LN57" i="7"/>
  <c r="LM57" i="7"/>
  <c r="LN45" i="7"/>
  <c r="LM45" i="7"/>
  <c r="LN36" i="7"/>
  <c r="LM36" i="7"/>
  <c r="LN28" i="7"/>
  <c r="LM28" i="7"/>
  <c r="LM20" i="7"/>
  <c r="KV69" i="7"/>
  <c r="KU69" i="7"/>
  <c r="KV64" i="7"/>
  <c r="KU64" i="7"/>
  <c r="KV57" i="7"/>
  <c r="KU57" i="7"/>
  <c r="KV45" i="7"/>
  <c r="KU45" i="7"/>
  <c r="KV36" i="7"/>
  <c r="KU36" i="7"/>
  <c r="KV28" i="7"/>
  <c r="KU28" i="7"/>
  <c r="KV20" i="7"/>
  <c r="KU20" i="7"/>
  <c r="KC69" i="7"/>
  <c r="KC64" i="7"/>
  <c r="KC57" i="7"/>
  <c r="KC36" i="7"/>
  <c r="JT69" i="7"/>
  <c r="JT64" i="7"/>
  <c r="JT57" i="7"/>
  <c r="JU45" i="7"/>
  <c r="JT36" i="7"/>
  <c r="JL69" i="7"/>
  <c r="JK69" i="7"/>
  <c r="JL64" i="7"/>
  <c r="JK64" i="7"/>
  <c r="JL57" i="7"/>
  <c r="JK57" i="7"/>
  <c r="JL45" i="7"/>
  <c r="JK45" i="7"/>
  <c r="JL36" i="7"/>
  <c r="JK36" i="7"/>
  <c r="JL28" i="7"/>
  <c r="JK28" i="7"/>
  <c r="JL20" i="7"/>
  <c r="JK20" i="7"/>
  <c r="IY69" i="7"/>
  <c r="IY64" i="7"/>
  <c r="IY57" i="7"/>
  <c r="IY36" i="7"/>
  <c r="IQ69" i="7"/>
  <c r="IQ64" i="7"/>
  <c r="IQ57" i="7"/>
  <c r="IP45" i="7"/>
  <c r="IQ36" i="7"/>
  <c r="GU69" i="7"/>
  <c r="GU64" i="7"/>
  <c r="GU57" i="7"/>
  <c r="GT45" i="7"/>
  <c r="GU36" i="7"/>
  <c r="GL45" i="7"/>
  <c r="GK45" i="7"/>
  <c r="GL36" i="7"/>
  <c r="GK36" i="7"/>
  <c r="GL28" i="7"/>
  <c r="GK28" i="7"/>
  <c r="GL20" i="7"/>
  <c r="GK20" i="7"/>
  <c r="EA69" i="7"/>
  <c r="DZ69" i="7"/>
  <c r="EA64" i="7"/>
  <c r="DZ64" i="7"/>
  <c r="DZ57" i="7"/>
  <c r="EA45" i="7"/>
  <c r="DZ45" i="7"/>
  <c r="EA36" i="7"/>
  <c r="DZ36" i="7"/>
  <c r="EA28" i="7"/>
  <c r="DZ28" i="7"/>
  <c r="EA20" i="7"/>
  <c r="DZ20" i="7"/>
  <c r="BT64" i="7"/>
  <c r="BT57" i="7"/>
  <c r="BT45" i="7"/>
  <c r="BT36" i="7"/>
  <c r="BT28" i="7"/>
  <c r="BT20" i="7"/>
  <c r="DJ23" i="7" l="1"/>
  <c r="DJ22" i="7"/>
  <c r="GD64" i="7"/>
  <c r="EB20" i="7"/>
  <c r="JM20" i="7"/>
  <c r="JM28" i="7"/>
  <c r="JM36" i="7"/>
  <c r="JM45" i="7"/>
  <c r="JM57" i="7"/>
  <c r="JM64" i="7"/>
  <c r="JM69" i="7"/>
  <c r="LO36" i="7"/>
  <c r="LO45" i="7"/>
  <c r="KW36" i="7"/>
  <c r="KW45" i="7"/>
  <c r="KW57" i="7"/>
  <c r="KW64" i="7"/>
  <c r="NN64" i="7"/>
  <c r="OR28" i="7"/>
  <c r="CR54" i="7"/>
  <c r="CR53" i="7"/>
  <c r="CR52" i="7"/>
  <c r="CR51" i="7"/>
  <c r="CR50" i="7"/>
  <c r="CR49" i="7"/>
  <c r="CR48" i="7"/>
  <c r="LO57" i="7"/>
  <c r="LO64" i="7"/>
  <c r="LO69" i="7"/>
  <c r="PM57" i="7"/>
  <c r="PM64" i="7"/>
  <c r="PM69" i="7"/>
  <c r="FL72" i="7"/>
  <c r="FL71" i="7"/>
  <c r="FL68" i="7"/>
  <c r="FL67" i="7"/>
  <c r="FL66" i="7"/>
  <c r="FL63" i="7"/>
  <c r="FL62" i="7"/>
  <c r="FL61" i="7"/>
  <c r="FL58" i="7"/>
  <c r="FL56" i="7"/>
  <c r="FL55" i="7"/>
  <c r="FL54" i="7"/>
  <c r="FL53" i="7"/>
  <c r="FL52" i="7"/>
  <c r="FL51" i="7"/>
  <c r="FL50" i="7"/>
  <c r="FL49" i="7"/>
  <c r="FL48" i="7"/>
  <c r="FL46" i="7"/>
  <c r="FL44" i="7"/>
  <c r="FL43" i="7"/>
  <c r="FL42" i="7"/>
  <c r="FL41" i="7"/>
  <c r="FL40" i="7"/>
  <c r="FL39" i="7"/>
  <c r="FL35" i="7"/>
  <c r="FL34" i="7"/>
  <c r="FL33" i="7"/>
  <c r="FL32" i="7"/>
  <c r="FL31" i="7"/>
  <c r="FL27" i="7"/>
  <c r="FL26" i="7"/>
  <c r="FL25" i="7"/>
  <c r="FL24" i="7"/>
  <c r="FL23" i="7"/>
  <c r="FL22" i="7"/>
  <c r="FL19" i="7"/>
  <c r="FL18" i="7"/>
  <c r="FL17" i="7"/>
  <c r="FL16" i="7"/>
  <c r="FL15" i="7"/>
  <c r="FL12" i="7"/>
  <c r="GV11" i="7"/>
  <c r="KW69" i="7"/>
  <c r="OR36" i="7"/>
  <c r="OR57" i="7"/>
  <c r="OR69" i="7"/>
  <c r="OX36" i="7"/>
  <c r="CR72" i="7"/>
  <c r="CR71" i="7"/>
  <c r="CR68" i="7"/>
  <c r="CR67" i="7"/>
  <c r="CR66" i="7"/>
  <c r="CR63" i="7"/>
  <c r="CR62" i="7"/>
  <c r="CR61" i="7"/>
  <c r="CR58" i="7"/>
  <c r="CR56" i="7"/>
  <c r="CR55" i="7"/>
  <c r="NQ61" i="7"/>
  <c r="NQ43" i="7"/>
  <c r="NQ53" i="7"/>
  <c r="NQ42" i="7"/>
  <c r="NQ44" i="7"/>
  <c r="NQ49" i="7"/>
  <c r="NQ62" i="7"/>
  <c r="NQ68" i="7"/>
  <c r="NQ72" i="7"/>
  <c r="NQ66" i="7"/>
  <c r="FL14" i="7"/>
  <c r="DJ12" i="7"/>
  <c r="DJ11" i="7"/>
  <c r="EB28" i="7"/>
  <c r="EB36" i="7"/>
  <c r="EB45" i="7"/>
  <c r="GM20" i="7"/>
  <c r="GM28" i="7"/>
  <c r="GM36" i="7"/>
  <c r="GM45" i="7"/>
  <c r="GD57" i="7"/>
  <c r="GD36" i="7"/>
  <c r="GD28" i="7"/>
  <c r="GD29" i="7" s="1"/>
  <c r="GD20" i="7"/>
  <c r="GD21" i="7" s="1"/>
  <c r="GD69" i="7"/>
  <c r="KK61" i="7"/>
  <c r="NQ56" i="7"/>
  <c r="LO28" i="7"/>
  <c r="KW28" i="7"/>
  <c r="KW20" i="7"/>
  <c r="FL13" i="7"/>
  <c r="DJ17" i="7"/>
  <c r="DJ18" i="7"/>
  <c r="DJ13" i="7"/>
  <c r="CR13" i="7"/>
  <c r="BT69" i="7"/>
  <c r="EB64" i="7"/>
  <c r="EB69" i="7"/>
  <c r="GX11" i="7"/>
  <c r="CR11" i="7"/>
  <c r="PQ56" i="7"/>
  <c r="PT56" i="7" s="1"/>
  <c r="PQ51" i="7"/>
  <c r="PT51" i="7" s="1"/>
  <c r="PQ44" i="7"/>
  <c r="PT44" i="7" s="1"/>
  <c r="PQ42" i="7"/>
  <c r="PT42" i="7" s="1"/>
  <c r="IH36" i="7"/>
  <c r="IH57" i="7"/>
  <c r="IH64" i="7"/>
  <c r="IH69" i="7"/>
  <c r="LS36" i="7"/>
  <c r="LN20" i="7"/>
  <c r="NM20" i="7"/>
  <c r="NM28" i="7"/>
  <c r="NM36" i="7"/>
  <c r="NL69" i="7"/>
  <c r="EA57" i="7"/>
  <c r="EB57" i="7" s="1"/>
  <c r="FJ36" i="7"/>
  <c r="FJ64" i="7"/>
  <c r="GL57" i="7"/>
  <c r="GL64" i="7"/>
  <c r="GL69" i="7"/>
  <c r="GK57" i="7"/>
  <c r="GK64" i="7"/>
  <c r="GK69" i="7"/>
  <c r="PQ61" i="7"/>
  <c r="PT61" i="7" s="1"/>
  <c r="MX36" i="7"/>
  <c r="NL36" i="7"/>
  <c r="NM69" i="7"/>
  <c r="NN69" i="7" s="1"/>
  <c r="OR45" i="7"/>
  <c r="AC60" i="7"/>
  <c r="NP69" i="7"/>
  <c r="AH58" i="7"/>
  <c r="PT58" i="7" s="1"/>
  <c r="AB60" i="7"/>
  <c r="AH60" i="7" s="1"/>
  <c r="PT60" i="7" s="1"/>
  <c r="LT36" i="7"/>
  <c r="LU36" i="7" s="1"/>
  <c r="LT69" i="7"/>
  <c r="CQ64" i="7"/>
  <c r="CQ69" i="7"/>
  <c r="DI36" i="7"/>
  <c r="DI57" i="7"/>
  <c r="DI64" i="7"/>
  <c r="LS69" i="7"/>
  <c r="MW36" i="7"/>
  <c r="NO36" i="7" s="1"/>
  <c r="PT11" i="7"/>
  <c r="PT71" i="7"/>
  <c r="PT68" i="7"/>
  <c r="PT67" i="7"/>
  <c r="PT66" i="7"/>
  <c r="PT63" i="7"/>
  <c r="PT55" i="7"/>
  <c r="PT54" i="7"/>
  <c r="PT52" i="7"/>
  <c r="PT46" i="7"/>
  <c r="PT43" i="7"/>
  <c r="PT41" i="7"/>
  <c r="PT40" i="7"/>
  <c r="PT39" i="7"/>
  <c r="PT35" i="7"/>
  <c r="PT34" i="7"/>
  <c r="PT33" i="7"/>
  <c r="PT32" i="7"/>
  <c r="PT31" i="7"/>
  <c r="PT18" i="7"/>
  <c r="PT17" i="7"/>
  <c r="PT13" i="7"/>
  <c r="PT12" i="7"/>
  <c r="PT27" i="7"/>
  <c r="PT26" i="7"/>
  <c r="PT25" i="7"/>
  <c r="PT24" i="7"/>
  <c r="PT23" i="7"/>
  <c r="PT22" i="7"/>
  <c r="PT50" i="7"/>
  <c r="PT49" i="7"/>
  <c r="PT48" i="7"/>
  <c r="PT15" i="7"/>
  <c r="LS20" i="7"/>
  <c r="LS28" i="7"/>
  <c r="LS45" i="7"/>
  <c r="LS57" i="7"/>
  <c r="LS64" i="7"/>
  <c r="OV20" i="7"/>
  <c r="OX20" i="7" s="1"/>
  <c r="OV29" i="7"/>
  <c r="OV28" i="7"/>
  <c r="OX28" i="7" s="1"/>
  <c r="OV47" i="7"/>
  <c r="OV45" i="7"/>
  <c r="OX45" i="7" s="1"/>
  <c r="FJ69" i="7"/>
  <c r="LT28" i="7"/>
  <c r="LU28" i="7" s="1"/>
  <c r="LT45" i="7"/>
  <c r="LU45" i="7" s="1"/>
  <c r="LT57" i="7"/>
  <c r="LU57" i="7" s="1"/>
  <c r="LT64" i="7"/>
  <c r="LU64" i="7" s="1"/>
  <c r="PO36" i="7"/>
  <c r="PO69" i="7"/>
  <c r="PN36" i="7"/>
  <c r="PN57" i="7"/>
  <c r="PN64" i="7"/>
  <c r="PN69" i="7"/>
  <c r="GW16" i="7"/>
  <c r="PQ16" i="7" s="1"/>
  <c r="PT16" i="7" s="1"/>
  <c r="MX20" i="7"/>
  <c r="GX68" i="7"/>
  <c r="GY68" i="7" s="1"/>
  <c r="GX67" i="7"/>
  <c r="GY67" i="7" s="1"/>
  <c r="GX66" i="7"/>
  <c r="GY66" i="7" s="1"/>
  <c r="GX63" i="7"/>
  <c r="GY63" i="7" s="1"/>
  <c r="GX62" i="7"/>
  <c r="GX61" i="7"/>
  <c r="GY61" i="7" s="1"/>
  <c r="GX58" i="7"/>
  <c r="GX56" i="7"/>
  <c r="GX55" i="7"/>
  <c r="GY55" i="7" s="1"/>
  <c r="GX54" i="7"/>
  <c r="GX53" i="7"/>
  <c r="GX52" i="7"/>
  <c r="GX51" i="7"/>
  <c r="GY51" i="7" s="1"/>
  <c r="GX50" i="7"/>
  <c r="GX49" i="7"/>
  <c r="GY49" i="7" s="1"/>
  <c r="GX48" i="7"/>
  <c r="GX46" i="7"/>
  <c r="GY46" i="7" s="1"/>
  <c r="GX44" i="7"/>
  <c r="GX43" i="7"/>
  <c r="GY43" i="7" s="1"/>
  <c r="GX42" i="7"/>
  <c r="GX41" i="7"/>
  <c r="GY41" i="7" s="1"/>
  <c r="GX40" i="7"/>
  <c r="GX39" i="7"/>
  <c r="GY39" i="7" s="1"/>
  <c r="GX35" i="7"/>
  <c r="GY35" i="7" s="1"/>
  <c r="GX34" i="7"/>
  <c r="GY34" i="7" s="1"/>
  <c r="GX33" i="7"/>
  <c r="GY33" i="7" s="1"/>
  <c r="GX32" i="7"/>
  <c r="GY32" i="7" s="1"/>
  <c r="GX31" i="7"/>
  <c r="GY31" i="7" s="1"/>
  <c r="GX27" i="7"/>
  <c r="GY27" i="7" s="1"/>
  <c r="GX26" i="7"/>
  <c r="GY26" i="7" s="1"/>
  <c r="GX25" i="7"/>
  <c r="GY25" i="7" s="1"/>
  <c r="GX24" i="7"/>
  <c r="GY24" i="7" s="1"/>
  <c r="GX23" i="7"/>
  <c r="GY23" i="7" s="1"/>
  <c r="GX22" i="7"/>
  <c r="GX19" i="7"/>
  <c r="GX18" i="7"/>
  <c r="GX17" i="7"/>
  <c r="GY17" i="7" s="1"/>
  <c r="GX16" i="7"/>
  <c r="GX15" i="7"/>
  <c r="GY15" i="7" s="1"/>
  <c r="GX14" i="7"/>
  <c r="GX13" i="7"/>
  <c r="GX12" i="7"/>
  <c r="CQ36" i="7"/>
  <c r="DI69" i="7"/>
  <c r="FJ57" i="7"/>
  <c r="MX28" i="7"/>
  <c r="MX45" i="7"/>
  <c r="MX57" i="7"/>
  <c r="MX64" i="7"/>
  <c r="MW69" i="7"/>
  <c r="NO69" i="7" s="1"/>
  <c r="NL20" i="7"/>
  <c r="NL29" i="7"/>
  <c r="NL28" i="7"/>
  <c r="PO45" i="7"/>
  <c r="PK21" i="7"/>
  <c r="PK29" i="7"/>
  <c r="PK47" i="7"/>
  <c r="MW20" i="7"/>
  <c r="MW29" i="7"/>
  <c r="MW28" i="7"/>
  <c r="MW47" i="7"/>
  <c r="MW45" i="7"/>
  <c r="NL57" i="7"/>
  <c r="NN57" i="7" s="1"/>
  <c r="PO28" i="7"/>
  <c r="GW53" i="7"/>
  <c r="PQ62" i="7"/>
  <c r="PT62" i="7" s="1"/>
  <c r="PQ19" i="7"/>
  <c r="PT19" i="7" s="1"/>
  <c r="NL45" i="7"/>
  <c r="NN45" i="7" s="1"/>
  <c r="MW57" i="7"/>
  <c r="MW64" i="7"/>
  <c r="GW14" i="7"/>
  <c r="GX72" i="7"/>
  <c r="GX71" i="7"/>
  <c r="CP20" i="7"/>
  <c r="CP29" i="7"/>
  <c r="CP28" i="7"/>
  <c r="CP36" i="7"/>
  <c r="CP45" i="7"/>
  <c r="CP57" i="7"/>
  <c r="CP64" i="7"/>
  <c r="CP69" i="7"/>
  <c r="DH20" i="7"/>
  <c r="DH29" i="7"/>
  <c r="DH28" i="7"/>
  <c r="DH36" i="7"/>
  <c r="DH45" i="7"/>
  <c r="DH57" i="7"/>
  <c r="DH64" i="7"/>
  <c r="DH69" i="7"/>
  <c r="EQ36" i="7"/>
  <c r="EQ45" i="7"/>
  <c r="EQ69" i="7"/>
  <c r="FK20" i="7"/>
  <c r="FK28" i="7"/>
  <c r="FK45" i="7"/>
  <c r="FK57" i="7"/>
  <c r="FL57" i="7" s="1"/>
  <c r="FK64" i="7"/>
  <c r="FL64" i="7" s="1"/>
  <c r="GL21" i="7"/>
  <c r="GL29" i="7"/>
  <c r="GT20" i="7"/>
  <c r="GT29" i="7"/>
  <c r="GT28" i="7"/>
  <c r="GT36" i="7"/>
  <c r="GV36" i="7" s="1"/>
  <c r="GT57" i="7"/>
  <c r="GV57" i="7" s="1"/>
  <c r="GT64" i="7"/>
  <c r="GV64" i="7" s="1"/>
  <c r="GT69" i="7"/>
  <c r="GV69" i="7" s="1"/>
  <c r="IG20" i="7"/>
  <c r="IH28" i="7"/>
  <c r="IG36" i="7"/>
  <c r="IG45" i="7"/>
  <c r="IG69" i="7"/>
  <c r="IQ20" i="7"/>
  <c r="IP29" i="7"/>
  <c r="IP28" i="7"/>
  <c r="IQ45" i="7"/>
  <c r="IR45" i="7" s="1"/>
  <c r="IP57" i="7"/>
  <c r="IR57" i="7" s="1"/>
  <c r="IP64" i="7"/>
  <c r="IR64" i="7" s="1"/>
  <c r="IZ20" i="7"/>
  <c r="IZ28" i="7"/>
  <c r="IZ36" i="7"/>
  <c r="JA36" i="7" s="1"/>
  <c r="IY45" i="7"/>
  <c r="IZ57" i="7"/>
  <c r="JA57" i="7" s="1"/>
  <c r="IZ64" i="7"/>
  <c r="JA64" i="7" s="1"/>
  <c r="IZ69" i="7"/>
  <c r="JA69" i="7" s="1"/>
  <c r="JK21" i="7"/>
  <c r="JK29" i="7"/>
  <c r="JK47" i="7"/>
  <c r="JT20" i="7"/>
  <c r="JU28" i="7"/>
  <c r="JU36" i="7"/>
  <c r="JV36" i="7" s="1"/>
  <c r="JT45" i="7"/>
  <c r="JV45" i="7" s="1"/>
  <c r="KD21" i="7"/>
  <c r="KD20" i="7"/>
  <c r="KD28" i="7"/>
  <c r="KD47" i="7"/>
  <c r="KD45" i="7"/>
  <c r="KD57" i="7"/>
  <c r="KE57" i="7" s="1"/>
  <c r="KD64" i="7"/>
  <c r="KE64" i="7" s="1"/>
  <c r="LM21" i="7"/>
  <c r="LM29" i="7"/>
  <c r="LN47" i="7"/>
  <c r="CQ20" i="7"/>
  <c r="CQ28" i="7"/>
  <c r="CQ45" i="7"/>
  <c r="CQ57" i="7"/>
  <c r="CR57" i="7" s="1"/>
  <c r="DI20" i="7"/>
  <c r="DI28" i="7"/>
  <c r="DI45" i="7"/>
  <c r="DZ29" i="7"/>
  <c r="DZ47" i="7"/>
  <c r="EQ28" i="7"/>
  <c r="EQ57" i="7"/>
  <c r="EQ64" i="7"/>
  <c r="FJ20" i="7"/>
  <c r="FJ29" i="7"/>
  <c r="FJ28" i="7"/>
  <c r="FK36" i="7"/>
  <c r="FL36" i="7" s="1"/>
  <c r="FJ45" i="7"/>
  <c r="FK69" i="7"/>
  <c r="FL69" i="7" s="1"/>
  <c r="GD45" i="7"/>
  <c r="GD47" i="7" s="1"/>
  <c r="GD65" i="7" s="1"/>
  <c r="GD70" i="7" s="1"/>
  <c r="GK21" i="7"/>
  <c r="GK29" i="7"/>
  <c r="GL47" i="7"/>
  <c r="GU20" i="7"/>
  <c r="GV20" i="7" s="1"/>
  <c r="GU28" i="7"/>
  <c r="GV28" i="7" s="1"/>
  <c r="GU45" i="7"/>
  <c r="GV45" i="7" s="1"/>
  <c r="IH21" i="7"/>
  <c r="IH20" i="7"/>
  <c r="II20" i="7" s="1"/>
  <c r="IG29" i="7"/>
  <c r="IG28" i="7"/>
  <c r="IH47" i="7"/>
  <c r="IH45" i="7"/>
  <c r="II45" i="7" s="1"/>
  <c r="IG57" i="7"/>
  <c r="IG64" i="7"/>
  <c r="IP20" i="7"/>
  <c r="IQ28" i="7"/>
  <c r="IR28" i="7" s="1"/>
  <c r="IP36" i="7"/>
  <c r="IR36" i="7" s="1"/>
  <c r="IP69" i="7"/>
  <c r="IR69" i="7" s="1"/>
  <c r="IY20" i="7"/>
  <c r="IY29" i="7"/>
  <c r="IY28" i="7"/>
  <c r="IZ47" i="7"/>
  <c r="IZ45" i="7"/>
  <c r="JU20" i="7"/>
  <c r="JV20" i="7" s="1"/>
  <c r="JT29" i="7"/>
  <c r="JT28" i="7"/>
  <c r="JU57" i="7"/>
  <c r="JV57" i="7" s="1"/>
  <c r="JU64" i="7"/>
  <c r="JV64" i="7" s="1"/>
  <c r="JU69" i="7"/>
  <c r="JV69" i="7" s="1"/>
  <c r="KC20" i="7"/>
  <c r="KC29" i="7"/>
  <c r="KC28" i="7"/>
  <c r="KD36" i="7"/>
  <c r="KE36" i="7" s="1"/>
  <c r="KC45" i="7"/>
  <c r="KI45" i="7" s="1"/>
  <c r="KD69" i="7"/>
  <c r="KE69" i="7" s="1"/>
  <c r="KU21" i="7"/>
  <c r="KU29" i="7"/>
  <c r="LM47" i="7"/>
  <c r="GW72" i="7"/>
  <c r="PL29" i="7"/>
  <c r="PL47" i="7"/>
  <c r="OW21" i="7"/>
  <c r="OW47" i="7"/>
  <c r="OX47" i="7" s="1"/>
  <c r="LN21" i="7"/>
  <c r="LN29" i="7"/>
  <c r="KU47" i="7"/>
  <c r="JU21" i="7"/>
  <c r="JU47" i="7"/>
  <c r="IZ21" i="7"/>
  <c r="GK47" i="7"/>
  <c r="FK47" i="7"/>
  <c r="BT29" i="7"/>
  <c r="LO29" i="7" l="1"/>
  <c r="LO21" i="7"/>
  <c r="JA28" i="7"/>
  <c r="PP36" i="7"/>
  <c r="KE20" i="7"/>
  <c r="JV28" i="7"/>
  <c r="DJ64" i="7"/>
  <c r="CR64" i="7"/>
  <c r="OR20" i="7"/>
  <c r="NN36" i="7"/>
  <c r="NN20" i="7"/>
  <c r="II64" i="7"/>
  <c r="LO47" i="7"/>
  <c r="PM47" i="7"/>
  <c r="JA45" i="7"/>
  <c r="DJ45" i="7"/>
  <c r="DJ20" i="7"/>
  <c r="CR45" i="7"/>
  <c r="CR20" i="7"/>
  <c r="KE45" i="7"/>
  <c r="KE28" i="7"/>
  <c r="JA20" i="7"/>
  <c r="IR20" i="7"/>
  <c r="II28" i="7"/>
  <c r="FL45" i="7"/>
  <c r="PO20" i="7"/>
  <c r="MY28" i="7"/>
  <c r="DJ69" i="7"/>
  <c r="GY16" i="7"/>
  <c r="PP69" i="7"/>
  <c r="DJ57" i="7"/>
  <c r="CR69" i="7"/>
  <c r="LU69" i="7"/>
  <c r="NN28" i="7"/>
  <c r="II69" i="7"/>
  <c r="II57" i="7"/>
  <c r="GD30" i="7"/>
  <c r="GD37" i="7" s="1"/>
  <c r="PM29" i="7"/>
  <c r="NQ69" i="7"/>
  <c r="MY69" i="7"/>
  <c r="GM29" i="7"/>
  <c r="FL28" i="7"/>
  <c r="CR36" i="7"/>
  <c r="GM64" i="7"/>
  <c r="GM47" i="7"/>
  <c r="GM21" i="7"/>
  <c r="FL20" i="7"/>
  <c r="GM69" i="7"/>
  <c r="GM57" i="7"/>
  <c r="II36" i="7"/>
  <c r="EQ20" i="7"/>
  <c r="DJ28" i="7"/>
  <c r="CR28" i="7"/>
  <c r="DJ36" i="7"/>
  <c r="AI60" i="7"/>
  <c r="PU60" i="7" s="1"/>
  <c r="PV60" i="7" s="1"/>
  <c r="PO64" i="7"/>
  <c r="PP64" i="7" s="1"/>
  <c r="OR64" i="7"/>
  <c r="NP57" i="7"/>
  <c r="MY57" i="7"/>
  <c r="NP36" i="7"/>
  <c r="NQ36" i="7" s="1"/>
  <c r="MY36" i="7"/>
  <c r="NP64" i="7"/>
  <c r="MY64" i="7"/>
  <c r="NP45" i="7"/>
  <c r="MY45" i="7"/>
  <c r="NP20" i="7"/>
  <c r="MY20" i="7"/>
  <c r="LT20" i="7"/>
  <c r="LU20" i="7" s="1"/>
  <c r="LO20" i="7"/>
  <c r="PR19" i="7"/>
  <c r="PU19" i="7" s="1"/>
  <c r="PV19" i="7" s="1"/>
  <c r="GY19" i="7"/>
  <c r="PR71" i="7"/>
  <c r="GY71" i="7"/>
  <c r="PR12" i="7"/>
  <c r="PS12" i="7" s="1"/>
  <c r="GY12" i="7"/>
  <c r="PR14" i="7"/>
  <c r="GY14" i="7"/>
  <c r="PR40" i="7"/>
  <c r="PS40" i="7" s="1"/>
  <c r="GY40" i="7"/>
  <c r="PR42" i="7"/>
  <c r="PS42" i="7" s="1"/>
  <c r="GY42" i="7"/>
  <c r="PR44" i="7"/>
  <c r="GY44" i="7"/>
  <c r="PR48" i="7"/>
  <c r="GY48" i="7"/>
  <c r="PR50" i="7"/>
  <c r="PS50" i="7" s="1"/>
  <c r="GY50" i="7"/>
  <c r="PR52" i="7"/>
  <c r="PS52" i="7" s="1"/>
  <c r="GY52" i="7"/>
  <c r="PR54" i="7"/>
  <c r="PS54" i="7" s="1"/>
  <c r="GY54" i="7"/>
  <c r="PR56" i="7"/>
  <c r="GY56" i="7"/>
  <c r="PR72" i="7"/>
  <c r="GY72" i="7"/>
  <c r="PR13" i="7"/>
  <c r="GY13" i="7"/>
  <c r="PR53" i="7"/>
  <c r="GY53" i="7"/>
  <c r="PR58" i="7"/>
  <c r="GY58" i="7"/>
  <c r="PR62" i="7"/>
  <c r="GY62" i="7"/>
  <c r="PR11" i="7"/>
  <c r="GY11" i="7"/>
  <c r="PR18" i="7"/>
  <c r="GY18" i="7"/>
  <c r="PR22" i="7"/>
  <c r="PS22" i="7" s="1"/>
  <c r="GY22" i="7"/>
  <c r="NP28" i="7"/>
  <c r="NQ28" i="7" s="1"/>
  <c r="LN65" i="7"/>
  <c r="DZ21" i="7"/>
  <c r="BT47" i="7"/>
  <c r="EA47" i="7"/>
  <c r="EB47" i="7" s="1"/>
  <c r="EA21" i="7"/>
  <c r="PL21" i="7"/>
  <c r="PM21" i="7" s="1"/>
  <c r="EA29" i="7"/>
  <c r="EB29" i="7" s="1"/>
  <c r="BT21" i="7"/>
  <c r="KV47" i="7"/>
  <c r="KW47" i="7" s="1"/>
  <c r="KV29" i="7"/>
  <c r="KW29" i="7" s="1"/>
  <c r="KV21" i="7"/>
  <c r="KW21" i="7" s="1"/>
  <c r="NO28" i="7"/>
  <c r="NO20" i="7"/>
  <c r="OR21" i="7"/>
  <c r="OR29" i="7"/>
  <c r="OW29" i="7"/>
  <c r="OX29" i="7" s="1"/>
  <c r="OV70" i="7"/>
  <c r="OV65" i="7"/>
  <c r="OV21" i="7"/>
  <c r="OX21" i="7" s="1"/>
  <c r="LS47" i="7"/>
  <c r="LS29" i="7"/>
  <c r="LS21" i="7"/>
  <c r="JL47" i="7"/>
  <c r="JM47" i="7" s="1"/>
  <c r="JL29" i="7"/>
  <c r="JM29" i="7" s="1"/>
  <c r="PN29" i="7"/>
  <c r="JL21" i="7"/>
  <c r="JM21" i="7" s="1"/>
  <c r="EQ47" i="7"/>
  <c r="GL65" i="7"/>
  <c r="IH30" i="7"/>
  <c r="NM47" i="7"/>
  <c r="PR16" i="7"/>
  <c r="PR24" i="7"/>
  <c r="PR26" i="7"/>
  <c r="PR31" i="7"/>
  <c r="PR33" i="7"/>
  <c r="PR35" i="7"/>
  <c r="PR39" i="7"/>
  <c r="PR41" i="7"/>
  <c r="PR43" i="7"/>
  <c r="PR46" i="7"/>
  <c r="PR49" i="7"/>
  <c r="PR51" i="7"/>
  <c r="PR55" i="7"/>
  <c r="PR66" i="7"/>
  <c r="PR68" i="7"/>
  <c r="PR15" i="7"/>
  <c r="PR17" i="7"/>
  <c r="PR23" i="7"/>
  <c r="PR25" i="7"/>
  <c r="PR27" i="7"/>
  <c r="PR32" i="7"/>
  <c r="PR34" i="7"/>
  <c r="PR61" i="7"/>
  <c r="PR63" i="7"/>
  <c r="PR67" i="7"/>
  <c r="NO45" i="7"/>
  <c r="PN28" i="7"/>
  <c r="PP28" i="7" s="1"/>
  <c r="PN20" i="7"/>
  <c r="NO29" i="7"/>
  <c r="KD65" i="7"/>
  <c r="MX47" i="7"/>
  <c r="MX21" i="7"/>
  <c r="PO57" i="7"/>
  <c r="PP57" i="7" s="1"/>
  <c r="EQ21" i="7"/>
  <c r="MX29" i="7"/>
  <c r="MY29" i="7" s="1"/>
  <c r="NM29" i="7"/>
  <c r="NN29" i="7" s="1"/>
  <c r="NM21" i="7"/>
  <c r="PN45" i="7"/>
  <c r="PP45" i="7" s="1"/>
  <c r="MW21" i="7"/>
  <c r="PK65" i="7"/>
  <c r="PK30" i="7"/>
  <c r="NL21" i="7"/>
  <c r="PQ53" i="7"/>
  <c r="PT53" i="7" s="1"/>
  <c r="NL47" i="7"/>
  <c r="NO47" i="7" s="1"/>
  <c r="NO57" i="7"/>
  <c r="NO64" i="7"/>
  <c r="MW70" i="7"/>
  <c r="MW65" i="7"/>
  <c r="PQ14" i="7"/>
  <c r="PT14" i="7" s="1"/>
  <c r="PQ72" i="7"/>
  <c r="PT72" i="7" s="1"/>
  <c r="IP47" i="7"/>
  <c r="IZ29" i="7"/>
  <c r="JA29" i="7" s="1"/>
  <c r="KJ64" i="7"/>
  <c r="KJ57" i="7"/>
  <c r="KJ36" i="7"/>
  <c r="GU47" i="7"/>
  <c r="GU29" i="7"/>
  <c r="GV29" i="7" s="1"/>
  <c r="GU21" i="7"/>
  <c r="FJ47" i="7"/>
  <c r="FL47" i="7" s="1"/>
  <c r="FJ21" i="7"/>
  <c r="DZ65" i="7"/>
  <c r="DI47" i="7"/>
  <c r="DI29" i="7"/>
  <c r="DJ29" i="7" s="1"/>
  <c r="DI21" i="7"/>
  <c r="GX69" i="7"/>
  <c r="CQ47" i="7"/>
  <c r="GX28" i="7"/>
  <c r="GX20" i="7"/>
  <c r="KD29" i="7"/>
  <c r="KE29" i="7" s="1"/>
  <c r="JT47" i="7"/>
  <c r="JV47" i="7" s="1"/>
  <c r="JK65" i="7"/>
  <c r="JK30" i="7"/>
  <c r="IQ47" i="7"/>
  <c r="IG47" i="7"/>
  <c r="II47" i="7" s="1"/>
  <c r="KI69" i="7"/>
  <c r="KI64" i="7"/>
  <c r="KI57" i="7"/>
  <c r="KI29" i="7"/>
  <c r="KJ20" i="7"/>
  <c r="GT21" i="7"/>
  <c r="DH47" i="7"/>
  <c r="DH21" i="7"/>
  <c r="CP47" i="7"/>
  <c r="GW29" i="7"/>
  <c r="CP21" i="7"/>
  <c r="EQ29" i="7"/>
  <c r="FK29" i="7"/>
  <c r="FL29" i="7" s="1"/>
  <c r="FK21" i="7"/>
  <c r="FL21" i="7" s="1"/>
  <c r="GK65" i="7"/>
  <c r="GT47" i="7"/>
  <c r="IH65" i="7"/>
  <c r="IZ65" i="7"/>
  <c r="JU29" i="7"/>
  <c r="JV29" i="7" s="1"/>
  <c r="KD30" i="7"/>
  <c r="KU65" i="7"/>
  <c r="LM65" i="7"/>
  <c r="KU30" i="7"/>
  <c r="KC47" i="7"/>
  <c r="KE47" i="7" s="1"/>
  <c r="KC21" i="7"/>
  <c r="KE21" i="7" s="1"/>
  <c r="IY21" i="7"/>
  <c r="JA21" i="7" s="1"/>
  <c r="IQ29" i="7"/>
  <c r="IR29" i="7" s="1"/>
  <c r="IP21" i="7"/>
  <c r="KJ69" i="7"/>
  <c r="KK69" i="7" s="1"/>
  <c r="KJ28" i="7"/>
  <c r="KI20" i="7"/>
  <c r="GK30" i="7"/>
  <c r="DZ30" i="7"/>
  <c r="GX64" i="7"/>
  <c r="GX57" i="7"/>
  <c r="GX45" i="7"/>
  <c r="GX36" i="7"/>
  <c r="CQ29" i="7"/>
  <c r="CR29" i="7" s="1"/>
  <c r="CQ21" i="7"/>
  <c r="CR21" i="7" s="1"/>
  <c r="LM30" i="7"/>
  <c r="JT21" i="7"/>
  <c r="JV21" i="7" s="1"/>
  <c r="IY47" i="7"/>
  <c r="JA47" i="7" s="1"/>
  <c r="IQ21" i="7"/>
  <c r="IH29" i="7"/>
  <c r="II29" i="7" s="1"/>
  <c r="IG21" i="7"/>
  <c r="II21" i="7" s="1"/>
  <c r="KJ45" i="7"/>
  <c r="KK45" i="7" s="1"/>
  <c r="KI36" i="7"/>
  <c r="KI28" i="7"/>
  <c r="GL30" i="7"/>
  <c r="GW69" i="7"/>
  <c r="GW64" i="7"/>
  <c r="GW57" i="7"/>
  <c r="GW45" i="7"/>
  <c r="GW36" i="7"/>
  <c r="GW28" i="7"/>
  <c r="GW20" i="7"/>
  <c r="PL65" i="7"/>
  <c r="PM65" i="7" s="1"/>
  <c r="PL30" i="7"/>
  <c r="PM30" i="7" s="1"/>
  <c r="OW65" i="7"/>
  <c r="OX65" i="7" s="1"/>
  <c r="OW30" i="7"/>
  <c r="NM30" i="7"/>
  <c r="LN30" i="7"/>
  <c r="JU30" i="7"/>
  <c r="JU65" i="7"/>
  <c r="JL65" i="7"/>
  <c r="JM65" i="7" s="1"/>
  <c r="JL30" i="7"/>
  <c r="JM30" i="7" s="1"/>
  <c r="IZ30" i="7"/>
  <c r="IQ65" i="7"/>
  <c r="GU65" i="7"/>
  <c r="FK65" i="7"/>
  <c r="EA65" i="7"/>
  <c r="EB65" i="7" s="1"/>
  <c r="EA30" i="7"/>
  <c r="DI65" i="7"/>
  <c r="CQ65" i="7"/>
  <c r="BT65" i="7"/>
  <c r="PQ45" i="7" l="1"/>
  <c r="EB30" i="7"/>
  <c r="GM30" i="7"/>
  <c r="IR21" i="7"/>
  <c r="IR47" i="7"/>
  <c r="GV21" i="7"/>
  <c r="MY21" i="7"/>
  <c r="CR47" i="7"/>
  <c r="DJ47" i="7"/>
  <c r="NN21" i="7"/>
  <c r="LT47" i="7"/>
  <c r="LU47" i="7" s="1"/>
  <c r="OR47" i="7"/>
  <c r="LO65" i="7"/>
  <c r="PP20" i="7"/>
  <c r="GV47" i="7"/>
  <c r="NN47" i="7"/>
  <c r="NQ20" i="7"/>
  <c r="NQ45" i="7"/>
  <c r="NQ64" i="7"/>
  <c r="LO30" i="7"/>
  <c r="KK57" i="7"/>
  <c r="GM65" i="7"/>
  <c r="KK64" i="7"/>
  <c r="NQ57" i="7"/>
  <c r="KK36" i="7"/>
  <c r="KK28" i="7"/>
  <c r="KK20" i="7"/>
  <c r="DJ21" i="7"/>
  <c r="GY45" i="7"/>
  <c r="GY64" i="7"/>
  <c r="GY28" i="7"/>
  <c r="GY69" i="7"/>
  <c r="EB21" i="7"/>
  <c r="GY36" i="7"/>
  <c r="GY57" i="7"/>
  <c r="GY20" i="7"/>
  <c r="NP47" i="7"/>
  <c r="NQ47" i="7" s="1"/>
  <c r="MY47" i="7"/>
  <c r="PU22" i="7"/>
  <c r="PV22" i="7" s="1"/>
  <c r="PU12" i="7"/>
  <c r="PV12" i="7" s="1"/>
  <c r="PS19" i="7"/>
  <c r="PU52" i="7"/>
  <c r="PV52" i="7" s="1"/>
  <c r="PU42" i="7"/>
  <c r="PV42" i="7" s="1"/>
  <c r="PU61" i="7"/>
  <c r="PV61" i="7" s="1"/>
  <c r="PS61" i="7"/>
  <c r="PU68" i="7"/>
  <c r="PV68" i="7" s="1"/>
  <c r="PS68" i="7"/>
  <c r="PU49" i="7"/>
  <c r="PV49" i="7" s="1"/>
  <c r="PS49" i="7"/>
  <c r="PU39" i="7"/>
  <c r="PV39" i="7" s="1"/>
  <c r="PS39" i="7"/>
  <c r="PU63" i="7"/>
  <c r="PV63" i="7" s="1"/>
  <c r="PS63" i="7"/>
  <c r="PU34" i="7"/>
  <c r="PV34" i="7" s="1"/>
  <c r="PS34" i="7"/>
  <c r="PU15" i="7"/>
  <c r="PV15" i="7" s="1"/>
  <c r="PS15" i="7"/>
  <c r="PU66" i="7"/>
  <c r="PV66" i="7" s="1"/>
  <c r="PS66" i="7"/>
  <c r="PU51" i="7"/>
  <c r="PV51" i="7" s="1"/>
  <c r="PS51" i="7"/>
  <c r="PU46" i="7"/>
  <c r="PV46" i="7" s="1"/>
  <c r="PS46" i="7"/>
  <c r="PU41" i="7"/>
  <c r="PV41" i="7" s="1"/>
  <c r="PS41" i="7"/>
  <c r="PU35" i="7"/>
  <c r="PV35" i="7" s="1"/>
  <c r="PS35" i="7"/>
  <c r="PU31" i="7"/>
  <c r="PV31" i="7" s="1"/>
  <c r="PS31" i="7"/>
  <c r="PU54" i="7"/>
  <c r="PV54" i="7" s="1"/>
  <c r="PU50" i="7"/>
  <c r="PV50" i="7" s="1"/>
  <c r="PU40" i="7"/>
  <c r="PV40" i="7" s="1"/>
  <c r="PU67" i="7"/>
  <c r="PV67" i="7" s="1"/>
  <c r="PS67" i="7"/>
  <c r="PU32" i="7"/>
  <c r="PV32" i="7" s="1"/>
  <c r="PS32" i="7"/>
  <c r="PU17" i="7"/>
  <c r="PV17" i="7" s="1"/>
  <c r="PS17" i="7"/>
  <c r="PU55" i="7"/>
  <c r="PV55" i="7" s="1"/>
  <c r="PS55" i="7"/>
  <c r="PU43" i="7"/>
  <c r="PV43" i="7" s="1"/>
  <c r="PS43" i="7"/>
  <c r="PU33" i="7"/>
  <c r="PV33" i="7" s="1"/>
  <c r="PS33" i="7"/>
  <c r="PU16" i="7"/>
  <c r="PV16" i="7" s="1"/>
  <c r="PS16" i="7"/>
  <c r="PS11" i="7"/>
  <c r="PU11" i="7"/>
  <c r="PV11" i="7" s="1"/>
  <c r="PU62" i="7"/>
  <c r="PV62" i="7" s="1"/>
  <c r="PS62" i="7"/>
  <c r="PU58" i="7"/>
  <c r="PV58" i="7" s="1"/>
  <c r="PS58" i="7"/>
  <c r="PU53" i="7"/>
  <c r="PV53" i="7" s="1"/>
  <c r="PS53" i="7"/>
  <c r="PU13" i="7"/>
  <c r="PV13" i="7" s="1"/>
  <c r="PS13" i="7"/>
  <c r="PU72" i="7"/>
  <c r="PV72" i="7" s="1"/>
  <c r="PS72" i="7"/>
  <c r="PU56" i="7"/>
  <c r="PV56" i="7" s="1"/>
  <c r="PS56" i="7"/>
  <c r="PU48" i="7"/>
  <c r="PV48" i="7" s="1"/>
  <c r="PS48" i="7"/>
  <c r="PU44" i="7"/>
  <c r="PV44" i="7" s="1"/>
  <c r="PS44" i="7"/>
  <c r="PU14" i="7"/>
  <c r="PV14" i="7" s="1"/>
  <c r="PS14" i="7"/>
  <c r="PU71" i="7"/>
  <c r="PV71" i="7" s="1"/>
  <c r="PS71" i="7"/>
  <c r="PU18" i="7"/>
  <c r="PV18" i="7" s="1"/>
  <c r="PS18" i="7"/>
  <c r="PU25" i="7"/>
  <c r="PV25" i="7" s="1"/>
  <c r="PS25" i="7"/>
  <c r="PU26" i="7"/>
  <c r="PV26" i="7" s="1"/>
  <c r="PS26" i="7"/>
  <c r="PU27" i="7"/>
  <c r="PV27" i="7" s="1"/>
  <c r="PS27" i="7"/>
  <c r="PU23" i="7"/>
  <c r="PV23" i="7" s="1"/>
  <c r="PS23" i="7"/>
  <c r="PU24" i="7"/>
  <c r="PV24" i="7" s="1"/>
  <c r="PS24" i="7"/>
  <c r="BT30" i="7"/>
  <c r="LN70" i="7"/>
  <c r="MX30" i="7"/>
  <c r="GL70" i="7"/>
  <c r="KV30" i="7"/>
  <c r="KW30" i="7" s="1"/>
  <c r="FK30" i="7"/>
  <c r="KV65" i="7"/>
  <c r="MX65" i="7"/>
  <c r="MY65" i="7" s="1"/>
  <c r="LT29" i="7"/>
  <c r="LU29" i="7" s="1"/>
  <c r="NM65" i="7"/>
  <c r="OV37" i="7"/>
  <c r="OV30" i="7"/>
  <c r="OX30" i="7" s="1"/>
  <c r="PR36" i="7"/>
  <c r="LT21" i="7"/>
  <c r="LU21" i="7" s="1"/>
  <c r="PQ20" i="7"/>
  <c r="LS30" i="7"/>
  <c r="LS65" i="7"/>
  <c r="PQ69" i="7"/>
  <c r="PQ57" i="7"/>
  <c r="PR57" i="7"/>
  <c r="PR64" i="7"/>
  <c r="PR45" i="7"/>
  <c r="PS45" i="7" s="1"/>
  <c r="PO21" i="7"/>
  <c r="NP21" i="7"/>
  <c r="PR20" i="7"/>
  <c r="PS20" i="7" s="1"/>
  <c r="PR28" i="7"/>
  <c r="PR69" i="7"/>
  <c r="PN47" i="7"/>
  <c r="PN21" i="7"/>
  <c r="PK70" i="7"/>
  <c r="NO21" i="7"/>
  <c r="NP29" i="7"/>
  <c r="NQ29" i="7" s="1"/>
  <c r="NL37" i="7"/>
  <c r="NL30" i="7"/>
  <c r="NN30" i="7" s="1"/>
  <c r="MW37" i="7"/>
  <c r="MW30" i="7"/>
  <c r="NO30" i="7" s="1"/>
  <c r="PO29" i="7"/>
  <c r="PP29" i="7" s="1"/>
  <c r="PO47" i="7"/>
  <c r="PP47" i="7" s="1"/>
  <c r="PQ36" i="7"/>
  <c r="PQ28" i="7"/>
  <c r="NL70" i="7"/>
  <c r="NO70" i="7" s="1"/>
  <c r="NL65" i="7"/>
  <c r="NO65" i="7" s="1"/>
  <c r="PQ64" i="7"/>
  <c r="PQ29" i="7"/>
  <c r="IH37" i="7"/>
  <c r="IH70" i="7"/>
  <c r="IZ70" i="7"/>
  <c r="KD37" i="7"/>
  <c r="KD70" i="7"/>
  <c r="LM37" i="7"/>
  <c r="GX21" i="7"/>
  <c r="GX29" i="7"/>
  <c r="GY29" i="7" s="1"/>
  <c r="DZ37" i="7"/>
  <c r="GK37" i="7"/>
  <c r="IY37" i="7"/>
  <c r="IY30" i="7"/>
  <c r="JA30" i="7" s="1"/>
  <c r="KU70" i="7"/>
  <c r="KI47" i="7"/>
  <c r="CP37" i="7"/>
  <c r="CP30" i="7"/>
  <c r="GW47" i="7"/>
  <c r="EQ30" i="7"/>
  <c r="KJ47" i="7"/>
  <c r="JK37" i="7"/>
  <c r="JK70" i="7"/>
  <c r="JT70" i="7"/>
  <c r="JT65" i="7"/>
  <c r="JV65" i="7" s="1"/>
  <c r="DI30" i="7"/>
  <c r="DZ70" i="7"/>
  <c r="FJ37" i="7"/>
  <c r="FJ30" i="7"/>
  <c r="FJ70" i="7"/>
  <c r="FJ65" i="7"/>
  <c r="FL65" i="7" s="1"/>
  <c r="GU30" i="7"/>
  <c r="GL37" i="7"/>
  <c r="KJ21" i="7"/>
  <c r="IG37" i="7"/>
  <c r="IG30" i="7"/>
  <c r="II30" i="7" s="1"/>
  <c r="IQ30" i="7"/>
  <c r="IY70" i="7"/>
  <c r="IY65" i="7"/>
  <c r="JA65" i="7" s="1"/>
  <c r="JT37" i="7"/>
  <c r="JT30" i="7"/>
  <c r="JV30" i="7" s="1"/>
  <c r="CQ30" i="7"/>
  <c r="IP37" i="7"/>
  <c r="IP30" i="7"/>
  <c r="KC37" i="7"/>
  <c r="KC30" i="7"/>
  <c r="KE30" i="7" s="1"/>
  <c r="KC70" i="7"/>
  <c r="KC65" i="7"/>
  <c r="KE65" i="7" s="1"/>
  <c r="KU37" i="7"/>
  <c r="LM70" i="7"/>
  <c r="GT70" i="7"/>
  <c r="GT65" i="7"/>
  <c r="GV65" i="7" s="1"/>
  <c r="GK70" i="7"/>
  <c r="GW21" i="7"/>
  <c r="CP70" i="7"/>
  <c r="CP65" i="7"/>
  <c r="CR65" i="7" s="1"/>
  <c r="DH37" i="7"/>
  <c r="DH30" i="7"/>
  <c r="DH70" i="7"/>
  <c r="DH65" i="7"/>
  <c r="DJ65" i="7" s="1"/>
  <c r="GT37" i="7"/>
  <c r="GT30" i="7"/>
  <c r="IG70" i="7"/>
  <c r="IG65" i="7"/>
  <c r="II65" i="7" s="1"/>
  <c r="GX47" i="7"/>
  <c r="GY47" i="7" s="1"/>
  <c r="KI21" i="7"/>
  <c r="KJ29" i="7"/>
  <c r="KK29" i="7" s="1"/>
  <c r="IP70" i="7"/>
  <c r="IP65" i="7"/>
  <c r="IR65" i="7" s="1"/>
  <c r="PL37" i="7"/>
  <c r="PL70" i="7"/>
  <c r="PM70" i="7" s="1"/>
  <c r="LN37" i="7"/>
  <c r="LO37" i="7" s="1"/>
  <c r="KV70" i="7"/>
  <c r="KW70" i="7" s="1"/>
  <c r="EA70" i="7"/>
  <c r="EB70" i="7" s="1"/>
  <c r="NQ21" i="7" l="1"/>
  <c r="GM37" i="7"/>
  <c r="KE70" i="7"/>
  <c r="JA70" i="7"/>
  <c r="PP21" i="7"/>
  <c r="LO70" i="7"/>
  <c r="KE37" i="7"/>
  <c r="II70" i="7"/>
  <c r="NN65" i="7"/>
  <c r="IR30" i="7"/>
  <c r="CR30" i="7"/>
  <c r="KK47" i="7"/>
  <c r="GV30" i="7"/>
  <c r="GM70" i="7"/>
  <c r="PS57" i="7"/>
  <c r="II37" i="7"/>
  <c r="KK21" i="7"/>
  <c r="FL30" i="7"/>
  <c r="BT70" i="7"/>
  <c r="PS36" i="7"/>
  <c r="PS28" i="7"/>
  <c r="EQ65" i="7"/>
  <c r="DJ30" i="7"/>
  <c r="GY21" i="7"/>
  <c r="PS69" i="7"/>
  <c r="PS64" i="7"/>
  <c r="PO65" i="7"/>
  <c r="OR65" i="7"/>
  <c r="PO30" i="7"/>
  <c r="OR30" i="7"/>
  <c r="NP30" i="7"/>
  <c r="NQ30" i="7" s="1"/>
  <c r="MY30" i="7"/>
  <c r="LT65" i="7"/>
  <c r="LU65" i="7" s="1"/>
  <c r="KW65" i="7"/>
  <c r="KJ65" i="7"/>
  <c r="NO37" i="7"/>
  <c r="PK37" i="7"/>
  <c r="PN37" i="7" s="1"/>
  <c r="EA37" i="7"/>
  <c r="EB37" i="7" s="1"/>
  <c r="BT37" i="7"/>
  <c r="KV37" i="7"/>
  <c r="KW37" i="7" s="1"/>
  <c r="NP65" i="7"/>
  <c r="NQ65" i="7" s="1"/>
  <c r="GX65" i="7"/>
  <c r="PN70" i="7"/>
  <c r="OR37" i="7"/>
  <c r="LT30" i="7"/>
  <c r="LU30" i="7" s="1"/>
  <c r="OR70" i="7"/>
  <c r="OW70" i="7"/>
  <c r="OX70" i="7" s="1"/>
  <c r="OW37" i="7"/>
  <c r="OX37" i="7" s="1"/>
  <c r="PN30" i="7"/>
  <c r="LS37" i="7"/>
  <c r="LS70" i="7"/>
  <c r="PN65" i="7"/>
  <c r="LT70" i="7"/>
  <c r="LU70" i="7" s="1"/>
  <c r="JL37" i="7"/>
  <c r="JM37" i="7" s="1"/>
  <c r="JL70" i="7"/>
  <c r="JM70" i="7" s="1"/>
  <c r="PQ47" i="7"/>
  <c r="PR21" i="7"/>
  <c r="GX30" i="7"/>
  <c r="MX70" i="7"/>
  <c r="MY70" i="7" s="1"/>
  <c r="MX37" i="7"/>
  <c r="MY37" i="7" s="1"/>
  <c r="NM70" i="7"/>
  <c r="NN70" i="7" s="1"/>
  <c r="NM37" i="7"/>
  <c r="NN37" i="7" s="1"/>
  <c r="PR47" i="7"/>
  <c r="PR29" i="7"/>
  <c r="PS29" i="7" s="1"/>
  <c r="PQ21" i="7"/>
  <c r="EQ70" i="7"/>
  <c r="FK70" i="7"/>
  <c r="FL70" i="7" s="1"/>
  <c r="GW70" i="7"/>
  <c r="KI65" i="7"/>
  <c r="IQ37" i="7"/>
  <c r="IR37" i="7" s="1"/>
  <c r="IQ70" i="7"/>
  <c r="IR70" i="7" s="1"/>
  <c r="GU70" i="7"/>
  <c r="GV70" i="7" s="1"/>
  <c r="DI70" i="7"/>
  <c r="DJ70" i="7" s="1"/>
  <c r="CQ70" i="7"/>
  <c r="CR70" i="7" s="1"/>
  <c r="KI30" i="7"/>
  <c r="DI37" i="7"/>
  <c r="DJ37" i="7" s="1"/>
  <c r="GW30" i="7"/>
  <c r="EQ37" i="7"/>
  <c r="FK37" i="7"/>
  <c r="FL37" i="7" s="1"/>
  <c r="IZ37" i="7"/>
  <c r="JA37" i="7" s="1"/>
  <c r="JU37" i="7"/>
  <c r="JV37" i="7" s="1"/>
  <c r="JU70" i="7"/>
  <c r="JV70" i="7" s="1"/>
  <c r="GW65" i="7"/>
  <c r="KI70" i="7"/>
  <c r="CQ37" i="7"/>
  <c r="CR37" i="7" s="1"/>
  <c r="KI37" i="7"/>
  <c r="GU37" i="7"/>
  <c r="GV37" i="7" s="1"/>
  <c r="GW37" i="7"/>
  <c r="KJ30" i="7"/>
  <c r="PS47" i="7" l="1"/>
  <c r="PM37" i="7"/>
  <c r="PP65" i="7"/>
  <c r="KK65" i="7"/>
  <c r="PP30" i="7"/>
  <c r="KK30" i="7"/>
  <c r="GY30" i="7"/>
  <c r="GY65" i="7"/>
  <c r="PS21" i="7"/>
  <c r="PR65" i="7"/>
  <c r="LT37" i="7"/>
  <c r="LU37" i="7" s="1"/>
  <c r="PR30" i="7"/>
  <c r="PQ70" i="7"/>
  <c r="PO70" i="7"/>
  <c r="PP70" i="7" s="1"/>
  <c r="PO37" i="7"/>
  <c r="PP37" i="7" s="1"/>
  <c r="NP37" i="7"/>
  <c r="NQ37" i="7" s="1"/>
  <c r="NP70" i="7"/>
  <c r="NQ70" i="7" s="1"/>
  <c r="PQ37" i="7"/>
  <c r="PQ65" i="7"/>
  <c r="PQ30" i="7"/>
  <c r="KJ37" i="7"/>
  <c r="KK37" i="7" s="1"/>
  <c r="GX37" i="7"/>
  <c r="GY37" i="7" s="1"/>
  <c r="GX70" i="7"/>
  <c r="GY70" i="7" s="1"/>
  <c r="KJ70" i="7"/>
  <c r="KK70" i="7" s="1"/>
  <c r="PS30" i="7" l="1"/>
  <c r="PS65" i="7"/>
  <c r="PR37" i="7"/>
  <c r="PS37" i="7" s="1"/>
  <c r="PR70" i="7"/>
  <c r="PS70" i="7" s="1"/>
  <c r="AD71" i="7"/>
  <c r="AJ71" i="7" s="1"/>
  <c r="AD67" i="7"/>
  <c r="AJ67" i="7" s="1"/>
  <c r="AD53" i="7"/>
  <c r="AJ53" i="7" s="1"/>
  <c r="AD52" i="7"/>
  <c r="AJ52" i="7" s="1"/>
  <c r="AD13" i="7"/>
  <c r="AJ13" i="7" s="1"/>
  <c r="AD12" i="7"/>
  <c r="AJ12" i="7" s="1"/>
  <c r="AD11" i="7"/>
  <c r="AJ11" i="7" s="1"/>
  <c r="AB64" i="7"/>
  <c r="AB36" i="7"/>
  <c r="AH36" i="7" s="1"/>
  <c r="PT36" i="7" s="1"/>
  <c r="E69" i="7"/>
  <c r="E64" i="7"/>
  <c r="E57" i="7"/>
  <c r="E45" i="7"/>
  <c r="F45" i="7" s="1"/>
  <c r="F47" i="7" l="1"/>
  <c r="AJ45" i="7"/>
  <c r="AC36" i="7"/>
  <c r="AC45" i="7"/>
  <c r="AI45" i="7" s="1"/>
  <c r="AC57" i="7"/>
  <c r="AC64" i="7"/>
  <c r="AI64" i="7" s="1"/>
  <c r="AC69" i="7"/>
  <c r="AB69" i="7"/>
  <c r="AH69" i="7" s="1"/>
  <c r="PT69" i="7" s="1"/>
  <c r="AB57" i="7"/>
  <c r="AH57" i="7" s="1"/>
  <c r="PT57" i="7" s="1"/>
  <c r="PU64" i="7"/>
  <c r="AH64" i="7"/>
  <c r="PT64" i="7" s="1"/>
  <c r="AD57" i="7"/>
  <c r="AJ57" i="7" s="1"/>
  <c r="E47" i="7"/>
  <c r="E65" i="7" s="1"/>
  <c r="PU45" i="7"/>
  <c r="AC21" i="7"/>
  <c r="AI21" i="7" s="1"/>
  <c r="AC20" i="7"/>
  <c r="AI20" i="7" s="1"/>
  <c r="AC29" i="7"/>
  <c r="AI29" i="7" s="1"/>
  <c r="AC28" i="7"/>
  <c r="AB20" i="7"/>
  <c r="AH20" i="7" s="1"/>
  <c r="PT20" i="7" s="1"/>
  <c r="AB29" i="7"/>
  <c r="AB28" i="7"/>
  <c r="AH28" i="7" s="1"/>
  <c r="PT28" i="7" s="1"/>
  <c r="AB47" i="7"/>
  <c r="AB45" i="7"/>
  <c r="AH45" i="7" s="1"/>
  <c r="AD69" i="7"/>
  <c r="AJ69" i="7" s="1"/>
  <c r="AD21" i="7"/>
  <c r="AJ21" i="7" s="1"/>
  <c r="F65" i="7" l="1"/>
  <c r="F70" i="7" s="1"/>
  <c r="AJ47" i="7"/>
  <c r="PV64" i="7"/>
  <c r="AI57" i="7"/>
  <c r="PU57" i="7" s="1"/>
  <c r="PV57" i="7" s="1"/>
  <c r="AI36" i="7"/>
  <c r="PU36" i="7" s="1"/>
  <c r="PV36" i="7" s="1"/>
  <c r="AI28" i="7"/>
  <c r="PU28" i="7" s="1"/>
  <c r="PV28" i="7" s="1"/>
  <c r="AI69" i="7"/>
  <c r="PU69" i="7" s="1"/>
  <c r="PV69" i="7" s="1"/>
  <c r="PT45" i="7"/>
  <c r="PV45" i="7" s="1"/>
  <c r="AC47" i="7"/>
  <c r="AI47" i="7" s="1"/>
  <c r="AC30" i="7"/>
  <c r="AI30" i="7" s="1"/>
  <c r="PU21" i="7"/>
  <c r="AB70" i="7"/>
  <c r="AB21" i="7"/>
  <c r="AH47" i="7"/>
  <c r="PT47" i="7" s="1"/>
  <c r="AH29" i="7"/>
  <c r="PT29" i="7" s="1"/>
  <c r="PU29" i="7"/>
  <c r="PU20" i="7"/>
  <c r="PV20" i="7" s="1"/>
  <c r="E70" i="7"/>
  <c r="AD37" i="7"/>
  <c r="AJ37" i="7" s="1"/>
  <c r="AD30" i="7"/>
  <c r="AJ30" i="7" s="1"/>
  <c r="PV29" i="7" l="1"/>
  <c r="AC65" i="7"/>
  <c r="AI65" i="7" s="1"/>
  <c r="PU30" i="7"/>
  <c r="AB65" i="7"/>
  <c r="AH65" i="7" s="1"/>
  <c r="PT65" i="7" s="1"/>
  <c r="AH21" i="7"/>
  <c r="AB30" i="7"/>
  <c r="AB37" i="7"/>
  <c r="AC37" i="7"/>
  <c r="AI37" i="7" s="1"/>
  <c r="AH70" i="7"/>
  <c r="PT70" i="7" s="1"/>
  <c r="AD70" i="7"/>
  <c r="AJ70" i="7" s="1"/>
  <c r="AD65" i="7"/>
  <c r="AJ65" i="7" s="1"/>
  <c r="PT21" i="7" l="1"/>
  <c r="PV21" i="7" s="1"/>
  <c r="PU47" i="7"/>
  <c r="PV47" i="7" s="1"/>
  <c r="PU65" i="7"/>
  <c r="PV65" i="7" s="1"/>
  <c r="PU37" i="7"/>
  <c r="AH37" i="7"/>
  <c r="PT37" i="7" s="1"/>
  <c r="AC70" i="7"/>
  <c r="AI70" i="7" s="1"/>
  <c r="AH30" i="7"/>
  <c r="PT30" i="7" s="1"/>
  <c r="PV30" i="7" s="1"/>
  <c r="PV37" i="7" l="1"/>
  <c r="PU70" i="7"/>
  <c r="PV70" i="7" s="1"/>
</calcChain>
</file>

<file path=xl/sharedStrings.xml><?xml version="1.0" encoding="utf-8"?>
<sst xmlns="http://schemas.openxmlformats.org/spreadsheetml/2006/main" count="882" uniqueCount="409">
  <si>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</si>
  <si>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</si>
  <si>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</si>
  <si>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</si>
  <si>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</si>
  <si>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</si>
  <si>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</si>
  <si>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</si>
  <si>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</si>
  <si>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</si>
  <si>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</si>
  <si>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</si>
  <si>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</si>
  <si>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</si>
  <si>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</si>
  <si>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</si>
  <si>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</si>
  <si>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</si>
  <si>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</si>
  <si>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</si>
  <si>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</si>
  <si>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</si>
  <si>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</si>
  <si>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</si>
  <si>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</si>
  <si>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</si>
  <si>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</si>
  <si>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</si>
  <si>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</si>
  <si>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</si>
  <si>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</si>
  <si>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</si>
  <si>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</si>
  <si>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</si>
  <si>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</si>
  <si>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</si>
  <si>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</si>
  <si>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</si>
  <si>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</si>
  <si>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</si>
  <si>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</si>
  <si>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</si>
  <si>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</si>
  <si>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</si>
  <si>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</si>
  <si>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</si>
  <si>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</si>
  <si>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</si>
  <si>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</si>
  <si>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</si>
  <si>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</si>
  <si>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</si>
  <si>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</si>
  <si>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</si>
  <si>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</si>
  <si>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</si>
  <si>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5700</t>
  </si>
  <si>
    <t>5802</t>
  </si>
  <si>
    <t>Állategészségügyi tevékenység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</si>
  <si>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</si>
  <si>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</si>
  <si>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</si>
  <si>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</si>
  <si>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</si>
  <si>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</si>
  <si>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</si>
  <si>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</si>
  <si>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</si>
  <si>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</si>
  <si>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</si>
  <si>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</si>
  <si>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</si>
  <si>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</si>
  <si>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</si>
  <si>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</si>
  <si>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6202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</si>
  <si>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</si>
  <si>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</si>
  <si>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</si>
  <si>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</si>
  <si>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</si>
  <si>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</si>
  <si>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</si>
  <si>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</si>
  <si>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</si>
  <si>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</si>
  <si>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</si>
  <si>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</si>
  <si>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</si>
  <si>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6502</t>
  </si>
  <si>
    <t>6503</t>
  </si>
  <si>
    <t>6500</t>
  </si>
  <si>
    <t>Önkormányzati forrásból finanszírozott lakás célú támogatások, kölcsönök nyújtása, törlesztése összesen</t>
  </si>
  <si>
    <t>6601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</si>
  <si>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</si>
  <si>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</si>
  <si>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</si>
  <si>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</si>
  <si>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</si>
  <si>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</si>
  <si>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</si>
  <si>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</si>
  <si>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</si>
  <si>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</si>
  <si>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</si>
  <si>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</si>
  <si>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</si>
  <si>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</si>
  <si>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</si>
  <si>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</si>
  <si>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</si>
  <si>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</si>
  <si>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</si>
  <si>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</si>
  <si>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</si>
  <si>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</si>
  <si>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</si>
  <si>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</si>
  <si>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</si>
  <si>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</si>
  <si>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</si>
  <si>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</si>
  <si>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</si>
  <si>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</si>
  <si>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</si>
  <si>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8104</t>
  </si>
  <si>
    <t>8105</t>
  </si>
  <si>
    <t>8106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</si>
  <si>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</si>
  <si>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</si>
  <si>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</si>
  <si>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</si>
  <si>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</si>
  <si>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</si>
  <si>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</si>
  <si>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</si>
  <si>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9112</t>
  </si>
  <si>
    <t>9113</t>
  </si>
  <si>
    <t>9100</t>
  </si>
  <si>
    <t>Európai Unió által finanszírozott pályázatok összesen</t>
  </si>
  <si>
    <t>9313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</si>
  <si>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</si>
  <si>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</si>
  <si>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</si>
  <si>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</si>
  <si>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</si>
  <si>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</si>
  <si>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</si>
  <si>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</si>
  <si>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</si>
  <si>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</si>
  <si>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</si>
  <si>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</si>
  <si>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</si>
  <si>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</si>
  <si>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</si>
  <si>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</si>
  <si>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</si>
  <si>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</si>
  <si>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</si>
  <si>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</si>
  <si>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</si>
  <si>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</si>
  <si>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</si>
  <si>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</si>
  <si>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</si>
  <si>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</si>
  <si>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</si>
  <si>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5131</t>
  </si>
  <si>
    <t>Műszaki hatósági feladatok Polgármesteri Hivatalnál</t>
  </si>
  <si>
    <t>5132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</si>
  <si>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</si>
  <si>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</si>
  <si>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</si>
  <si>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</si>
  <si>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</si>
  <si>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</si>
  <si>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</si>
  <si>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</si>
  <si>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</si>
  <si>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</si>
  <si>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</si>
  <si>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</si>
  <si>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</si>
  <si>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</si>
  <si>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Erzsébetvárosi Közbiztonsági Polgárőr Egyesület támogatása</t>
  </si>
  <si>
    <t>Esély a szülőknek, lehetőség a gyermekeknek KMOP-4.5.2-11-2012-0034</t>
  </si>
  <si>
    <t>Kultúra utcája pályázat KMOP-5.2.2/B-2f-2009-0007</t>
  </si>
  <si>
    <t>9114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</si>
  <si>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</si>
  <si>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</si>
  <si>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</si>
  <si>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Brunszvik Teréz Óvoda</t>
  </si>
  <si>
    <t>Bóbita Óvoda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</si>
  <si>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</si>
  <si>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</si>
  <si>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</si>
  <si>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</si>
  <si>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</si>
  <si>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</si>
  <si>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</si>
  <si>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</si>
  <si>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</si>
  <si>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</si>
  <si>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</si>
  <si>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</si>
  <si>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</si>
  <si>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</si>
  <si>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</si>
  <si>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</si>
  <si>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</si>
  <si>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</si>
  <si>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</si>
  <si>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</si>
  <si>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</si>
  <si>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</si>
  <si>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</si>
  <si>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Közterületi működési hozzájárulás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</si>
  <si>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</si>
  <si>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</si>
  <si>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</si>
  <si>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</si>
  <si>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</si>
  <si>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</si>
  <si>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</si>
  <si>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</si>
  <si>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</si>
  <si>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</si>
  <si>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9200</t>
  </si>
  <si>
    <t>Fővárosi Önkormányzat által kiírt pályázatok összesen</t>
  </si>
  <si>
    <t>9320</t>
  </si>
  <si>
    <t>Itthon vagy - Magyarország, szeretlek pályázat</t>
  </si>
  <si>
    <t>C</t>
  </si>
  <si>
    <t>9321</t>
  </si>
  <si>
    <t>Hetesi Attila köztéri alkotásainak felállítása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</si>
  <si>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</si>
  <si>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</si>
  <si>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</si>
  <si>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</si>
  <si>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</si>
  <si>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</si>
  <si>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</si>
  <si>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</si>
  <si>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</si>
  <si>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</si>
  <si>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</si>
  <si>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</si>
  <si>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</si>
  <si>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</si>
  <si>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</si>
  <si>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</si>
  <si>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</si>
  <si>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</si>
  <si>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</si>
  <si>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</si>
  <si>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</si>
  <si>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</si>
  <si>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</si>
  <si>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</si>
  <si>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</si>
  <si>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</si>
  <si>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</si>
  <si>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</si>
  <si>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</si>
  <si>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</si>
  <si>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</si>
  <si>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</si>
  <si>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</si>
  <si>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</si>
  <si>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</si>
  <si>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</si>
  <si>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</si>
  <si>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</si>
  <si>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</si>
  <si>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</si>
  <si>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</si>
  <si>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</si>
  <si>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</si>
  <si>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</si>
  <si>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</si>
  <si>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</si>
  <si>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</si>
  <si>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</si>
  <si>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</si>
  <si>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</si>
  <si>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</si>
  <si>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</si>
  <si>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</si>
  <si>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</si>
  <si>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</si>
  <si>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</si>
  <si>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</si>
  <si>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</si>
  <si>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</si>
  <si>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</si>
  <si>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</si>
  <si>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</si>
  <si>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</si>
  <si>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</si>
  <si>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</si>
  <si>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</si>
  <si>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</si>
  <si>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</si>
  <si>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</si>
  <si>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</si>
  <si>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</si>
  <si>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</si>
  <si>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</si>
  <si>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</si>
  <si>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</si>
  <si>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</si>
  <si>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</si>
  <si>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</si>
  <si>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</si>
  <si>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</si>
  <si>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</si>
  <si>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</si>
  <si>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</si>
  <si>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</si>
  <si>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</si>
  <si>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</si>
  <si>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Finanszírozási kiadások (21+…+25)</t>
  </si>
  <si>
    <t>Kiadások mindösszesen (20+26)</t>
  </si>
  <si>
    <t>Működési célú támogatások államháztartáson belülről</t>
  </si>
  <si>
    <t>Termékek és szolgáltatások adói (31+…+33)</t>
  </si>
  <si>
    <t>Közhatalmi bevételek (30+34+35)</t>
  </si>
  <si>
    <t>Működési bevételek (37+…+45)</t>
  </si>
  <si>
    <t>Foglalkoztatottak létszáma (fő)</t>
  </si>
  <si>
    <t>Közfoglalkoztatottak létszáma (fő)</t>
  </si>
  <si>
    <t>Önkormányzati működési bevételekkel összefüggő áfa előirányzat</t>
  </si>
  <si>
    <t>ERöMŰVHÁZ Nonprofit Kft. támogatása</t>
  </si>
  <si>
    <t>6110</t>
  </si>
  <si>
    <t>Támogatások összesen</t>
  </si>
  <si>
    <t>Beruházások összesen</t>
  </si>
  <si>
    <t>Foglalkozás egészségügyi ellátások Polgármesteri Hivatalnál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</si>
  <si>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</si>
  <si>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</si>
  <si>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</si>
  <si>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</si>
  <si>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Lakásvásárláshoz, -építéshez támogatás és kölcsön nyújtása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</si>
  <si>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</si>
  <si>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</si>
  <si>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</si>
  <si>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Egyéb működési és felhalmozási célú támogatások bevételei államháztartáson belülről</t>
  </si>
  <si>
    <t>Egyéb működési és felhalmozási célú átvett pénzeszközök</t>
  </si>
  <si>
    <t>Előző év költségvetési maradványának elszámolásával kapcsolatos kiegészítések, visszatérülések</t>
  </si>
  <si>
    <t>Előző év költségvetési maradványának igénybevétele (pénzforgalom nélküli bevétel)</t>
  </si>
  <si>
    <t>Önkormányzat működési bevételei</t>
  </si>
  <si>
    <t>Önkormányzati bevételek mindösszesen</t>
  </si>
  <si>
    <t>Akadálymentesítés az Erzsébetvárosi Közösségi Házban TÁMOP-1.1.1-11/2-2012-0006</t>
  </si>
  <si>
    <t>Közoktatási intézmények szerepbővítése, újszerű intézményi együttműködések kialakítása (tanulást segítő támogató formák bevezetése) - Segíts magadért! TÁMOP-3.2.1.A-11/1-2-2012-0011</t>
  </si>
  <si>
    <t>9117</t>
  </si>
  <si>
    <t>9204</t>
  </si>
  <si>
    <t xml:space="preserve">Klauzál tér - Kreatív Belváros Szíve program </t>
  </si>
  <si>
    <t>Gyermek és ifjúsági közösségek, ifjúsági civil szervezetek kompetenciafejlesztő képzéseinek támogatása IFJ-GY-11-C-1465</t>
  </si>
  <si>
    <t>Kötelező taneszköz beszerzése</t>
  </si>
  <si>
    <t>D=A+B+C</t>
  </si>
  <si>
    <t xml:space="preserve"> Telekommunikációs és támogatási rendszerének konszolidációja EKOP-3.1.3-2012-2012-0024</t>
  </si>
  <si>
    <t>9116</t>
  </si>
  <si>
    <t>9110</t>
  </si>
  <si>
    <t>Előző év költségvetési maradványának átadása</t>
  </si>
  <si>
    <t>7501</t>
  </si>
  <si>
    <t xml:space="preserve">Polgármesterre átruházott előirányzat-átcsoportosítási hatáskörű céltartalékok előirányzata összesen </t>
  </si>
  <si>
    <t>Pályázati önerő, pályázatok előkészítése</t>
  </si>
  <si>
    <t>Egyenlő esélyű hozzáférés a közszolgáltatásokhoz (Akadálymentesítés) KMOP-4.5.3-10-11-011-0042</t>
  </si>
  <si>
    <t>Erzsébetváros Önkormányzata összesen</t>
  </si>
  <si>
    <t xml:space="preserve">Erzsébet terv Fejlesztési program 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</si>
  <si>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</si>
  <si>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</si>
  <si>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</si>
  <si>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</si>
  <si>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</si>
  <si>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</si>
  <si>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</si>
  <si>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</si>
  <si>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B53</t>
  </si>
  <si>
    <t>Egyéb tárgyi eszközök értékesítése</t>
  </si>
  <si>
    <t>Felhalmozási bevételek (47+48)</t>
  </si>
  <si>
    <t>B74</t>
  </si>
  <si>
    <t>B75</t>
  </si>
  <si>
    <t>Lekötött bankbetétek megszüntetése</t>
  </si>
  <si>
    <t>Felhalmozási célú átvett pénzeszközök (51+52)</t>
  </si>
  <si>
    <t>Költségvetési bevételek összesen (28+29+36+46+49+50+53)</t>
  </si>
  <si>
    <t>Belföldi finanszírozás bevételei (55+56+57)</t>
  </si>
  <si>
    <t>Bevételek összesen (54+58)</t>
  </si>
  <si>
    <t>Erzsébetváros Rendészeti Igazgatósága</t>
  </si>
  <si>
    <t>Budapest Főváros VII. Kerület Erzsébetváros Önkormányzata
költségvetési szervei és feladatai 2015. évi tervezett  előirányzatai</t>
  </si>
  <si>
    <t>Költségvetési szervek mindösszesen</t>
  </si>
  <si>
    <t>Környezetvédelmi feladatok, parkosítás</t>
  </si>
  <si>
    <t>5134</t>
  </si>
  <si>
    <t>Klauzál téri csarnok</t>
  </si>
  <si>
    <t>5405</t>
  </si>
  <si>
    <t>9322</t>
  </si>
  <si>
    <t>A közbiztonság növelését szolgáló fejlesztések megvalósítása</t>
  </si>
  <si>
    <t>Önkormányzat működése</t>
  </si>
  <si>
    <t>B25 (=B2)</t>
  </si>
  <si>
    <t>Társasházak közös költsége, célbefizetése</t>
  </si>
  <si>
    <t>Bizottságokra átruházott felhasználási jogkörű céltartalékok</t>
  </si>
  <si>
    <t>Működési folyamatok optimalizálása Erzsébetváros önkormányzatánál                   ÁROP 3. A. 2-2013-2013-0037</t>
  </si>
  <si>
    <t>Módosítás</t>
  </si>
  <si>
    <t>Módosított előirányzat</t>
  </si>
  <si>
    <t>K502</t>
  </si>
  <si>
    <t>Elvonások és befizetések</t>
  </si>
  <si>
    <t>Erzsébet terv Fejlesztési program 2016</t>
  </si>
  <si>
    <t>Önkormányzati elismerések</t>
  </si>
  <si>
    <t>Érvényes előirányzat</t>
  </si>
  <si>
    <t xml:space="preserve">Klebelsberg Intézményfenntartó 
 Központ támogatása
</t>
  </si>
  <si>
    <t>B65 (=B6)</t>
  </si>
  <si>
    <t xml:space="preserve">Peterdy utca 16. szám alatti idősek 
otthonában homlokzati hőszigetelés,
 és nyílászárócsere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</si>
</sst>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61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9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20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4" xfId="0" applyNumberFormat="1" applyFont="1" applyFill="1" applyBorder="1" applyAlignment="1">
      <alignment vertical="center" wrapText="1"/>
    </xf>
    <xf numFmtId="3" fontId="1" fillId="0" borderId="33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22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4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5" xfId="0" applyNumberFormat="1" applyFont="1" applyFill="1" applyBorder="1" applyAlignment="1">
      <alignment vertical="center" wrapText="1"/>
    </xf>
    <xf numFmtId="3" fontId="2" fillId="0" borderId="26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46" xfId="4" applyNumberFormat="1" applyFont="1" applyFill="1" applyBorder="1" applyAlignment="1">
      <alignment vertical="center"/>
    </xf>
    <xf numFmtId="3" fontId="2" fillId="0" borderId="44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 wrapText="1"/>
    </xf>
    <xf numFmtId="3" fontId="2" fillId="0" borderId="10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38" xfId="4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horizontal="center" vertical="center"/>
    </xf>
    <xf numFmtId="3" fontId="2" fillId="0" borderId="30" xfId="0" applyNumberFormat="1" applyFont="1" applyFill="1" applyBorder="1" applyAlignment="1">
      <alignment horizontal="center" vertical="center"/>
    </xf>
    <xf numFmtId="3" fontId="2" fillId="0" borderId="43" xfId="0" applyNumberFormat="1" applyFont="1" applyFill="1" applyBorder="1" applyAlignment="1">
      <alignment vertical="center" wrapText="1"/>
    </xf>
    <xf numFmtId="3" fontId="2" fillId="0" borderId="32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43" xfId="4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6" xfId="0" applyNumberFormat="1" applyFont="1" applyFill="1" applyBorder="1" applyAlignment="1">
      <alignment vertical="center" wrapText="1"/>
    </xf>
    <xf numFmtId="3" fontId="2" fillId="0" borderId="45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horizontal="center" vertical="center"/>
    </xf>
    <xf numFmtId="3" fontId="1" fillId="0" borderId="50" xfId="0" applyNumberFormat="1" applyFont="1" applyFill="1" applyBorder="1" applyAlignment="1">
      <alignment vertical="center" wrapText="1"/>
    </xf>
    <xf numFmtId="3" fontId="1" fillId="0" borderId="52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>
      <alignment horizontal="center" vertical="center"/>
    </xf>
    <xf numFmtId="3" fontId="1" fillId="0" borderId="56" xfId="0" applyNumberFormat="1" applyFont="1" applyFill="1" applyBorder="1" applyAlignment="1">
      <alignment vertical="center" wrapText="1"/>
    </xf>
    <xf numFmtId="3" fontId="1" fillId="0" borderId="34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3" fontId="1" fillId="0" borderId="51" xfId="4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31" xfId="1" applyNumberFormat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1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57" xfId="0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58" xfId="0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6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46" xfId="0" applyNumberFormat="1" applyFont="1" applyFill="1" applyBorder="1" applyAlignment="1">
      <alignment vertical="center"/>
    </xf>
    <xf numFmtId="3" fontId="1" fillId="0" borderId="60" xfId="0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61" xfId="0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4" fontId="2" fillId="0" borderId="44" xfId="0" applyNumberFormat="1" applyFont="1" applyFill="1" applyBorder="1" applyAlignment="1">
      <alignment horizontal="center"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5" xfId="1" applyNumberFormat="1" applyFont="1" applyFill="1" applyBorder="1" applyAlignment="1">
      <alignment horizontal="left" vertical="center"/>
    </xf>
    <xf numFmtId="4" fontId="2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6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horizontal="center" vertical="center"/>
    </xf>
    <xf numFmtId="4" fontId="2" fillId="0" borderId="35" xfId="1" applyNumberFormat="1" applyFont="1" applyFill="1" applyBorder="1" applyAlignment="1">
      <alignment horizontal="center" vertical="center"/>
    </xf>
    <xf numFmtId="4" fontId="2" fillId="0" borderId="62" xfId="1" applyNumberFormat="1" applyFont="1" applyFill="1" applyBorder="1" applyAlignment="1">
      <alignment horizontal="left" vertical="center"/>
    </xf>
    <xf numFmtId="4" fontId="2" fillId="0" borderId="59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4" fontId="2" fillId="0" borderId="40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9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1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1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9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1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B240"/>
  <sheetViews>
    <sheetView tabSelected="1" view="pageBreakPreview" zoomScale="70" zoomScaleNormal="70" zoomScaleSheetLayoutView="70" workbookViewId="0">
      <pane xSplit="3" ySplit="9" topLeftCell="PM10" activePane="bottomRight" state="frozen"/>
      <selection pane="topRight" activeCell="C1" sqref="C1"/>
      <selection pane="bottomLeft" activeCell="A10" sqref="A10"/>
      <selection pane="bottomRight" activeCell="PV27" sqref="PV27"/>
    </sheetView>
  </sheetViews>
  <sheetFormatPr defaultColWidth="14.42578125" defaultRowHeight="15.75" x14ac:dyDescent="0.25"/>
  <cols>
    <col min="1" max="1" width="11.85546875" style="90" bestFit="1" customWidth="1"/>
    <col min="2" max="2" width="11.85546875" style="90" customWidth="1"/>
    <col min="3" max="3" width="95.5703125" style="125" customWidth="1"/>
    <col min="4" max="332" width="16.7109375" style="124" customWidth="1"/>
    <col min="333" max="333" width="17.140625" style="124" customWidth="1"/>
    <col min="334" max="438" width="16.7109375" style="124" customWidth="1"/>
    <col min="439" max="16384" width="14.42578125" style="124"/>
  </cols>
  <sheetData>
    <row r="1" spans="1:444" s="1" customFormat="1" x14ac:dyDescent="0.25">
      <c r="C1" s="2"/>
      <c r="E1" s="3"/>
      <c r="F1" s="3"/>
    </row>
    <row r="2" spans="1:444" s="1" customFormat="1" ht="15" customHeight="1" x14ac:dyDescent="0.25">
      <c r="A2" s="157" t="s">
        <v>386</v>
      </c>
      <c r="B2" s="157"/>
      <c r="C2" s="157"/>
      <c r="D2" s="157"/>
      <c r="E2" s="157"/>
      <c r="F2" s="157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  <c r="CO2" s="126"/>
      <c r="CP2" s="126"/>
      <c r="CQ2" s="126"/>
      <c r="CR2" s="126"/>
      <c r="CS2" s="126"/>
      <c r="CT2" s="126"/>
      <c r="CU2" s="126"/>
      <c r="CV2" s="126"/>
      <c r="CW2" s="126"/>
      <c r="CX2" s="126"/>
      <c r="CY2" s="126"/>
      <c r="CZ2" s="126"/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6"/>
      <c r="ED2" s="126"/>
      <c r="EE2" s="126"/>
      <c r="EF2" s="126"/>
      <c r="EG2" s="126"/>
      <c r="EH2" s="126"/>
      <c r="EI2" s="126"/>
      <c r="EJ2" s="126"/>
      <c r="EK2" s="126"/>
      <c r="EL2" s="126"/>
      <c r="EM2" s="126"/>
      <c r="EN2" s="126"/>
      <c r="EO2" s="126"/>
      <c r="EP2" s="126"/>
      <c r="EQ2" s="126"/>
      <c r="ER2" s="126"/>
      <c r="ES2" s="126"/>
      <c r="ET2" s="126"/>
      <c r="EU2" s="126"/>
      <c r="EV2" s="126"/>
      <c r="EW2" s="126"/>
      <c r="EX2" s="126"/>
      <c r="EY2" s="126"/>
      <c r="EZ2" s="126"/>
      <c r="FA2" s="126"/>
      <c r="FB2" s="126"/>
      <c r="FC2" s="126"/>
      <c r="FD2" s="126"/>
      <c r="FE2" s="126"/>
      <c r="FF2" s="126"/>
      <c r="FG2" s="126"/>
      <c r="FH2" s="126"/>
      <c r="FI2" s="126"/>
      <c r="FJ2" s="126"/>
      <c r="FK2" s="126"/>
      <c r="FL2" s="126"/>
      <c r="FM2" s="126"/>
      <c r="FN2" s="126"/>
      <c r="FO2" s="126"/>
      <c r="FP2" s="126"/>
      <c r="FQ2" s="126"/>
      <c r="FR2" s="126"/>
      <c r="FS2" s="126"/>
      <c r="FT2" s="126"/>
      <c r="FU2" s="126"/>
      <c r="FV2" s="126"/>
      <c r="FW2" s="126"/>
      <c r="FX2" s="126"/>
      <c r="FY2" s="126"/>
      <c r="FZ2" s="126"/>
      <c r="GA2" s="126"/>
      <c r="GB2" s="126"/>
      <c r="GC2" s="126"/>
      <c r="GD2" s="126"/>
      <c r="GE2" s="126"/>
      <c r="GF2" s="126"/>
      <c r="GG2" s="126"/>
      <c r="GH2" s="126"/>
      <c r="GI2" s="126"/>
      <c r="GJ2" s="126"/>
      <c r="GK2" s="126"/>
      <c r="GL2" s="126"/>
      <c r="GM2" s="126"/>
      <c r="GN2" s="126"/>
      <c r="GO2" s="126"/>
      <c r="GP2" s="126"/>
      <c r="GQ2" s="126"/>
      <c r="GR2" s="126"/>
      <c r="GS2" s="126"/>
      <c r="GT2" s="126"/>
      <c r="GU2" s="126"/>
      <c r="GV2" s="126"/>
      <c r="GW2" s="126"/>
      <c r="GX2" s="126"/>
      <c r="GY2" s="126"/>
      <c r="GZ2" s="126"/>
      <c r="HA2" s="126"/>
      <c r="HB2" s="126"/>
      <c r="HC2" s="126"/>
      <c r="HD2" s="126"/>
      <c r="HE2" s="126"/>
      <c r="HF2" s="126"/>
      <c r="HG2" s="126"/>
      <c r="HH2" s="126"/>
      <c r="HI2" s="126"/>
      <c r="HJ2" s="126"/>
      <c r="HK2" s="126"/>
      <c r="HL2" s="126"/>
      <c r="HM2" s="126"/>
      <c r="HN2" s="126"/>
      <c r="HO2" s="126"/>
      <c r="HP2" s="126"/>
      <c r="HQ2" s="126"/>
      <c r="HR2" s="126"/>
      <c r="HS2" s="126"/>
      <c r="HT2" s="126"/>
      <c r="HU2" s="126"/>
      <c r="HV2" s="126"/>
      <c r="HW2" s="126"/>
      <c r="HX2" s="126"/>
      <c r="HY2" s="126"/>
      <c r="HZ2" s="126"/>
      <c r="IA2" s="126"/>
      <c r="IB2" s="126"/>
      <c r="IC2" s="126"/>
      <c r="ID2" s="126"/>
      <c r="IE2" s="126"/>
      <c r="IF2" s="126"/>
      <c r="IG2" s="126"/>
      <c r="IH2" s="126"/>
      <c r="II2" s="126"/>
      <c r="IJ2" s="126"/>
      <c r="IK2" s="126"/>
      <c r="IL2" s="126"/>
      <c r="IM2" s="126"/>
      <c r="IN2" s="126"/>
      <c r="IO2" s="126"/>
      <c r="IP2" s="126"/>
      <c r="IQ2" s="126"/>
      <c r="IR2" s="126"/>
      <c r="IS2" s="126"/>
      <c r="IT2" s="126"/>
      <c r="IU2" s="126"/>
      <c r="IV2" s="126"/>
      <c r="IW2" s="126"/>
      <c r="IX2" s="126"/>
      <c r="IY2" s="126"/>
      <c r="IZ2" s="126"/>
      <c r="JA2" s="126"/>
      <c r="JB2" s="126"/>
      <c r="JC2" s="126"/>
      <c r="JD2" s="126"/>
      <c r="JE2" s="126"/>
      <c r="JF2" s="126"/>
      <c r="JG2" s="126"/>
      <c r="JH2" s="126"/>
      <c r="JI2" s="126"/>
      <c r="JJ2" s="126"/>
      <c r="JK2" s="126"/>
      <c r="JL2" s="126"/>
      <c r="JM2" s="126"/>
      <c r="JN2" s="126"/>
      <c r="JO2" s="126"/>
      <c r="JP2" s="126"/>
      <c r="JQ2" s="126"/>
      <c r="JR2" s="126"/>
      <c r="JS2" s="126"/>
      <c r="JT2" s="126"/>
      <c r="JU2" s="126"/>
      <c r="JV2" s="126"/>
      <c r="JW2" s="126"/>
      <c r="JX2" s="126"/>
      <c r="JY2" s="126"/>
      <c r="JZ2" s="126"/>
      <c r="KA2" s="126"/>
      <c r="KB2" s="126"/>
      <c r="KC2" s="126"/>
      <c r="KD2" s="126"/>
      <c r="KE2" s="126"/>
      <c r="KF2" s="126"/>
      <c r="KG2" s="126"/>
      <c r="KH2" s="126"/>
      <c r="KI2" s="126"/>
      <c r="KJ2" s="126"/>
      <c r="KK2" s="126"/>
      <c r="KL2" s="126"/>
      <c r="KM2" s="126"/>
      <c r="KN2" s="126"/>
      <c r="KO2" s="126"/>
      <c r="KP2" s="126"/>
      <c r="KQ2" s="126"/>
      <c r="KR2" s="126"/>
      <c r="KS2" s="126"/>
      <c r="KT2" s="126"/>
      <c r="KU2" s="126"/>
      <c r="KV2" s="126"/>
      <c r="KW2" s="126"/>
      <c r="KX2" s="126"/>
      <c r="KY2" s="126"/>
      <c r="KZ2" s="126"/>
      <c r="LA2" s="126"/>
      <c r="LB2" s="126"/>
      <c r="LC2" s="126"/>
      <c r="LD2" s="126"/>
      <c r="LE2" s="126"/>
      <c r="LF2" s="126"/>
      <c r="LG2" s="126"/>
      <c r="LH2" s="126"/>
      <c r="LI2" s="126"/>
      <c r="LJ2" s="126"/>
      <c r="LK2" s="126"/>
      <c r="LL2" s="126"/>
      <c r="LM2" s="126"/>
      <c r="LN2" s="126"/>
      <c r="LO2" s="126"/>
      <c r="LP2" s="126"/>
      <c r="LQ2" s="126"/>
      <c r="LR2" s="126"/>
      <c r="LS2" s="126"/>
      <c r="LT2" s="126"/>
      <c r="LU2" s="126"/>
      <c r="LV2" s="126"/>
      <c r="LW2" s="126"/>
      <c r="LX2" s="126"/>
      <c r="LY2" s="126"/>
      <c r="LZ2" s="126"/>
      <c r="MA2" s="126"/>
      <c r="MB2" s="126"/>
      <c r="MC2" s="126"/>
      <c r="MD2" s="126"/>
      <c r="ME2" s="126"/>
      <c r="MF2" s="126"/>
      <c r="MG2" s="126"/>
      <c r="MH2" s="126"/>
      <c r="MI2" s="126"/>
      <c r="MJ2" s="126"/>
      <c r="MK2" s="126"/>
      <c r="ML2" s="126"/>
      <c r="MM2" s="126"/>
      <c r="MN2" s="126"/>
      <c r="MO2" s="126"/>
      <c r="MP2" s="126"/>
      <c r="MQ2" s="126"/>
      <c r="MR2" s="126"/>
      <c r="MS2" s="126"/>
      <c r="MT2" s="126"/>
      <c r="MU2" s="126"/>
      <c r="MV2" s="126"/>
      <c r="MW2" s="126"/>
      <c r="MX2" s="126"/>
      <c r="MY2" s="126"/>
      <c r="MZ2" s="126"/>
      <c r="NA2" s="126"/>
      <c r="NB2" s="126"/>
      <c r="NC2" s="126"/>
      <c r="ND2" s="126"/>
      <c r="NE2" s="126"/>
      <c r="NF2" s="126"/>
      <c r="NG2" s="126"/>
      <c r="NH2" s="126"/>
      <c r="NI2" s="126"/>
      <c r="NJ2" s="126"/>
      <c r="NK2" s="126"/>
      <c r="NL2" s="126"/>
      <c r="NM2" s="126"/>
      <c r="NN2" s="126"/>
      <c r="NO2" s="126"/>
      <c r="NP2" s="126"/>
      <c r="NQ2" s="126"/>
      <c r="NR2" s="126"/>
      <c r="NS2" s="126"/>
      <c r="NT2" s="126"/>
      <c r="NU2" s="126"/>
      <c r="NV2" s="126"/>
      <c r="NW2" s="126"/>
      <c r="NX2" s="126"/>
      <c r="NY2" s="126"/>
      <c r="NZ2" s="126"/>
      <c r="OA2" s="126"/>
      <c r="OB2" s="126"/>
      <c r="OC2" s="126"/>
      <c r="OD2" s="126"/>
      <c r="OE2" s="126"/>
      <c r="OF2" s="126"/>
      <c r="OG2" s="126"/>
      <c r="OH2" s="126"/>
      <c r="OI2" s="126"/>
      <c r="OJ2" s="126"/>
      <c r="OK2" s="126"/>
      <c r="OL2" s="126"/>
      <c r="OM2" s="127"/>
      <c r="ON2" s="127"/>
      <c r="OO2" s="127"/>
      <c r="OP2" s="126"/>
      <c r="OQ2" s="126"/>
      <c r="OR2" s="126"/>
      <c r="OS2" s="126"/>
      <c r="OT2" s="126"/>
      <c r="OU2" s="126"/>
      <c r="OV2" s="126"/>
      <c r="OW2" s="126"/>
      <c r="OX2" s="126"/>
      <c r="OY2" s="126"/>
      <c r="OZ2" s="126"/>
      <c r="PA2" s="126"/>
      <c r="PB2" s="126"/>
      <c r="PC2" s="126"/>
      <c r="PD2" s="126"/>
      <c r="PE2" s="126"/>
      <c r="PF2" s="126"/>
      <c r="PG2" s="126"/>
      <c r="PH2" s="126"/>
      <c r="PI2" s="126"/>
      <c r="PJ2" s="126"/>
      <c r="PK2" s="126"/>
      <c r="PL2" s="126"/>
      <c r="PM2" s="126"/>
      <c r="PN2" s="126"/>
      <c r="PO2" s="126"/>
      <c r="PP2" s="157"/>
      <c r="PQ2" s="157"/>
      <c r="PR2" s="126"/>
      <c r="PS2" s="126"/>
      <c r="PT2" s="126"/>
      <c r="PU2" s="126"/>
      <c r="PV2" s="126"/>
    </row>
    <row r="3" spans="1:444" s="1" customFormat="1" ht="24.75" customHeight="1" x14ac:dyDescent="0.25">
      <c r="A3" s="157"/>
      <c r="B3" s="157"/>
      <c r="C3" s="157"/>
      <c r="D3" s="157"/>
      <c r="E3" s="157"/>
      <c r="F3" s="157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126"/>
      <c r="GK3" s="126"/>
      <c r="GL3" s="126"/>
      <c r="GM3" s="126"/>
      <c r="GN3" s="126"/>
      <c r="GO3" s="126"/>
      <c r="GP3" s="126"/>
      <c r="GQ3" s="126"/>
      <c r="GR3" s="126"/>
      <c r="GS3" s="126"/>
      <c r="GT3" s="126"/>
      <c r="GU3" s="126"/>
      <c r="GV3" s="126"/>
      <c r="GW3" s="126"/>
      <c r="GX3" s="126"/>
      <c r="GY3" s="126"/>
      <c r="GZ3" s="126"/>
      <c r="HA3" s="126"/>
      <c r="HB3" s="126"/>
      <c r="HC3" s="126"/>
      <c r="HD3" s="126"/>
      <c r="HE3" s="126"/>
      <c r="HF3" s="126"/>
      <c r="HG3" s="126"/>
      <c r="HH3" s="126"/>
      <c r="HI3" s="126"/>
      <c r="HJ3" s="126"/>
      <c r="HK3" s="126"/>
      <c r="HL3" s="126"/>
      <c r="HM3" s="126"/>
      <c r="HN3" s="126"/>
      <c r="HO3" s="126"/>
      <c r="HP3" s="126"/>
      <c r="HQ3" s="126"/>
      <c r="HR3" s="126"/>
      <c r="HS3" s="126"/>
      <c r="HT3" s="126"/>
      <c r="HU3" s="126"/>
      <c r="HV3" s="126"/>
      <c r="HW3" s="126"/>
      <c r="HX3" s="126"/>
      <c r="HY3" s="126"/>
      <c r="HZ3" s="126"/>
      <c r="IA3" s="126"/>
      <c r="IB3" s="126"/>
      <c r="IC3" s="126"/>
      <c r="ID3" s="126"/>
      <c r="IE3" s="126"/>
      <c r="IF3" s="126"/>
      <c r="IG3" s="126"/>
      <c r="IH3" s="126"/>
      <c r="II3" s="126"/>
      <c r="IJ3" s="126"/>
      <c r="IK3" s="126"/>
      <c r="IL3" s="126"/>
      <c r="IM3" s="126"/>
      <c r="IN3" s="126"/>
      <c r="IO3" s="126"/>
      <c r="IP3" s="126"/>
      <c r="IQ3" s="126"/>
      <c r="IR3" s="126"/>
      <c r="IS3" s="126"/>
      <c r="IT3" s="126"/>
      <c r="IU3" s="126"/>
      <c r="IV3" s="126"/>
      <c r="IW3" s="126"/>
      <c r="IX3" s="126"/>
      <c r="IY3" s="126"/>
      <c r="IZ3" s="126"/>
      <c r="JA3" s="126"/>
      <c r="JB3" s="126"/>
      <c r="JC3" s="126"/>
      <c r="JD3" s="126"/>
      <c r="JE3" s="126"/>
      <c r="JF3" s="126"/>
      <c r="JG3" s="126"/>
      <c r="JH3" s="126"/>
      <c r="JI3" s="126"/>
      <c r="JJ3" s="126"/>
      <c r="JK3" s="126"/>
      <c r="JL3" s="126"/>
      <c r="JM3" s="126"/>
      <c r="JN3" s="126"/>
      <c r="JO3" s="126"/>
      <c r="JP3" s="126"/>
      <c r="JQ3" s="126"/>
      <c r="JR3" s="126"/>
      <c r="JS3" s="126"/>
      <c r="JT3" s="126"/>
      <c r="JU3" s="126"/>
      <c r="JV3" s="126"/>
      <c r="JW3" s="126"/>
      <c r="JX3" s="126"/>
      <c r="JY3" s="126"/>
      <c r="JZ3" s="126"/>
      <c r="KA3" s="126"/>
      <c r="KB3" s="126"/>
      <c r="KC3" s="126"/>
      <c r="KD3" s="126"/>
      <c r="KE3" s="126"/>
      <c r="KF3" s="126"/>
      <c r="KG3" s="126"/>
      <c r="KH3" s="126"/>
      <c r="KI3" s="126"/>
      <c r="KJ3" s="126"/>
      <c r="KK3" s="126"/>
      <c r="KL3" s="126"/>
      <c r="KM3" s="126"/>
      <c r="KN3" s="126"/>
      <c r="KO3" s="126"/>
      <c r="KP3" s="126"/>
      <c r="KQ3" s="126"/>
      <c r="KR3" s="126"/>
      <c r="KS3" s="126"/>
      <c r="KT3" s="126"/>
      <c r="KU3" s="126"/>
      <c r="KV3" s="126"/>
      <c r="KW3" s="126"/>
      <c r="KX3" s="126"/>
      <c r="KY3" s="126"/>
      <c r="KZ3" s="126"/>
      <c r="LA3" s="126"/>
      <c r="LB3" s="126"/>
      <c r="LC3" s="126"/>
      <c r="LD3" s="126"/>
      <c r="LE3" s="126"/>
      <c r="LF3" s="126"/>
      <c r="LG3" s="126"/>
      <c r="LH3" s="126"/>
      <c r="LI3" s="126"/>
      <c r="LJ3" s="126"/>
      <c r="LK3" s="126"/>
      <c r="LL3" s="126"/>
      <c r="LM3" s="126"/>
      <c r="LN3" s="126"/>
      <c r="LO3" s="126"/>
      <c r="LP3" s="126"/>
      <c r="LQ3" s="126"/>
      <c r="LR3" s="126"/>
      <c r="LS3" s="126"/>
      <c r="LT3" s="126"/>
      <c r="LU3" s="126"/>
      <c r="LV3" s="126"/>
      <c r="LW3" s="126"/>
      <c r="LX3" s="126"/>
      <c r="LY3" s="126"/>
      <c r="LZ3" s="126"/>
      <c r="MA3" s="126"/>
      <c r="MB3" s="126"/>
      <c r="MC3" s="126"/>
      <c r="MD3" s="126"/>
      <c r="ME3" s="126"/>
      <c r="MF3" s="126"/>
      <c r="MG3" s="126"/>
      <c r="MH3" s="126"/>
      <c r="MI3" s="126"/>
      <c r="MJ3" s="126"/>
      <c r="MK3" s="126"/>
      <c r="ML3" s="126"/>
      <c r="MM3" s="126"/>
      <c r="MN3" s="126"/>
      <c r="MO3" s="126"/>
      <c r="MP3" s="126"/>
      <c r="MQ3" s="126"/>
      <c r="MR3" s="126"/>
      <c r="MS3" s="126"/>
      <c r="MT3" s="126"/>
      <c r="MU3" s="126"/>
      <c r="MV3" s="126"/>
      <c r="MW3" s="126"/>
      <c r="MX3" s="126"/>
      <c r="MY3" s="126"/>
      <c r="MZ3" s="126"/>
      <c r="NA3" s="126"/>
      <c r="NB3" s="126"/>
      <c r="NC3" s="126"/>
      <c r="ND3" s="126"/>
      <c r="NE3" s="126"/>
      <c r="NF3" s="126"/>
      <c r="NG3" s="126"/>
      <c r="NH3" s="126"/>
      <c r="NI3" s="126"/>
      <c r="NJ3" s="126"/>
      <c r="NK3" s="126"/>
      <c r="NL3" s="126"/>
      <c r="NM3" s="126"/>
      <c r="NN3" s="126"/>
      <c r="NO3" s="126"/>
      <c r="NP3" s="126"/>
      <c r="NQ3" s="126"/>
      <c r="NR3" s="126"/>
      <c r="NS3" s="126"/>
      <c r="NT3" s="126"/>
      <c r="NU3" s="126"/>
      <c r="NV3" s="126"/>
      <c r="NW3" s="126"/>
      <c r="NX3" s="126"/>
      <c r="NY3" s="126"/>
      <c r="NZ3" s="126"/>
      <c r="OA3" s="126"/>
      <c r="OB3" s="126"/>
      <c r="OC3" s="126"/>
      <c r="OD3" s="126"/>
      <c r="OE3" s="126"/>
      <c r="OF3" s="126"/>
      <c r="OG3" s="126"/>
      <c r="OH3" s="126"/>
      <c r="OI3" s="126"/>
      <c r="OJ3" s="126"/>
      <c r="OK3" s="126"/>
      <c r="OL3" s="126"/>
      <c r="OM3" s="127"/>
      <c r="ON3" s="127"/>
      <c r="OO3" s="127"/>
      <c r="OP3" s="126"/>
      <c r="OQ3" s="126"/>
      <c r="OR3" s="126"/>
      <c r="OS3" s="126"/>
      <c r="OT3" s="126"/>
      <c r="OU3" s="126"/>
      <c r="OV3" s="126"/>
      <c r="OW3" s="126"/>
      <c r="OX3" s="126"/>
      <c r="OY3" s="126"/>
      <c r="OZ3" s="126"/>
      <c r="PA3" s="126"/>
      <c r="PB3" s="126"/>
      <c r="PC3" s="126"/>
      <c r="PD3" s="126"/>
      <c r="PE3" s="126"/>
      <c r="PF3" s="126"/>
      <c r="PG3" s="126"/>
      <c r="PH3" s="126"/>
      <c r="PI3" s="126"/>
      <c r="PJ3" s="126"/>
      <c r="PK3" s="126"/>
      <c r="PL3" s="126"/>
      <c r="PM3" s="126"/>
      <c r="PN3" s="126"/>
      <c r="PO3" s="126"/>
      <c r="PP3" s="126"/>
      <c r="PQ3" s="126"/>
      <c r="PR3" s="126"/>
      <c r="PS3" s="126"/>
      <c r="PT3" s="126"/>
      <c r="PU3" s="126"/>
      <c r="PV3" s="126"/>
    </row>
    <row r="4" spans="1:444" s="1" customFormat="1" ht="16.5" thickBot="1" x14ac:dyDescent="0.3">
      <c r="C4" s="2"/>
      <c r="L4" s="3"/>
      <c r="O4" s="3" t="s">
        <v>221</v>
      </c>
      <c r="AA4" s="3" t="s">
        <v>221</v>
      </c>
      <c r="AM4" s="3" t="s">
        <v>221</v>
      </c>
      <c r="AY4" s="3" t="s">
        <v>221</v>
      </c>
      <c r="BK4" s="3" t="s">
        <v>221</v>
      </c>
      <c r="BQ4" s="3"/>
      <c r="BT4" s="3"/>
      <c r="BW4" s="3" t="s">
        <v>221</v>
      </c>
      <c r="CC4" s="3"/>
      <c r="CF4" s="3"/>
      <c r="CI4" s="3" t="s">
        <v>221</v>
      </c>
      <c r="CL4" s="3"/>
      <c r="CO4" s="3"/>
      <c r="CR4" s="3"/>
      <c r="CU4" s="3" t="s">
        <v>221</v>
      </c>
      <c r="CX4" s="3"/>
      <c r="DA4" s="3"/>
      <c r="DD4" s="3"/>
      <c r="DG4" s="3" t="s">
        <v>221</v>
      </c>
      <c r="DJ4" s="3"/>
      <c r="DM4" s="3"/>
      <c r="DP4" s="3"/>
      <c r="DS4" s="3" t="s">
        <v>221</v>
      </c>
      <c r="DV4" s="3"/>
      <c r="DY4" s="3"/>
      <c r="EB4" s="3"/>
      <c r="EE4" s="3" t="s">
        <v>221</v>
      </c>
      <c r="EK4" s="3"/>
      <c r="EL4" s="3"/>
      <c r="EM4" s="3"/>
      <c r="EN4" s="3"/>
      <c r="EQ4" s="3" t="s">
        <v>221</v>
      </c>
      <c r="ET4" s="3"/>
      <c r="EW4" s="3"/>
      <c r="EZ4" s="3"/>
      <c r="FC4" s="3" t="s">
        <v>221</v>
      </c>
      <c r="FF4" s="3"/>
      <c r="FI4" s="3"/>
      <c r="FL4" s="3"/>
      <c r="FO4" s="3" t="s">
        <v>221</v>
      </c>
      <c r="FR4" s="3"/>
      <c r="FU4" s="3"/>
      <c r="FX4" s="3"/>
      <c r="GA4" s="3" t="s">
        <v>221</v>
      </c>
      <c r="GD4" s="3"/>
      <c r="GG4" s="3"/>
      <c r="GJ4" s="3"/>
      <c r="GM4" s="3" t="s">
        <v>221</v>
      </c>
      <c r="GP4" s="3"/>
      <c r="GS4" s="3"/>
      <c r="GV4" s="3"/>
      <c r="GY4" s="3" t="s">
        <v>221</v>
      </c>
      <c r="HB4" s="3"/>
      <c r="HE4" s="3"/>
      <c r="HH4" s="3"/>
      <c r="HK4" s="3" t="s">
        <v>221</v>
      </c>
      <c r="HN4" s="3"/>
      <c r="HQ4" s="3"/>
      <c r="HT4" s="3"/>
      <c r="HW4" s="3" t="s">
        <v>221</v>
      </c>
      <c r="HZ4" s="3"/>
      <c r="IC4" s="3"/>
      <c r="II4" s="3" t="s">
        <v>221</v>
      </c>
      <c r="IL4" s="3"/>
      <c r="IO4" s="3"/>
      <c r="IU4" s="3" t="s">
        <v>221</v>
      </c>
      <c r="IX4" s="3"/>
      <c r="JA4" s="3"/>
      <c r="JG4" s="3" t="s">
        <v>221</v>
      </c>
      <c r="JJ4" s="3"/>
      <c r="JM4" s="3"/>
      <c r="JP4" s="3"/>
      <c r="JS4" s="3" t="s">
        <v>221</v>
      </c>
      <c r="JV4" s="3"/>
      <c r="JY4" s="3"/>
      <c r="KB4" s="3"/>
      <c r="KE4" s="3" t="s">
        <v>221</v>
      </c>
      <c r="KH4" s="3"/>
      <c r="KK4" s="3"/>
      <c r="KN4" s="3"/>
      <c r="KQ4" s="3" t="s">
        <v>221</v>
      </c>
      <c r="KT4" s="3"/>
      <c r="KW4" s="3"/>
      <c r="KZ4" s="3"/>
      <c r="LC4" s="3" t="s">
        <v>221</v>
      </c>
      <c r="LF4" s="3"/>
      <c r="LI4" s="3"/>
      <c r="LL4" s="3"/>
      <c r="LO4" s="3" t="s">
        <v>221</v>
      </c>
      <c r="LR4" s="3"/>
      <c r="LU4" s="3"/>
      <c r="LX4" s="3"/>
      <c r="MA4" s="3" t="s">
        <v>221</v>
      </c>
      <c r="MD4" s="3"/>
      <c r="MG4" s="3"/>
      <c r="MJ4" s="3"/>
      <c r="MM4" s="3" t="s">
        <v>221</v>
      </c>
      <c r="MP4" s="3"/>
      <c r="MS4" s="3"/>
      <c r="MV4" s="3"/>
      <c r="MY4" s="3" t="s">
        <v>221</v>
      </c>
      <c r="NB4" s="3"/>
      <c r="NE4" s="3"/>
      <c r="NH4" s="3"/>
      <c r="NK4" s="3" t="s">
        <v>221</v>
      </c>
      <c r="NN4" s="3"/>
      <c r="NQ4" s="3"/>
      <c r="NT4" s="3"/>
      <c r="NW4" s="3" t="s">
        <v>221</v>
      </c>
      <c r="NZ4" s="3"/>
      <c r="OC4" s="3"/>
      <c r="OF4" s="3"/>
      <c r="OI4" s="3" t="s">
        <v>221</v>
      </c>
      <c r="OL4" s="3"/>
      <c r="OO4" s="3"/>
      <c r="OR4" s="3"/>
      <c r="OU4" s="3" t="s">
        <v>221</v>
      </c>
      <c r="OX4" s="3"/>
      <c r="PA4" s="3"/>
      <c r="PD4" s="3"/>
      <c r="PG4" s="3" t="s">
        <v>221</v>
      </c>
      <c r="PJ4" s="3"/>
      <c r="PM4" s="3"/>
      <c r="PP4" s="3"/>
      <c r="PS4" s="3" t="s">
        <v>221</v>
      </c>
      <c r="PV4" s="3" t="s">
        <v>221</v>
      </c>
    </row>
    <row r="5" spans="1:444" s="4" customFormat="1" ht="16.5" thickBot="1" x14ac:dyDescent="0.3">
      <c r="A5" s="131" t="s">
        <v>0</v>
      </c>
      <c r="B5" s="158" t="s">
        <v>314</v>
      </c>
      <c r="C5" s="152" t="s">
        <v>1</v>
      </c>
      <c r="D5" s="144" t="s">
        <v>4</v>
      </c>
      <c r="E5" s="144"/>
      <c r="F5" s="145"/>
      <c r="G5" s="143" t="s">
        <v>158</v>
      </c>
      <c r="H5" s="144"/>
      <c r="I5" s="145"/>
      <c r="J5" s="143" t="s">
        <v>157</v>
      </c>
      <c r="K5" s="144"/>
      <c r="L5" s="145"/>
      <c r="M5" s="143" t="s">
        <v>156</v>
      </c>
      <c r="N5" s="144"/>
      <c r="O5" s="145"/>
      <c r="P5" s="143" t="s">
        <v>155</v>
      </c>
      <c r="Q5" s="144"/>
      <c r="R5" s="145"/>
      <c r="S5" s="143" t="s">
        <v>154</v>
      </c>
      <c r="T5" s="144"/>
      <c r="U5" s="145"/>
      <c r="V5" s="143" t="s">
        <v>153</v>
      </c>
      <c r="W5" s="144"/>
      <c r="X5" s="145"/>
      <c r="Y5" s="143" t="s">
        <v>152</v>
      </c>
      <c r="Z5" s="144"/>
      <c r="AA5" s="145"/>
      <c r="AB5" s="143"/>
      <c r="AC5" s="144"/>
      <c r="AD5" s="145"/>
      <c r="AE5" s="143" t="s">
        <v>5</v>
      </c>
      <c r="AF5" s="144"/>
      <c r="AG5" s="145"/>
      <c r="AH5" s="143" t="s">
        <v>6</v>
      </c>
      <c r="AI5" s="144"/>
      <c r="AJ5" s="145"/>
      <c r="AK5" s="143" t="s">
        <v>7</v>
      </c>
      <c r="AL5" s="144"/>
      <c r="AM5" s="145"/>
      <c r="AN5" s="143" t="s">
        <v>8</v>
      </c>
      <c r="AO5" s="144"/>
      <c r="AP5" s="145"/>
      <c r="AQ5" s="143" t="s">
        <v>10</v>
      </c>
      <c r="AR5" s="144"/>
      <c r="AS5" s="145"/>
      <c r="AT5" s="143" t="s">
        <v>161</v>
      </c>
      <c r="AU5" s="144"/>
      <c r="AV5" s="145"/>
      <c r="AW5" s="143" t="s">
        <v>162</v>
      </c>
      <c r="AX5" s="144"/>
      <c r="AY5" s="145"/>
      <c r="AZ5" s="143" t="s">
        <v>165</v>
      </c>
      <c r="BA5" s="144"/>
      <c r="BB5" s="145"/>
      <c r="BC5" s="143" t="s">
        <v>167</v>
      </c>
      <c r="BD5" s="144"/>
      <c r="BE5" s="145"/>
      <c r="BF5" s="143" t="s">
        <v>168</v>
      </c>
      <c r="BG5" s="144"/>
      <c r="BH5" s="145"/>
      <c r="BI5" s="143" t="s">
        <v>170</v>
      </c>
      <c r="BJ5" s="144"/>
      <c r="BK5" s="145"/>
      <c r="BL5" s="143" t="s">
        <v>171</v>
      </c>
      <c r="BM5" s="144"/>
      <c r="BN5" s="145"/>
      <c r="BO5" s="143" t="s">
        <v>389</v>
      </c>
      <c r="BP5" s="144"/>
      <c r="BQ5" s="145"/>
      <c r="BR5" s="143" t="s">
        <v>12</v>
      </c>
      <c r="BS5" s="144"/>
      <c r="BT5" s="145"/>
      <c r="BU5" s="143" t="s">
        <v>13</v>
      </c>
      <c r="BV5" s="144"/>
      <c r="BW5" s="145"/>
      <c r="BX5" s="143" t="s">
        <v>14</v>
      </c>
      <c r="BY5" s="144"/>
      <c r="BZ5" s="145"/>
      <c r="CA5" s="143" t="s">
        <v>16</v>
      </c>
      <c r="CB5" s="144"/>
      <c r="CC5" s="145"/>
      <c r="CD5" s="143" t="s">
        <v>17</v>
      </c>
      <c r="CE5" s="144"/>
      <c r="CF5" s="145"/>
      <c r="CG5" s="143" t="s">
        <v>18</v>
      </c>
      <c r="CH5" s="144"/>
      <c r="CI5" s="145"/>
      <c r="CJ5" s="143" t="s">
        <v>20</v>
      </c>
      <c r="CK5" s="144"/>
      <c r="CL5" s="145"/>
      <c r="CM5" s="143" t="s">
        <v>226</v>
      </c>
      <c r="CN5" s="144"/>
      <c r="CO5" s="145"/>
      <c r="CP5" s="143" t="s">
        <v>22</v>
      </c>
      <c r="CQ5" s="144"/>
      <c r="CR5" s="145"/>
      <c r="CS5" s="143" t="s">
        <v>23</v>
      </c>
      <c r="CT5" s="144"/>
      <c r="CU5" s="145"/>
      <c r="CV5" s="143" t="s">
        <v>25</v>
      </c>
      <c r="CW5" s="144"/>
      <c r="CX5" s="145"/>
      <c r="CY5" s="143" t="s">
        <v>26</v>
      </c>
      <c r="CZ5" s="144"/>
      <c r="DA5" s="145"/>
      <c r="DB5" s="143" t="s">
        <v>175</v>
      </c>
      <c r="DC5" s="144"/>
      <c r="DD5" s="145"/>
      <c r="DE5" s="143" t="s">
        <v>177</v>
      </c>
      <c r="DF5" s="144"/>
      <c r="DG5" s="145"/>
      <c r="DH5" s="143" t="s">
        <v>28</v>
      </c>
      <c r="DI5" s="144"/>
      <c r="DJ5" s="145"/>
      <c r="DK5" s="143" t="s">
        <v>29</v>
      </c>
      <c r="DL5" s="144"/>
      <c r="DM5" s="145"/>
      <c r="DN5" s="143" t="s">
        <v>31</v>
      </c>
      <c r="DO5" s="144"/>
      <c r="DP5" s="145"/>
      <c r="DQ5" s="143" t="s">
        <v>33</v>
      </c>
      <c r="DR5" s="144"/>
      <c r="DS5" s="145"/>
      <c r="DT5" s="143" t="s">
        <v>35</v>
      </c>
      <c r="DU5" s="144"/>
      <c r="DV5" s="145"/>
      <c r="DW5" s="143" t="s">
        <v>391</v>
      </c>
      <c r="DX5" s="144"/>
      <c r="DY5" s="145"/>
      <c r="DZ5" s="143" t="s">
        <v>37</v>
      </c>
      <c r="EA5" s="144"/>
      <c r="EB5" s="145"/>
      <c r="EC5" s="143" t="s">
        <v>178</v>
      </c>
      <c r="ED5" s="144"/>
      <c r="EE5" s="145"/>
      <c r="EF5" s="143" t="s">
        <v>180</v>
      </c>
      <c r="EG5" s="144"/>
      <c r="EH5" s="145"/>
      <c r="EI5" s="143" t="s">
        <v>224</v>
      </c>
      <c r="EJ5" s="144"/>
      <c r="EK5" s="145"/>
      <c r="EL5" s="128">
        <v>5505</v>
      </c>
      <c r="EM5" s="129"/>
      <c r="EN5" s="130"/>
      <c r="EO5" s="143" t="s">
        <v>181</v>
      </c>
      <c r="EP5" s="144"/>
      <c r="EQ5" s="145"/>
      <c r="ER5" s="143" t="s">
        <v>39</v>
      </c>
      <c r="ES5" s="144"/>
      <c r="ET5" s="145"/>
      <c r="EU5" s="143" t="s">
        <v>41</v>
      </c>
      <c r="EV5" s="144"/>
      <c r="EW5" s="145"/>
      <c r="EX5" s="143" t="s">
        <v>43</v>
      </c>
      <c r="EY5" s="144"/>
      <c r="EZ5" s="145"/>
      <c r="FA5" s="143" t="s">
        <v>44</v>
      </c>
      <c r="FB5" s="144"/>
      <c r="FC5" s="145"/>
      <c r="FD5" s="143" t="s">
        <v>46</v>
      </c>
      <c r="FE5" s="144"/>
      <c r="FF5" s="145"/>
      <c r="FG5" s="143" t="s">
        <v>222</v>
      </c>
      <c r="FH5" s="144"/>
      <c r="FI5" s="145"/>
      <c r="FJ5" s="143" t="s">
        <v>48</v>
      </c>
      <c r="FK5" s="144"/>
      <c r="FL5" s="145"/>
      <c r="FM5" s="143" t="s">
        <v>49</v>
      </c>
      <c r="FN5" s="144"/>
      <c r="FO5" s="145"/>
      <c r="FP5" s="143" t="s">
        <v>51</v>
      </c>
      <c r="FQ5" s="144"/>
      <c r="FR5" s="145"/>
      <c r="FS5" s="143" t="s">
        <v>52</v>
      </c>
      <c r="FT5" s="144"/>
      <c r="FU5" s="145"/>
      <c r="FV5" s="143" t="s">
        <v>54</v>
      </c>
      <c r="FW5" s="144"/>
      <c r="FX5" s="145"/>
      <c r="FY5" s="143" t="s">
        <v>182</v>
      </c>
      <c r="FZ5" s="144"/>
      <c r="GA5" s="145"/>
      <c r="GB5" s="143" t="s">
        <v>56</v>
      </c>
      <c r="GC5" s="144"/>
      <c r="GD5" s="145"/>
      <c r="GE5" s="143" t="s">
        <v>57</v>
      </c>
      <c r="GF5" s="144"/>
      <c r="GG5" s="145"/>
      <c r="GH5" s="143" t="s">
        <v>59</v>
      </c>
      <c r="GI5" s="144"/>
      <c r="GJ5" s="145"/>
      <c r="GK5" s="143" t="s">
        <v>61</v>
      </c>
      <c r="GL5" s="144"/>
      <c r="GM5" s="145"/>
      <c r="GN5" s="143" t="s">
        <v>63</v>
      </c>
      <c r="GO5" s="144"/>
      <c r="GP5" s="145"/>
      <c r="GQ5" s="143" t="s">
        <v>64</v>
      </c>
      <c r="GR5" s="144"/>
      <c r="GS5" s="145"/>
      <c r="GT5" s="143" t="s">
        <v>66</v>
      </c>
      <c r="GU5" s="144"/>
      <c r="GV5" s="145"/>
      <c r="GW5" s="143" t="s">
        <v>160</v>
      </c>
      <c r="GX5" s="144"/>
      <c r="GY5" s="145"/>
      <c r="GZ5" s="143" t="s">
        <v>68</v>
      </c>
      <c r="HA5" s="144"/>
      <c r="HB5" s="145"/>
      <c r="HC5" s="143" t="s">
        <v>70</v>
      </c>
      <c r="HD5" s="144"/>
      <c r="HE5" s="145"/>
      <c r="HF5" s="143" t="s">
        <v>71</v>
      </c>
      <c r="HG5" s="144"/>
      <c r="HH5" s="145"/>
      <c r="HI5" s="143" t="s">
        <v>72</v>
      </c>
      <c r="HJ5" s="144"/>
      <c r="HK5" s="145"/>
      <c r="HL5" s="143" t="s">
        <v>183</v>
      </c>
      <c r="HM5" s="144"/>
      <c r="HN5" s="145"/>
      <c r="HO5" s="143" t="s">
        <v>184</v>
      </c>
      <c r="HP5" s="144"/>
      <c r="HQ5" s="145"/>
      <c r="HR5" s="143" t="s">
        <v>331</v>
      </c>
      <c r="HS5" s="144"/>
      <c r="HT5" s="145"/>
      <c r="HU5" s="128">
        <v>6111</v>
      </c>
      <c r="HV5" s="129"/>
      <c r="HW5" s="130"/>
      <c r="HX5" s="143" t="s">
        <v>73</v>
      </c>
      <c r="HY5" s="144"/>
      <c r="HZ5" s="145"/>
      <c r="IA5" s="143" t="s">
        <v>74</v>
      </c>
      <c r="IB5" s="144"/>
      <c r="IC5" s="145"/>
      <c r="ID5" s="143" t="s">
        <v>75</v>
      </c>
      <c r="IE5" s="144"/>
      <c r="IF5" s="145"/>
      <c r="IG5" s="143" t="s">
        <v>76</v>
      </c>
      <c r="IH5" s="144"/>
      <c r="II5" s="145"/>
      <c r="IJ5" s="143" t="s">
        <v>78</v>
      </c>
      <c r="IK5" s="144"/>
      <c r="IL5" s="145"/>
      <c r="IM5" s="143" t="s">
        <v>80</v>
      </c>
      <c r="IN5" s="144"/>
      <c r="IO5" s="145"/>
      <c r="IP5" s="143" t="s">
        <v>81</v>
      </c>
      <c r="IQ5" s="144"/>
      <c r="IR5" s="145"/>
      <c r="IS5" s="143" t="s">
        <v>82</v>
      </c>
      <c r="IT5" s="144"/>
      <c r="IU5" s="145"/>
      <c r="IV5" s="143" t="s">
        <v>84</v>
      </c>
      <c r="IW5" s="144"/>
      <c r="IX5" s="145"/>
      <c r="IY5" s="143" t="s">
        <v>86</v>
      </c>
      <c r="IZ5" s="144"/>
      <c r="JA5" s="145"/>
      <c r="JB5" s="143" t="s">
        <v>87</v>
      </c>
      <c r="JC5" s="144"/>
      <c r="JD5" s="145"/>
      <c r="JE5" s="143" t="s">
        <v>89</v>
      </c>
      <c r="JF5" s="144"/>
      <c r="JG5" s="145"/>
      <c r="JH5" s="143" t="s">
        <v>90</v>
      </c>
      <c r="JI5" s="144"/>
      <c r="JJ5" s="145"/>
      <c r="JK5" s="143" t="s">
        <v>91</v>
      </c>
      <c r="JL5" s="144"/>
      <c r="JM5" s="145"/>
      <c r="JN5" s="143" t="s">
        <v>93</v>
      </c>
      <c r="JO5" s="144"/>
      <c r="JP5" s="145"/>
      <c r="JQ5" s="143" t="s">
        <v>94</v>
      </c>
      <c r="JR5" s="144"/>
      <c r="JS5" s="145"/>
      <c r="JT5" s="143" t="s">
        <v>95</v>
      </c>
      <c r="JU5" s="144"/>
      <c r="JV5" s="145"/>
      <c r="JW5" s="143" t="s">
        <v>97</v>
      </c>
      <c r="JX5" s="144"/>
      <c r="JY5" s="145"/>
      <c r="JZ5" s="143" t="s">
        <v>99</v>
      </c>
      <c r="KA5" s="144"/>
      <c r="KB5" s="145"/>
      <c r="KC5" s="143" t="s">
        <v>101</v>
      </c>
      <c r="KD5" s="144"/>
      <c r="KE5" s="145"/>
      <c r="KF5" s="143" t="s">
        <v>103</v>
      </c>
      <c r="KG5" s="144"/>
      <c r="KH5" s="145"/>
      <c r="KI5" s="143" t="s">
        <v>104</v>
      </c>
      <c r="KJ5" s="144"/>
      <c r="KK5" s="145"/>
      <c r="KL5" s="143" t="s">
        <v>106</v>
      </c>
      <c r="KM5" s="144"/>
      <c r="KN5" s="145"/>
      <c r="KO5" s="143" t="s">
        <v>107</v>
      </c>
      <c r="KP5" s="144"/>
      <c r="KQ5" s="145"/>
      <c r="KR5" s="143" t="s">
        <v>109</v>
      </c>
      <c r="KS5" s="144"/>
      <c r="KT5" s="145"/>
      <c r="KU5" s="143" t="s">
        <v>110</v>
      </c>
      <c r="KV5" s="144"/>
      <c r="KW5" s="145"/>
      <c r="KX5" s="143" t="s">
        <v>111</v>
      </c>
      <c r="KY5" s="144"/>
      <c r="KZ5" s="145"/>
      <c r="LA5" s="143" t="s">
        <v>113</v>
      </c>
      <c r="LB5" s="144"/>
      <c r="LC5" s="145"/>
      <c r="LD5" s="143" t="s">
        <v>115</v>
      </c>
      <c r="LE5" s="144"/>
      <c r="LF5" s="145"/>
      <c r="LG5" s="143" t="s">
        <v>117</v>
      </c>
      <c r="LH5" s="144"/>
      <c r="LI5" s="145"/>
      <c r="LJ5" s="143" t="s">
        <v>119</v>
      </c>
      <c r="LK5" s="144"/>
      <c r="LL5" s="145"/>
      <c r="LM5" s="143" t="s">
        <v>120</v>
      </c>
      <c r="LN5" s="144"/>
      <c r="LO5" s="145"/>
      <c r="LP5" s="143" t="s">
        <v>361</v>
      </c>
      <c r="LQ5" s="144"/>
      <c r="LR5" s="145"/>
      <c r="LS5" s="143" t="s">
        <v>121</v>
      </c>
      <c r="LT5" s="144"/>
      <c r="LU5" s="145"/>
      <c r="LV5" s="143" t="s">
        <v>123</v>
      </c>
      <c r="LW5" s="144"/>
      <c r="LX5" s="145"/>
      <c r="LY5" s="143" t="s">
        <v>124</v>
      </c>
      <c r="LZ5" s="144"/>
      <c r="MA5" s="145"/>
      <c r="MB5" s="143" t="s">
        <v>125</v>
      </c>
      <c r="MC5" s="144"/>
      <c r="MD5" s="145"/>
      <c r="ME5" s="143" t="s">
        <v>126</v>
      </c>
      <c r="MF5" s="144"/>
      <c r="MG5" s="145"/>
      <c r="MH5" s="143" t="s">
        <v>127</v>
      </c>
      <c r="MI5" s="144"/>
      <c r="MJ5" s="145"/>
      <c r="MK5" s="143" t="s">
        <v>128</v>
      </c>
      <c r="ML5" s="144"/>
      <c r="MM5" s="145"/>
      <c r="MN5" s="143" t="s">
        <v>130</v>
      </c>
      <c r="MO5" s="144"/>
      <c r="MP5" s="145"/>
      <c r="MQ5" s="143" t="s">
        <v>131</v>
      </c>
      <c r="MR5" s="144"/>
      <c r="MS5" s="145"/>
      <c r="MT5" s="143" t="s">
        <v>132</v>
      </c>
      <c r="MU5" s="144"/>
      <c r="MV5" s="145"/>
      <c r="MW5" s="143" t="s">
        <v>215</v>
      </c>
      <c r="MX5" s="144"/>
      <c r="MY5" s="145"/>
      <c r="MZ5" s="143" t="s">
        <v>207</v>
      </c>
      <c r="NA5" s="144"/>
      <c r="NB5" s="145"/>
      <c r="NC5" s="143" t="s">
        <v>208</v>
      </c>
      <c r="ND5" s="144"/>
      <c r="NE5" s="145"/>
      <c r="NF5" s="143" t="s">
        <v>209</v>
      </c>
      <c r="NG5" s="144"/>
      <c r="NH5" s="145"/>
      <c r="NI5" s="143" t="s">
        <v>210</v>
      </c>
      <c r="NJ5" s="144"/>
      <c r="NK5" s="145"/>
      <c r="NL5" s="143" t="s">
        <v>213</v>
      </c>
      <c r="NM5" s="144"/>
      <c r="NN5" s="145"/>
      <c r="NO5" s="143" t="s">
        <v>216</v>
      </c>
      <c r="NP5" s="144"/>
      <c r="NQ5" s="145"/>
      <c r="NR5" s="143" t="s">
        <v>135</v>
      </c>
      <c r="NS5" s="144"/>
      <c r="NT5" s="145"/>
      <c r="NU5" s="143" t="s">
        <v>359</v>
      </c>
      <c r="NV5" s="144"/>
      <c r="NW5" s="145"/>
      <c r="NX5" s="143" t="s">
        <v>136</v>
      </c>
      <c r="NY5" s="144"/>
      <c r="NZ5" s="145"/>
      <c r="OA5" s="143" t="s">
        <v>137</v>
      </c>
      <c r="OB5" s="144"/>
      <c r="OC5" s="145"/>
      <c r="OD5" s="143" t="s">
        <v>188</v>
      </c>
      <c r="OE5" s="144"/>
      <c r="OF5" s="145"/>
      <c r="OG5" s="143" t="s">
        <v>358</v>
      </c>
      <c r="OH5" s="144"/>
      <c r="OI5" s="145"/>
      <c r="OJ5" s="143" t="s">
        <v>351</v>
      </c>
      <c r="OK5" s="144"/>
      <c r="OL5" s="145"/>
      <c r="OM5" s="128">
        <v>9119</v>
      </c>
      <c r="ON5" s="129"/>
      <c r="OO5" s="130"/>
      <c r="OP5" s="143" t="s">
        <v>138</v>
      </c>
      <c r="OQ5" s="144"/>
      <c r="OR5" s="145"/>
      <c r="OS5" s="143" t="s">
        <v>352</v>
      </c>
      <c r="OT5" s="144"/>
      <c r="OU5" s="145"/>
      <c r="OV5" s="143" t="s">
        <v>228</v>
      </c>
      <c r="OW5" s="144"/>
      <c r="OX5" s="145"/>
      <c r="OY5" s="143" t="s">
        <v>140</v>
      </c>
      <c r="OZ5" s="144"/>
      <c r="PA5" s="145"/>
      <c r="PB5" s="143" t="s">
        <v>230</v>
      </c>
      <c r="PC5" s="144"/>
      <c r="PD5" s="145"/>
      <c r="PE5" s="143" t="s">
        <v>233</v>
      </c>
      <c r="PF5" s="144"/>
      <c r="PG5" s="145"/>
      <c r="PH5" s="143" t="s">
        <v>392</v>
      </c>
      <c r="PI5" s="144"/>
      <c r="PJ5" s="145"/>
      <c r="PK5" s="143" t="s">
        <v>141</v>
      </c>
      <c r="PL5" s="144"/>
      <c r="PM5" s="145"/>
      <c r="PN5" s="143" t="s">
        <v>143</v>
      </c>
      <c r="PO5" s="144"/>
      <c r="PP5" s="145"/>
      <c r="PQ5" s="143" t="s">
        <v>232</v>
      </c>
      <c r="PR5" s="144"/>
      <c r="PS5" s="145"/>
      <c r="PT5" s="143" t="s">
        <v>356</v>
      </c>
      <c r="PU5" s="144"/>
      <c r="PV5" s="145"/>
    </row>
    <row r="6" spans="1:444" s="1" customFormat="1" ht="13.5" customHeight="1" x14ac:dyDescent="0.25">
      <c r="A6" s="151"/>
      <c r="B6" s="159"/>
      <c r="C6" s="153"/>
      <c r="D6" s="146" t="s">
        <v>191</v>
      </c>
      <c r="E6" s="146"/>
      <c r="F6" s="147"/>
      <c r="G6" s="131" t="s">
        <v>151</v>
      </c>
      <c r="H6" s="146"/>
      <c r="I6" s="147"/>
      <c r="J6" s="131" t="s">
        <v>150</v>
      </c>
      <c r="K6" s="146"/>
      <c r="L6" s="147"/>
      <c r="M6" s="131" t="s">
        <v>192</v>
      </c>
      <c r="N6" s="132"/>
      <c r="O6" s="133"/>
      <c r="P6" s="131" t="s">
        <v>193</v>
      </c>
      <c r="Q6" s="132"/>
      <c r="R6" s="133"/>
      <c r="S6" s="131" t="s">
        <v>149</v>
      </c>
      <c r="T6" s="132"/>
      <c r="U6" s="133"/>
      <c r="V6" s="131" t="s">
        <v>148</v>
      </c>
      <c r="W6" s="132"/>
      <c r="X6" s="133"/>
      <c r="Y6" s="131" t="s">
        <v>147</v>
      </c>
      <c r="Z6" s="132"/>
      <c r="AA6" s="133"/>
      <c r="AB6" s="131" t="s">
        <v>146</v>
      </c>
      <c r="AC6" s="132"/>
      <c r="AD6" s="133"/>
      <c r="AE6" s="131" t="s">
        <v>385</v>
      </c>
      <c r="AF6" s="132"/>
      <c r="AG6" s="133"/>
      <c r="AH6" s="131" t="s">
        <v>387</v>
      </c>
      <c r="AI6" s="146"/>
      <c r="AJ6" s="147"/>
      <c r="AK6" s="131" t="s">
        <v>196</v>
      </c>
      <c r="AL6" s="146"/>
      <c r="AM6" s="147"/>
      <c r="AN6" s="131" t="s">
        <v>9</v>
      </c>
      <c r="AO6" s="146"/>
      <c r="AP6" s="147"/>
      <c r="AQ6" s="131" t="s">
        <v>11</v>
      </c>
      <c r="AR6" s="146"/>
      <c r="AS6" s="147"/>
      <c r="AT6" s="131" t="s">
        <v>47</v>
      </c>
      <c r="AU6" s="146"/>
      <c r="AV6" s="147"/>
      <c r="AW6" s="131" t="s">
        <v>163</v>
      </c>
      <c r="AX6" s="146"/>
      <c r="AY6" s="147"/>
      <c r="AZ6" s="131" t="s">
        <v>164</v>
      </c>
      <c r="BA6" s="146"/>
      <c r="BB6" s="147"/>
      <c r="BC6" s="131" t="s">
        <v>166</v>
      </c>
      <c r="BD6" s="146"/>
      <c r="BE6" s="147"/>
      <c r="BF6" s="131" t="s">
        <v>169</v>
      </c>
      <c r="BG6" s="146"/>
      <c r="BH6" s="147"/>
      <c r="BI6" s="131" t="s">
        <v>334</v>
      </c>
      <c r="BJ6" s="146"/>
      <c r="BK6" s="147"/>
      <c r="BL6" s="131" t="s">
        <v>172</v>
      </c>
      <c r="BM6" s="146"/>
      <c r="BN6" s="147"/>
      <c r="BO6" s="131" t="s">
        <v>58</v>
      </c>
      <c r="BP6" s="146"/>
      <c r="BQ6" s="147"/>
      <c r="BR6" s="131" t="s">
        <v>197</v>
      </c>
      <c r="BS6" s="146"/>
      <c r="BT6" s="147"/>
      <c r="BU6" s="131" t="s">
        <v>388</v>
      </c>
      <c r="BV6" s="146"/>
      <c r="BW6" s="147"/>
      <c r="BX6" s="131" t="s">
        <v>15</v>
      </c>
      <c r="BY6" s="146"/>
      <c r="BZ6" s="147"/>
      <c r="CA6" s="131" t="s">
        <v>173</v>
      </c>
      <c r="CB6" s="146"/>
      <c r="CC6" s="147"/>
      <c r="CD6" s="131" t="s">
        <v>174</v>
      </c>
      <c r="CE6" s="146"/>
      <c r="CF6" s="147"/>
      <c r="CG6" s="131" t="s">
        <v>19</v>
      </c>
      <c r="CH6" s="146"/>
      <c r="CI6" s="147"/>
      <c r="CJ6" s="131" t="s">
        <v>21</v>
      </c>
      <c r="CK6" s="146"/>
      <c r="CL6" s="147"/>
      <c r="CM6" s="131" t="s">
        <v>227</v>
      </c>
      <c r="CN6" s="146"/>
      <c r="CO6" s="147"/>
      <c r="CP6" s="131" t="s">
        <v>219</v>
      </c>
      <c r="CQ6" s="146"/>
      <c r="CR6" s="147"/>
      <c r="CS6" s="131" t="s">
        <v>24</v>
      </c>
      <c r="CT6" s="146"/>
      <c r="CU6" s="147"/>
      <c r="CV6" s="131" t="s">
        <v>396</v>
      </c>
      <c r="CW6" s="146"/>
      <c r="CX6" s="147"/>
      <c r="CY6" s="131" t="s">
        <v>27</v>
      </c>
      <c r="CZ6" s="146"/>
      <c r="DA6" s="147"/>
      <c r="DB6" s="131" t="s">
        <v>176</v>
      </c>
      <c r="DC6" s="146"/>
      <c r="DD6" s="147"/>
      <c r="DE6" s="131" t="s">
        <v>355</v>
      </c>
      <c r="DF6" s="146"/>
      <c r="DG6" s="147"/>
      <c r="DH6" s="131" t="s">
        <v>198</v>
      </c>
      <c r="DI6" s="132"/>
      <c r="DJ6" s="133"/>
      <c r="DK6" s="131" t="s">
        <v>30</v>
      </c>
      <c r="DL6" s="132"/>
      <c r="DM6" s="133"/>
      <c r="DN6" s="131" t="s">
        <v>32</v>
      </c>
      <c r="DO6" s="132"/>
      <c r="DP6" s="133"/>
      <c r="DQ6" s="131" t="s">
        <v>34</v>
      </c>
      <c r="DR6" s="132"/>
      <c r="DS6" s="133"/>
      <c r="DT6" s="131" t="s">
        <v>36</v>
      </c>
      <c r="DU6" s="132"/>
      <c r="DV6" s="133"/>
      <c r="DW6" s="131" t="s">
        <v>390</v>
      </c>
      <c r="DX6" s="132"/>
      <c r="DY6" s="133"/>
      <c r="DZ6" s="131" t="s">
        <v>38</v>
      </c>
      <c r="EA6" s="132"/>
      <c r="EB6" s="133"/>
      <c r="EC6" s="131" t="s">
        <v>179</v>
      </c>
      <c r="ED6" s="132"/>
      <c r="EE6" s="133"/>
      <c r="EF6" s="131" t="s">
        <v>394</v>
      </c>
      <c r="EG6" s="132"/>
      <c r="EH6" s="133"/>
      <c r="EI6" s="131" t="s">
        <v>225</v>
      </c>
      <c r="EJ6" s="132"/>
      <c r="EK6" s="133"/>
      <c r="EL6" s="131" t="s">
        <v>404</v>
      </c>
      <c r="EM6" s="132"/>
      <c r="EN6" s="133"/>
      <c r="EO6" s="131" t="s">
        <v>195</v>
      </c>
      <c r="EP6" s="132"/>
      <c r="EQ6" s="133"/>
      <c r="ER6" s="131" t="s">
        <v>40</v>
      </c>
      <c r="ES6" s="132"/>
      <c r="ET6" s="133"/>
      <c r="EU6" s="131" t="s">
        <v>42</v>
      </c>
      <c r="EV6" s="132"/>
      <c r="EW6" s="133"/>
      <c r="EX6" s="131" t="s">
        <v>159</v>
      </c>
      <c r="EY6" s="132"/>
      <c r="EZ6" s="133"/>
      <c r="FA6" s="131" t="s">
        <v>45</v>
      </c>
      <c r="FB6" s="132"/>
      <c r="FC6" s="133"/>
      <c r="FD6" s="131" t="s">
        <v>47</v>
      </c>
      <c r="FE6" s="132"/>
      <c r="FF6" s="133"/>
      <c r="FG6" s="131" t="s">
        <v>223</v>
      </c>
      <c r="FH6" s="132"/>
      <c r="FI6" s="133"/>
      <c r="FJ6" s="131" t="s">
        <v>220</v>
      </c>
      <c r="FK6" s="132"/>
      <c r="FL6" s="133"/>
      <c r="FM6" s="131" t="s">
        <v>50</v>
      </c>
      <c r="FN6" s="132"/>
      <c r="FO6" s="133"/>
      <c r="FP6" s="131" t="s">
        <v>201</v>
      </c>
      <c r="FQ6" s="132"/>
      <c r="FR6" s="133"/>
      <c r="FS6" s="131" t="s">
        <v>53</v>
      </c>
      <c r="FT6" s="132"/>
      <c r="FU6" s="133"/>
      <c r="FV6" s="131" t="s">
        <v>55</v>
      </c>
      <c r="FW6" s="132"/>
      <c r="FX6" s="133"/>
      <c r="FY6" s="131" t="s">
        <v>199</v>
      </c>
      <c r="FZ6" s="132"/>
      <c r="GA6" s="133"/>
      <c r="GB6" s="131" t="s">
        <v>200</v>
      </c>
      <c r="GC6" s="132"/>
      <c r="GD6" s="133"/>
      <c r="GE6" s="131" t="s">
        <v>58</v>
      </c>
      <c r="GF6" s="132"/>
      <c r="GG6" s="133"/>
      <c r="GH6" s="131" t="s">
        <v>60</v>
      </c>
      <c r="GI6" s="132"/>
      <c r="GJ6" s="133"/>
      <c r="GK6" s="131" t="s">
        <v>62</v>
      </c>
      <c r="GL6" s="132"/>
      <c r="GM6" s="133"/>
      <c r="GN6" s="131" t="s">
        <v>329</v>
      </c>
      <c r="GO6" s="132"/>
      <c r="GP6" s="133"/>
      <c r="GQ6" s="131" t="s">
        <v>65</v>
      </c>
      <c r="GR6" s="132"/>
      <c r="GS6" s="133"/>
      <c r="GT6" s="131" t="s">
        <v>67</v>
      </c>
      <c r="GU6" s="132"/>
      <c r="GV6" s="133"/>
      <c r="GW6" s="131" t="s">
        <v>335</v>
      </c>
      <c r="GX6" s="132"/>
      <c r="GY6" s="133"/>
      <c r="GZ6" s="131" t="s">
        <v>69</v>
      </c>
      <c r="HA6" s="132"/>
      <c r="HB6" s="133"/>
      <c r="HC6" s="131" t="s">
        <v>336</v>
      </c>
      <c r="HD6" s="132"/>
      <c r="HE6" s="133"/>
      <c r="HF6" s="131" t="s">
        <v>337</v>
      </c>
      <c r="HG6" s="132"/>
      <c r="HH6" s="133"/>
      <c r="HI6" s="131" t="s">
        <v>243</v>
      </c>
      <c r="HJ6" s="132"/>
      <c r="HK6" s="133"/>
      <c r="HL6" s="131" t="s">
        <v>330</v>
      </c>
      <c r="HM6" s="132"/>
      <c r="HN6" s="133"/>
      <c r="HO6" s="131" t="s">
        <v>185</v>
      </c>
      <c r="HP6" s="132"/>
      <c r="HQ6" s="133"/>
      <c r="HR6" s="131" t="s">
        <v>245</v>
      </c>
      <c r="HS6" s="132"/>
      <c r="HT6" s="133"/>
      <c r="HU6" s="131" t="s">
        <v>406</v>
      </c>
      <c r="HV6" s="132"/>
      <c r="HW6" s="133"/>
      <c r="HX6" s="131" t="s">
        <v>332</v>
      </c>
      <c r="HY6" s="132"/>
      <c r="HZ6" s="133"/>
      <c r="IA6" s="131" t="s">
        <v>338</v>
      </c>
      <c r="IB6" s="132"/>
      <c r="IC6" s="133"/>
      <c r="ID6" s="131" t="s">
        <v>360</v>
      </c>
      <c r="IE6" s="132"/>
      <c r="IF6" s="133"/>
      <c r="IG6" s="131" t="s">
        <v>77</v>
      </c>
      <c r="IH6" s="132"/>
      <c r="II6" s="133"/>
      <c r="IJ6" s="131" t="s">
        <v>79</v>
      </c>
      <c r="IK6" s="132"/>
      <c r="IL6" s="133"/>
      <c r="IM6" s="131" t="s">
        <v>218</v>
      </c>
      <c r="IN6" s="132"/>
      <c r="IO6" s="133"/>
      <c r="IP6" s="131" t="s">
        <v>202</v>
      </c>
      <c r="IQ6" s="132"/>
      <c r="IR6" s="133"/>
      <c r="IS6" s="131" t="s">
        <v>83</v>
      </c>
      <c r="IT6" s="132"/>
      <c r="IU6" s="133"/>
      <c r="IV6" s="131" t="s">
        <v>85</v>
      </c>
      <c r="IW6" s="132"/>
      <c r="IX6" s="133"/>
      <c r="IY6" s="131" t="s">
        <v>333</v>
      </c>
      <c r="IZ6" s="132"/>
      <c r="JA6" s="133"/>
      <c r="JB6" s="131" t="s">
        <v>88</v>
      </c>
      <c r="JC6" s="132"/>
      <c r="JD6" s="133"/>
      <c r="JE6" s="131" t="s">
        <v>339</v>
      </c>
      <c r="JF6" s="132"/>
      <c r="JG6" s="133"/>
      <c r="JH6" s="131" t="s">
        <v>340</v>
      </c>
      <c r="JI6" s="132"/>
      <c r="JJ6" s="133"/>
      <c r="JK6" s="131" t="s">
        <v>92</v>
      </c>
      <c r="JL6" s="132"/>
      <c r="JM6" s="133"/>
      <c r="JN6" s="131" t="s">
        <v>203</v>
      </c>
      <c r="JO6" s="132"/>
      <c r="JP6" s="133"/>
      <c r="JQ6" s="131" t="s">
        <v>204</v>
      </c>
      <c r="JR6" s="132"/>
      <c r="JS6" s="133"/>
      <c r="JT6" s="131" t="s">
        <v>96</v>
      </c>
      <c r="JU6" s="132"/>
      <c r="JV6" s="133"/>
      <c r="JW6" s="131" t="s">
        <v>98</v>
      </c>
      <c r="JX6" s="132"/>
      <c r="JY6" s="133"/>
      <c r="JZ6" s="131" t="s">
        <v>100</v>
      </c>
      <c r="KA6" s="132"/>
      <c r="KB6" s="133"/>
      <c r="KC6" s="131" t="s">
        <v>102</v>
      </c>
      <c r="KD6" s="132"/>
      <c r="KE6" s="133"/>
      <c r="KF6" s="131" t="s">
        <v>366</v>
      </c>
      <c r="KG6" s="132"/>
      <c r="KH6" s="133"/>
      <c r="KI6" s="131" t="s">
        <v>105</v>
      </c>
      <c r="KJ6" s="132"/>
      <c r="KK6" s="133"/>
      <c r="KL6" s="131" t="s">
        <v>341</v>
      </c>
      <c r="KM6" s="132"/>
      <c r="KN6" s="133"/>
      <c r="KO6" s="131" t="s">
        <v>108</v>
      </c>
      <c r="KP6" s="132"/>
      <c r="KQ6" s="133"/>
      <c r="KR6" s="131" t="s">
        <v>363</v>
      </c>
      <c r="KS6" s="132"/>
      <c r="KT6" s="133"/>
      <c r="KU6" s="131" t="s">
        <v>362</v>
      </c>
      <c r="KV6" s="132"/>
      <c r="KW6" s="133"/>
      <c r="KX6" s="131" t="s">
        <v>112</v>
      </c>
      <c r="KY6" s="132"/>
      <c r="KZ6" s="133"/>
      <c r="LA6" s="131" t="s">
        <v>114</v>
      </c>
      <c r="LB6" s="132"/>
      <c r="LC6" s="133"/>
      <c r="LD6" s="131" t="s">
        <v>116</v>
      </c>
      <c r="LE6" s="132"/>
      <c r="LF6" s="133"/>
      <c r="LG6" s="131" t="s">
        <v>118</v>
      </c>
      <c r="LH6" s="132"/>
      <c r="LI6" s="133"/>
      <c r="LJ6" s="131" t="s">
        <v>342</v>
      </c>
      <c r="LK6" s="132"/>
      <c r="LL6" s="133"/>
      <c r="LM6" s="131" t="s">
        <v>397</v>
      </c>
      <c r="LN6" s="132"/>
      <c r="LO6" s="133"/>
      <c r="LP6" s="131" t="s">
        <v>403</v>
      </c>
      <c r="LQ6" s="132"/>
      <c r="LR6" s="133"/>
      <c r="LS6" s="131" t="s">
        <v>122</v>
      </c>
      <c r="LT6" s="132"/>
      <c r="LU6" s="133"/>
      <c r="LV6" s="131" t="s">
        <v>205</v>
      </c>
      <c r="LW6" s="132"/>
      <c r="LX6" s="133"/>
      <c r="LY6" s="131" t="s">
        <v>206</v>
      </c>
      <c r="LZ6" s="132"/>
      <c r="MA6" s="133"/>
      <c r="MB6" s="131" t="s">
        <v>343</v>
      </c>
      <c r="MC6" s="132"/>
      <c r="MD6" s="133"/>
      <c r="ME6" s="131" t="s">
        <v>344</v>
      </c>
      <c r="MF6" s="132"/>
      <c r="MG6" s="133"/>
      <c r="MH6" s="131" t="s">
        <v>345</v>
      </c>
      <c r="MI6" s="132"/>
      <c r="MJ6" s="133"/>
      <c r="MK6" s="131" t="s">
        <v>129</v>
      </c>
      <c r="ML6" s="132"/>
      <c r="MM6" s="133"/>
      <c r="MN6" s="131" t="s">
        <v>346</v>
      </c>
      <c r="MO6" s="132"/>
      <c r="MP6" s="133"/>
      <c r="MQ6" s="131" t="s">
        <v>194</v>
      </c>
      <c r="MR6" s="132"/>
      <c r="MS6" s="133"/>
      <c r="MT6" s="131" t="s">
        <v>133</v>
      </c>
      <c r="MU6" s="132"/>
      <c r="MV6" s="133"/>
      <c r="MW6" s="131" t="s">
        <v>134</v>
      </c>
      <c r="MX6" s="132"/>
      <c r="MY6" s="133"/>
      <c r="MZ6" s="131" t="s">
        <v>211</v>
      </c>
      <c r="NA6" s="132"/>
      <c r="NB6" s="133"/>
      <c r="NC6" s="131" t="s">
        <v>212</v>
      </c>
      <c r="ND6" s="132"/>
      <c r="NE6" s="133"/>
      <c r="NF6" s="131" t="s">
        <v>347</v>
      </c>
      <c r="NG6" s="132"/>
      <c r="NH6" s="133"/>
      <c r="NI6" s="131" t="s">
        <v>217</v>
      </c>
      <c r="NJ6" s="132"/>
      <c r="NK6" s="133"/>
      <c r="NL6" s="131" t="s">
        <v>214</v>
      </c>
      <c r="NM6" s="132"/>
      <c r="NN6" s="133"/>
      <c r="NO6" s="131" t="s">
        <v>348</v>
      </c>
      <c r="NP6" s="132"/>
      <c r="NQ6" s="133"/>
      <c r="NR6" s="131" t="s">
        <v>187</v>
      </c>
      <c r="NS6" s="132"/>
      <c r="NT6" s="133"/>
      <c r="NU6" s="131" t="s">
        <v>364</v>
      </c>
      <c r="NV6" s="132"/>
      <c r="NW6" s="133"/>
      <c r="NX6" s="131" t="s">
        <v>349</v>
      </c>
      <c r="NY6" s="132"/>
      <c r="NZ6" s="133"/>
      <c r="OA6" s="131" t="s">
        <v>186</v>
      </c>
      <c r="OB6" s="132"/>
      <c r="OC6" s="133"/>
      <c r="OD6" s="131" t="s">
        <v>350</v>
      </c>
      <c r="OE6" s="132"/>
      <c r="OF6" s="133"/>
      <c r="OG6" s="131" t="s">
        <v>357</v>
      </c>
      <c r="OH6" s="132"/>
      <c r="OI6" s="133"/>
      <c r="OJ6" s="131" t="s">
        <v>398</v>
      </c>
      <c r="OK6" s="132"/>
      <c r="OL6" s="133"/>
      <c r="OM6" s="131" t="s">
        <v>408</v>
      </c>
      <c r="ON6" s="132"/>
      <c r="OO6" s="133"/>
      <c r="OP6" s="131" t="s">
        <v>139</v>
      </c>
      <c r="OQ6" s="132"/>
      <c r="OR6" s="133"/>
      <c r="OS6" s="131" t="s">
        <v>353</v>
      </c>
      <c r="OT6" s="132"/>
      <c r="OU6" s="133"/>
      <c r="OV6" s="131" t="s">
        <v>229</v>
      </c>
      <c r="OW6" s="132"/>
      <c r="OX6" s="133"/>
      <c r="OY6" s="131" t="s">
        <v>354</v>
      </c>
      <c r="OZ6" s="132"/>
      <c r="PA6" s="133"/>
      <c r="PB6" s="131" t="s">
        <v>231</v>
      </c>
      <c r="PC6" s="132"/>
      <c r="PD6" s="133"/>
      <c r="PE6" s="131" t="s">
        <v>234</v>
      </c>
      <c r="PF6" s="132"/>
      <c r="PG6" s="133"/>
      <c r="PH6" s="131" t="s">
        <v>393</v>
      </c>
      <c r="PI6" s="132"/>
      <c r="PJ6" s="133"/>
      <c r="PK6" s="131" t="s">
        <v>142</v>
      </c>
      <c r="PL6" s="132"/>
      <c r="PM6" s="133"/>
      <c r="PN6" s="131" t="s">
        <v>144</v>
      </c>
      <c r="PO6" s="132"/>
      <c r="PP6" s="133"/>
      <c r="PQ6" s="131" t="s">
        <v>365</v>
      </c>
      <c r="PR6" s="132"/>
      <c r="PS6" s="133"/>
      <c r="PT6" s="131" t="s">
        <v>145</v>
      </c>
      <c r="PU6" s="132"/>
      <c r="PV6" s="133"/>
    </row>
    <row r="7" spans="1:444" s="1" customFormat="1" ht="67.5" customHeight="1" thickBot="1" x14ac:dyDescent="0.3">
      <c r="A7" s="151"/>
      <c r="B7" s="159"/>
      <c r="C7" s="153"/>
      <c r="D7" s="149"/>
      <c r="E7" s="149"/>
      <c r="F7" s="150"/>
      <c r="G7" s="148"/>
      <c r="H7" s="149"/>
      <c r="I7" s="150"/>
      <c r="J7" s="148"/>
      <c r="K7" s="149"/>
      <c r="L7" s="150"/>
      <c r="M7" s="134"/>
      <c r="N7" s="135"/>
      <c r="O7" s="136"/>
      <c r="P7" s="134"/>
      <c r="Q7" s="135"/>
      <c r="R7" s="136"/>
      <c r="S7" s="134"/>
      <c r="T7" s="135"/>
      <c r="U7" s="136"/>
      <c r="V7" s="134"/>
      <c r="W7" s="135"/>
      <c r="X7" s="136"/>
      <c r="Y7" s="134"/>
      <c r="Z7" s="135"/>
      <c r="AA7" s="136"/>
      <c r="AB7" s="134"/>
      <c r="AC7" s="135"/>
      <c r="AD7" s="136"/>
      <c r="AE7" s="134"/>
      <c r="AF7" s="135"/>
      <c r="AG7" s="136"/>
      <c r="AH7" s="148"/>
      <c r="AI7" s="149"/>
      <c r="AJ7" s="150"/>
      <c r="AK7" s="148"/>
      <c r="AL7" s="149"/>
      <c r="AM7" s="150"/>
      <c r="AN7" s="148"/>
      <c r="AO7" s="149"/>
      <c r="AP7" s="150"/>
      <c r="AQ7" s="148"/>
      <c r="AR7" s="149"/>
      <c r="AS7" s="150"/>
      <c r="AT7" s="148"/>
      <c r="AU7" s="149"/>
      <c r="AV7" s="150"/>
      <c r="AW7" s="148"/>
      <c r="AX7" s="149"/>
      <c r="AY7" s="150"/>
      <c r="AZ7" s="148"/>
      <c r="BA7" s="149"/>
      <c r="BB7" s="150"/>
      <c r="BC7" s="148"/>
      <c r="BD7" s="149"/>
      <c r="BE7" s="150"/>
      <c r="BF7" s="148"/>
      <c r="BG7" s="149"/>
      <c r="BH7" s="150"/>
      <c r="BI7" s="148"/>
      <c r="BJ7" s="149"/>
      <c r="BK7" s="150"/>
      <c r="BL7" s="148"/>
      <c r="BM7" s="149"/>
      <c r="BN7" s="150"/>
      <c r="BO7" s="148"/>
      <c r="BP7" s="149"/>
      <c r="BQ7" s="150"/>
      <c r="BR7" s="148"/>
      <c r="BS7" s="149"/>
      <c r="BT7" s="150"/>
      <c r="BU7" s="148"/>
      <c r="BV7" s="149"/>
      <c r="BW7" s="150"/>
      <c r="BX7" s="148"/>
      <c r="BY7" s="149"/>
      <c r="BZ7" s="150"/>
      <c r="CA7" s="148"/>
      <c r="CB7" s="149"/>
      <c r="CC7" s="150"/>
      <c r="CD7" s="148"/>
      <c r="CE7" s="149"/>
      <c r="CF7" s="150"/>
      <c r="CG7" s="148"/>
      <c r="CH7" s="149"/>
      <c r="CI7" s="150"/>
      <c r="CJ7" s="148"/>
      <c r="CK7" s="149"/>
      <c r="CL7" s="150"/>
      <c r="CM7" s="148"/>
      <c r="CN7" s="149"/>
      <c r="CO7" s="150"/>
      <c r="CP7" s="148"/>
      <c r="CQ7" s="149"/>
      <c r="CR7" s="150"/>
      <c r="CS7" s="148"/>
      <c r="CT7" s="149"/>
      <c r="CU7" s="150"/>
      <c r="CV7" s="148"/>
      <c r="CW7" s="149"/>
      <c r="CX7" s="150"/>
      <c r="CY7" s="148"/>
      <c r="CZ7" s="149"/>
      <c r="DA7" s="150"/>
      <c r="DB7" s="148"/>
      <c r="DC7" s="149"/>
      <c r="DD7" s="150"/>
      <c r="DE7" s="148"/>
      <c r="DF7" s="149"/>
      <c r="DG7" s="150"/>
      <c r="DH7" s="134"/>
      <c r="DI7" s="135"/>
      <c r="DJ7" s="136"/>
      <c r="DK7" s="134"/>
      <c r="DL7" s="135"/>
      <c r="DM7" s="136"/>
      <c r="DN7" s="134"/>
      <c r="DO7" s="135"/>
      <c r="DP7" s="136"/>
      <c r="DQ7" s="134"/>
      <c r="DR7" s="135"/>
      <c r="DS7" s="136"/>
      <c r="DT7" s="134"/>
      <c r="DU7" s="135"/>
      <c r="DV7" s="136"/>
      <c r="DW7" s="134"/>
      <c r="DX7" s="135"/>
      <c r="DY7" s="136"/>
      <c r="DZ7" s="134"/>
      <c r="EA7" s="135"/>
      <c r="EB7" s="136"/>
      <c r="EC7" s="134"/>
      <c r="ED7" s="135"/>
      <c r="EE7" s="136"/>
      <c r="EF7" s="134"/>
      <c r="EG7" s="135"/>
      <c r="EH7" s="136"/>
      <c r="EI7" s="134"/>
      <c r="EJ7" s="135"/>
      <c r="EK7" s="136"/>
      <c r="EL7" s="134"/>
      <c r="EM7" s="135"/>
      <c r="EN7" s="136"/>
      <c r="EO7" s="134"/>
      <c r="EP7" s="135"/>
      <c r="EQ7" s="136"/>
      <c r="ER7" s="134"/>
      <c r="ES7" s="135"/>
      <c r="ET7" s="136"/>
      <c r="EU7" s="134"/>
      <c r="EV7" s="135"/>
      <c r="EW7" s="136"/>
      <c r="EX7" s="134"/>
      <c r="EY7" s="135"/>
      <c r="EZ7" s="136"/>
      <c r="FA7" s="134"/>
      <c r="FB7" s="135"/>
      <c r="FC7" s="136"/>
      <c r="FD7" s="134"/>
      <c r="FE7" s="135"/>
      <c r="FF7" s="136"/>
      <c r="FG7" s="134"/>
      <c r="FH7" s="135"/>
      <c r="FI7" s="136"/>
      <c r="FJ7" s="134"/>
      <c r="FK7" s="135"/>
      <c r="FL7" s="136"/>
      <c r="FM7" s="134"/>
      <c r="FN7" s="135"/>
      <c r="FO7" s="136"/>
      <c r="FP7" s="134"/>
      <c r="FQ7" s="135"/>
      <c r="FR7" s="136"/>
      <c r="FS7" s="134"/>
      <c r="FT7" s="135"/>
      <c r="FU7" s="136"/>
      <c r="FV7" s="134"/>
      <c r="FW7" s="135"/>
      <c r="FX7" s="136"/>
      <c r="FY7" s="134"/>
      <c r="FZ7" s="135"/>
      <c r="GA7" s="136"/>
      <c r="GB7" s="134"/>
      <c r="GC7" s="135"/>
      <c r="GD7" s="136"/>
      <c r="GE7" s="134"/>
      <c r="GF7" s="135"/>
      <c r="GG7" s="136"/>
      <c r="GH7" s="134"/>
      <c r="GI7" s="135"/>
      <c r="GJ7" s="136"/>
      <c r="GK7" s="134"/>
      <c r="GL7" s="135"/>
      <c r="GM7" s="136"/>
      <c r="GN7" s="134"/>
      <c r="GO7" s="135"/>
      <c r="GP7" s="136"/>
      <c r="GQ7" s="134"/>
      <c r="GR7" s="135"/>
      <c r="GS7" s="136"/>
      <c r="GT7" s="134"/>
      <c r="GU7" s="135"/>
      <c r="GV7" s="136"/>
      <c r="GW7" s="134"/>
      <c r="GX7" s="135"/>
      <c r="GY7" s="136"/>
      <c r="GZ7" s="134"/>
      <c r="HA7" s="135"/>
      <c r="HB7" s="136"/>
      <c r="HC7" s="134"/>
      <c r="HD7" s="135"/>
      <c r="HE7" s="136"/>
      <c r="HF7" s="134"/>
      <c r="HG7" s="135"/>
      <c r="HH7" s="136"/>
      <c r="HI7" s="134"/>
      <c r="HJ7" s="135"/>
      <c r="HK7" s="136"/>
      <c r="HL7" s="134"/>
      <c r="HM7" s="135"/>
      <c r="HN7" s="136"/>
      <c r="HO7" s="134"/>
      <c r="HP7" s="135"/>
      <c r="HQ7" s="136"/>
      <c r="HR7" s="134"/>
      <c r="HS7" s="135"/>
      <c r="HT7" s="136"/>
      <c r="HU7" s="134"/>
      <c r="HV7" s="135"/>
      <c r="HW7" s="136"/>
      <c r="HX7" s="134"/>
      <c r="HY7" s="135"/>
      <c r="HZ7" s="136"/>
      <c r="IA7" s="134"/>
      <c r="IB7" s="135"/>
      <c r="IC7" s="136"/>
      <c r="ID7" s="134"/>
      <c r="IE7" s="135"/>
      <c r="IF7" s="136"/>
      <c r="IG7" s="134"/>
      <c r="IH7" s="135"/>
      <c r="II7" s="136"/>
      <c r="IJ7" s="134"/>
      <c r="IK7" s="135"/>
      <c r="IL7" s="136"/>
      <c r="IM7" s="134"/>
      <c r="IN7" s="135"/>
      <c r="IO7" s="136"/>
      <c r="IP7" s="134"/>
      <c r="IQ7" s="135"/>
      <c r="IR7" s="136"/>
      <c r="IS7" s="134"/>
      <c r="IT7" s="135"/>
      <c r="IU7" s="136"/>
      <c r="IV7" s="134"/>
      <c r="IW7" s="135"/>
      <c r="IX7" s="136"/>
      <c r="IY7" s="134"/>
      <c r="IZ7" s="135"/>
      <c r="JA7" s="136"/>
      <c r="JB7" s="134"/>
      <c r="JC7" s="135"/>
      <c r="JD7" s="136"/>
      <c r="JE7" s="134"/>
      <c r="JF7" s="135"/>
      <c r="JG7" s="136"/>
      <c r="JH7" s="134"/>
      <c r="JI7" s="135"/>
      <c r="JJ7" s="136"/>
      <c r="JK7" s="134"/>
      <c r="JL7" s="135"/>
      <c r="JM7" s="136"/>
      <c r="JN7" s="134"/>
      <c r="JO7" s="135"/>
      <c r="JP7" s="136"/>
      <c r="JQ7" s="134"/>
      <c r="JR7" s="135"/>
      <c r="JS7" s="136"/>
      <c r="JT7" s="134"/>
      <c r="JU7" s="135"/>
      <c r="JV7" s="136"/>
      <c r="JW7" s="134"/>
      <c r="JX7" s="135"/>
      <c r="JY7" s="136"/>
      <c r="JZ7" s="134"/>
      <c r="KA7" s="135"/>
      <c r="KB7" s="136"/>
      <c r="KC7" s="134"/>
      <c r="KD7" s="135"/>
      <c r="KE7" s="136"/>
      <c r="KF7" s="134"/>
      <c r="KG7" s="135"/>
      <c r="KH7" s="136"/>
      <c r="KI7" s="134"/>
      <c r="KJ7" s="135"/>
      <c r="KK7" s="136"/>
      <c r="KL7" s="134"/>
      <c r="KM7" s="135"/>
      <c r="KN7" s="136"/>
      <c r="KO7" s="134"/>
      <c r="KP7" s="135"/>
      <c r="KQ7" s="136"/>
      <c r="KR7" s="134"/>
      <c r="KS7" s="135"/>
      <c r="KT7" s="136"/>
      <c r="KU7" s="134"/>
      <c r="KV7" s="135"/>
      <c r="KW7" s="136"/>
      <c r="KX7" s="134"/>
      <c r="KY7" s="135"/>
      <c r="KZ7" s="136"/>
      <c r="LA7" s="134"/>
      <c r="LB7" s="135"/>
      <c r="LC7" s="136"/>
      <c r="LD7" s="134"/>
      <c r="LE7" s="135"/>
      <c r="LF7" s="136"/>
      <c r="LG7" s="134"/>
      <c r="LH7" s="135"/>
      <c r="LI7" s="136"/>
      <c r="LJ7" s="134"/>
      <c r="LK7" s="135"/>
      <c r="LL7" s="136"/>
      <c r="LM7" s="134"/>
      <c r="LN7" s="135"/>
      <c r="LO7" s="136"/>
      <c r="LP7" s="134"/>
      <c r="LQ7" s="135"/>
      <c r="LR7" s="136"/>
      <c r="LS7" s="134"/>
      <c r="LT7" s="135"/>
      <c r="LU7" s="136"/>
      <c r="LV7" s="134"/>
      <c r="LW7" s="135"/>
      <c r="LX7" s="136"/>
      <c r="LY7" s="134"/>
      <c r="LZ7" s="135"/>
      <c r="MA7" s="136"/>
      <c r="MB7" s="134"/>
      <c r="MC7" s="135"/>
      <c r="MD7" s="136"/>
      <c r="ME7" s="134"/>
      <c r="MF7" s="135"/>
      <c r="MG7" s="136"/>
      <c r="MH7" s="134"/>
      <c r="MI7" s="135"/>
      <c r="MJ7" s="136"/>
      <c r="MK7" s="134"/>
      <c r="ML7" s="135"/>
      <c r="MM7" s="136"/>
      <c r="MN7" s="134"/>
      <c r="MO7" s="135"/>
      <c r="MP7" s="136"/>
      <c r="MQ7" s="134"/>
      <c r="MR7" s="135"/>
      <c r="MS7" s="136"/>
      <c r="MT7" s="134"/>
      <c r="MU7" s="135"/>
      <c r="MV7" s="136"/>
      <c r="MW7" s="134"/>
      <c r="MX7" s="135"/>
      <c r="MY7" s="136"/>
      <c r="MZ7" s="134"/>
      <c r="NA7" s="135"/>
      <c r="NB7" s="136"/>
      <c r="NC7" s="134"/>
      <c r="ND7" s="135"/>
      <c r="NE7" s="136"/>
      <c r="NF7" s="134"/>
      <c r="NG7" s="135"/>
      <c r="NH7" s="136"/>
      <c r="NI7" s="134"/>
      <c r="NJ7" s="135"/>
      <c r="NK7" s="136"/>
      <c r="NL7" s="134"/>
      <c r="NM7" s="135"/>
      <c r="NN7" s="136"/>
      <c r="NO7" s="134"/>
      <c r="NP7" s="135"/>
      <c r="NQ7" s="136"/>
      <c r="NR7" s="134"/>
      <c r="NS7" s="135"/>
      <c r="NT7" s="136"/>
      <c r="NU7" s="134"/>
      <c r="NV7" s="135"/>
      <c r="NW7" s="136"/>
      <c r="NX7" s="134"/>
      <c r="NY7" s="135"/>
      <c r="NZ7" s="136"/>
      <c r="OA7" s="134"/>
      <c r="OB7" s="135"/>
      <c r="OC7" s="136"/>
      <c r="OD7" s="134"/>
      <c r="OE7" s="135"/>
      <c r="OF7" s="136"/>
      <c r="OG7" s="134"/>
      <c r="OH7" s="135"/>
      <c r="OI7" s="136"/>
      <c r="OJ7" s="134"/>
      <c r="OK7" s="135"/>
      <c r="OL7" s="136"/>
      <c r="OM7" s="134"/>
      <c r="ON7" s="135"/>
      <c r="OO7" s="136"/>
      <c r="OP7" s="134"/>
      <c r="OQ7" s="135"/>
      <c r="OR7" s="136"/>
      <c r="OS7" s="134"/>
      <c r="OT7" s="135"/>
      <c r="OU7" s="136"/>
      <c r="OV7" s="134"/>
      <c r="OW7" s="135"/>
      <c r="OX7" s="136"/>
      <c r="OY7" s="134"/>
      <c r="OZ7" s="135"/>
      <c r="PA7" s="136"/>
      <c r="PB7" s="134"/>
      <c r="PC7" s="135"/>
      <c r="PD7" s="136"/>
      <c r="PE7" s="134"/>
      <c r="PF7" s="135"/>
      <c r="PG7" s="136"/>
      <c r="PH7" s="134"/>
      <c r="PI7" s="135"/>
      <c r="PJ7" s="136"/>
      <c r="PK7" s="134"/>
      <c r="PL7" s="135"/>
      <c r="PM7" s="136"/>
      <c r="PN7" s="134"/>
      <c r="PO7" s="135"/>
      <c r="PP7" s="136"/>
      <c r="PQ7" s="134"/>
      <c r="PR7" s="135"/>
      <c r="PS7" s="136"/>
      <c r="PT7" s="134"/>
      <c r="PU7" s="135"/>
      <c r="PV7" s="136"/>
    </row>
    <row r="8" spans="1:444" s="5" customFormat="1" ht="20.25" customHeight="1" x14ac:dyDescent="0.25">
      <c r="A8" s="151"/>
      <c r="B8" s="159"/>
      <c r="C8" s="153"/>
      <c r="D8" s="155" t="s">
        <v>405</v>
      </c>
      <c r="E8" s="139" t="s">
        <v>399</v>
      </c>
      <c r="F8" s="141" t="s">
        <v>400</v>
      </c>
      <c r="G8" s="137" t="s">
        <v>405</v>
      </c>
      <c r="H8" s="139" t="s">
        <v>399</v>
      </c>
      <c r="I8" s="141" t="s">
        <v>400</v>
      </c>
      <c r="J8" s="137" t="s">
        <v>405</v>
      </c>
      <c r="K8" s="139" t="s">
        <v>399</v>
      </c>
      <c r="L8" s="141" t="s">
        <v>400</v>
      </c>
      <c r="M8" s="137" t="s">
        <v>405</v>
      </c>
      <c r="N8" s="139" t="s">
        <v>399</v>
      </c>
      <c r="O8" s="141" t="s">
        <v>400</v>
      </c>
      <c r="P8" s="137" t="s">
        <v>405</v>
      </c>
      <c r="Q8" s="139" t="s">
        <v>399</v>
      </c>
      <c r="R8" s="141" t="s">
        <v>400</v>
      </c>
      <c r="S8" s="137" t="s">
        <v>405</v>
      </c>
      <c r="T8" s="139" t="s">
        <v>399</v>
      </c>
      <c r="U8" s="141" t="s">
        <v>400</v>
      </c>
      <c r="V8" s="137" t="s">
        <v>405</v>
      </c>
      <c r="W8" s="139" t="s">
        <v>399</v>
      </c>
      <c r="X8" s="141" t="s">
        <v>400</v>
      </c>
      <c r="Y8" s="137" t="s">
        <v>405</v>
      </c>
      <c r="Z8" s="139" t="s">
        <v>399</v>
      </c>
      <c r="AA8" s="141" t="s">
        <v>400</v>
      </c>
      <c r="AB8" s="137" t="s">
        <v>405</v>
      </c>
      <c r="AC8" s="139" t="s">
        <v>399</v>
      </c>
      <c r="AD8" s="141" t="s">
        <v>400</v>
      </c>
      <c r="AE8" s="137" t="s">
        <v>405</v>
      </c>
      <c r="AF8" s="139" t="s">
        <v>399</v>
      </c>
      <c r="AG8" s="141" t="s">
        <v>400</v>
      </c>
      <c r="AH8" s="137" t="s">
        <v>405</v>
      </c>
      <c r="AI8" s="139" t="s">
        <v>399</v>
      </c>
      <c r="AJ8" s="141" t="s">
        <v>400</v>
      </c>
      <c r="AK8" s="137" t="s">
        <v>405</v>
      </c>
      <c r="AL8" s="139" t="s">
        <v>399</v>
      </c>
      <c r="AM8" s="141" t="s">
        <v>400</v>
      </c>
      <c r="AN8" s="137" t="s">
        <v>405</v>
      </c>
      <c r="AO8" s="139" t="s">
        <v>399</v>
      </c>
      <c r="AP8" s="141" t="s">
        <v>400</v>
      </c>
      <c r="AQ8" s="137" t="s">
        <v>405</v>
      </c>
      <c r="AR8" s="139" t="s">
        <v>399</v>
      </c>
      <c r="AS8" s="141" t="s">
        <v>400</v>
      </c>
      <c r="AT8" s="137" t="s">
        <v>405</v>
      </c>
      <c r="AU8" s="139" t="s">
        <v>399</v>
      </c>
      <c r="AV8" s="141" t="s">
        <v>400</v>
      </c>
      <c r="AW8" s="137" t="s">
        <v>405</v>
      </c>
      <c r="AX8" s="139" t="s">
        <v>399</v>
      </c>
      <c r="AY8" s="141" t="s">
        <v>400</v>
      </c>
      <c r="AZ8" s="137" t="s">
        <v>405</v>
      </c>
      <c r="BA8" s="139" t="s">
        <v>399</v>
      </c>
      <c r="BB8" s="141" t="s">
        <v>400</v>
      </c>
      <c r="BC8" s="137" t="s">
        <v>405</v>
      </c>
      <c r="BD8" s="139" t="s">
        <v>399</v>
      </c>
      <c r="BE8" s="141" t="s">
        <v>400</v>
      </c>
      <c r="BF8" s="137" t="s">
        <v>405</v>
      </c>
      <c r="BG8" s="139" t="s">
        <v>399</v>
      </c>
      <c r="BH8" s="141" t="s">
        <v>400</v>
      </c>
      <c r="BI8" s="137" t="s">
        <v>405</v>
      </c>
      <c r="BJ8" s="139" t="s">
        <v>399</v>
      </c>
      <c r="BK8" s="141" t="s">
        <v>400</v>
      </c>
      <c r="BL8" s="137" t="s">
        <v>405</v>
      </c>
      <c r="BM8" s="139" t="s">
        <v>399</v>
      </c>
      <c r="BN8" s="141" t="s">
        <v>400</v>
      </c>
      <c r="BO8" s="137" t="s">
        <v>405</v>
      </c>
      <c r="BP8" s="139" t="s">
        <v>399</v>
      </c>
      <c r="BQ8" s="141" t="s">
        <v>400</v>
      </c>
      <c r="BR8" s="137" t="s">
        <v>405</v>
      </c>
      <c r="BS8" s="139" t="s">
        <v>399</v>
      </c>
      <c r="BT8" s="141" t="s">
        <v>400</v>
      </c>
      <c r="BU8" s="137" t="s">
        <v>405</v>
      </c>
      <c r="BV8" s="139" t="s">
        <v>399</v>
      </c>
      <c r="BW8" s="141" t="s">
        <v>400</v>
      </c>
      <c r="BX8" s="137" t="s">
        <v>405</v>
      </c>
      <c r="BY8" s="139" t="s">
        <v>399</v>
      </c>
      <c r="BZ8" s="141" t="s">
        <v>400</v>
      </c>
      <c r="CA8" s="137" t="s">
        <v>405</v>
      </c>
      <c r="CB8" s="139" t="s">
        <v>399</v>
      </c>
      <c r="CC8" s="141" t="s">
        <v>400</v>
      </c>
      <c r="CD8" s="137" t="s">
        <v>405</v>
      </c>
      <c r="CE8" s="139" t="s">
        <v>399</v>
      </c>
      <c r="CF8" s="141" t="s">
        <v>400</v>
      </c>
      <c r="CG8" s="137" t="s">
        <v>405</v>
      </c>
      <c r="CH8" s="139" t="s">
        <v>399</v>
      </c>
      <c r="CI8" s="141" t="s">
        <v>400</v>
      </c>
      <c r="CJ8" s="137" t="s">
        <v>405</v>
      </c>
      <c r="CK8" s="139" t="s">
        <v>399</v>
      </c>
      <c r="CL8" s="141" t="s">
        <v>400</v>
      </c>
      <c r="CM8" s="137" t="s">
        <v>405</v>
      </c>
      <c r="CN8" s="139" t="s">
        <v>399</v>
      </c>
      <c r="CO8" s="141" t="s">
        <v>400</v>
      </c>
      <c r="CP8" s="137" t="s">
        <v>405</v>
      </c>
      <c r="CQ8" s="139" t="s">
        <v>399</v>
      </c>
      <c r="CR8" s="141" t="s">
        <v>400</v>
      </c>
      <c r="CS8" s="137" t="s">
        <v>405</v>
      </c>
      <c r="CT8" s="139" t="s">
        <v>399</v>
      </c>
      <c r="CU8" s="141" t="s">
        <v>400</v>
      </c>
      <c r="CV8" s="137" t="s">
        <v>405</v>
      </c>
      <c r="CW8" s="139" t="s">
        <v>399</v>
      </c>
      <c r="CX8" s="141" t="s">
        <v>400</v>
      </c>
      <c r="CY8" s="137" t="s">
        <v>405</v>
      </c>
      <c r="CZ8" s="139" t="s">
        <v>399</v>
      </c>
      <c r="DA8" s="141" t="s">
        <v>400</v>
      </c>
      <c r="DB8" s="137" t="s">
        <v>405</v>
      </c>
      <c r="DC8" s="139" t="s">
        <v>399</v>
      </c>
      <c r="DD8" s="141" t="s">
        <v>400</v>
      </c>
      <c r="DE8" s="137" t="s">
        <v>405</v>
      </c>
      <c r="DF8" s="139" t="s">
        <v>399</v>
      </c>
      <c r="DG8" s="141" t="s">
        <v>400</v>
      </c>
      <c r="DH8" s="137" t="s">
        <v>405</v>
      </c>
      <c r="DI8" s="139" t="s">
        <v>399</v>
      </c>
      <c r="DJ8" s="141" t="s">
        <v>400</v>
      </c>
      <c r="DK8" s="137" t="s">
        <v>405</v>
      </c>
      <c r="DL8" s="139" t="s">
        <v>399</v>
      </c>
      <c r="DM8" s="141" t="s">
        <v>400</v>
      </c>
      <c r="DN8" s="137" t="s">
        <v>405</v>
      </c>
      <c r="DO8" s="139" t="s">
        <v>399</v>
      </c>
      <c r="DP8" s="141" t="s">
        <v>400</v>
      </c>
      <c r="DQ8" s="137" t="s">
        <v>405</v>
      </c>
      <c r="DR8" s="139" t="s">
        <v>399</v>
      </c>
      <c r="DS8" s="141" t="s">
        <v>400</v>
      </c>
      <c r="DT8" s="137" t="s">
        <v>405</v>
      </c>
      <c r="DU8" s="139" t="s">
        <v>399</v>
      </c>
      <c r="DV8" s="141" t="s">
        <v>400</v>
      </c>
      <c r="DW8" s="137" t="s">
        <v>405</v>
      </c>
      <c r="DX8" s="139" t="s">
        <v>399</v>
      </c>
      <c r="DY8" s="141" t="s">
        <v>400</v>
      </c>
      <c r="DZ8" s="137" t="s">
        <v>405</v>
      </c>
      <c r="EA8" s="139" t="s">
        <v>399</v>
      </c>
      <c r="EB8" s="141" t="s">
        <v>400</v>
      </c>
      <c r="EC8" s="137" t="s">
        <v>405</v>
      </c>
      <c r="ED8" s="139" t="s">
        <v>399</v>
      </c>
      <c r="EE8" s="141" t="s">
        <v>400</v>
      </c>
      <c r="EF8" s="137" t="s">
        <v>405</v>
      </c>
      <c r="EG8" s="139" t="s">
        <v>399</v>
      </c>
      <c r="EH8" s="141" t="s">
        <v>400</v>
      </c>
      <c r="EI8" s="137" t="s">
        <v>405</v>
      </c>
      <c r="EJ8" s="139" t="s">
        <v>399</v>
      </c>
      <c r="EK8" s="141" t="s">
        <v>400</v>
      </c>
      <c r="EL8" s="137" t="s">
        <v>405</v>
      </c>
      <c r="EM8" s="139" t="s">
        <v>399</v>
      </c>
      <c r="EN8" s="141" t="s">
        <v>400</v>
      </c>
      <c r="EO8" s="137" t="s">
        <v>405</v>
      </c>
      <c r="EP8" s="139" t="s">
        <v>399</v>
      </c>
      <c r="EQ8" s="141" t="s">
        <v>400</v>
      </c>
      <c r="ER8" s="137" t="s">
        <v>405</v>
      </c>
      <c r="ES8" s="139" t="s">
        <v>399</v>
      </c>
      <c r="ET8" s="141" t="s">
        <v>400</v>
      </c>
      <c r="EU8" s="137" t="s">
        <v>405</v>
      </c>
      <c r="EV8" s="139" t="s">
        <v>399</v>
      </c>
      <c r="EW8" s="141" t="s">
        <v>400</v>
      </c>
      <c r="EX8" s="137" t="s">
        <v>405</v>
      </c>
      <c r="EY8" s="139" t="s">
        <v>399</v>
      </c>
      <c r="EZ8" s="141" t="s">
        <v>400</v>
      </c>
      <c r="FA8" s="137" t="s">
        <v>405</v>
      </c>
      <c r="FB8" s="139" t="s">
        <v>399</v>
      </c>
      <c r="FC8" s="141" t="s">
        <v>400</v>
      </c>
      <c r="FD8" s="137" t="s">
        <v>405</v>
      </c>
      <c r="FE8" s="139" t="s">
        <v>399</v>
      </c>
      <c r="FF8" s="141" t="s">
        <v>400</v>
      </c>
      <c r="FG8" s="137" t="s">
        <v>405</v>
      </c>
      <c r="FH8" s="139" t="s">
        <v>399</v>
      </c>
      <c r="FI8" s="141" t="s">
        <v>400</v>
      </c>
      <c r="FJ8" s="137" t="s">
        <v>405</v>
      </c>
      <c r="FK8" s="139" t="s">
        <v>399</v>
      </c>
      <c r="FL8" s="141" t="s">
        <v>400</v>
      </c>
      <c r="FM8" s="137" t="s">
        <v>405</v>
      </c>
      <c r="FN8" s="139" t="s">
        <v>399</v>
      </c>
      <c r="FO8" s="141" t="s">
        <v>400</v>
      </c>
      <c r="FP8" s="137" t="s">
        <v>405</v>
      </c>
      <c r="FQ8" s="139" t="s">
        <v>399</v>
      </c>
      <c r="FR8" s="141" t="s">
        <v>400</v>
      </c>
      <c r="FS8" s="137" t="s">
        <v>405</v>
      </c>
      <c r="FT8" s="139" t="s">
        <v>399</v>
      </c>
      <c r="FU8" s="141" t="s">
        <v>400</v>
      </c>
      <c r="FV8" s="137" t="s">
        <v>405</v>
      </c>
      <c r="FW8" s="139" t="s">
        <v>399</v>
      </c>
      <c r="FX8" s="141" t="s">
        <v>400</v>
      </c>
      <c r="FY8" s="137" t="s">
        <v>405</v>
      </c>
      <c r="FZ8" s="139" t="s">
        <v>399</v>
      </c>
      <c r="GA8" s="141" t="s">
        <v>400</v>
      </c>
      <c r="GB8" s="137" t="s">
        <v>405</v>
      </c>
      <c r="GC8" s="139" t="s">
        <v>399</v>
      </c>
      <c r="GD8" s="141" t="s">
        <v>400</v>
      </c>
      <c r="GE8" s="137" t="s">
        <v>405</v>
      </c>
      <c r="GF8" s="139" t="s">
        <v>399</v>
      </c>
      <c r="GG8" s="141" t="s">
        <v>400</v>
      </c>
      <c r="GH8" s="137" t="s">
        <v>405</v>
      </c>
      <c r="GI8" s="139" t="s">
        <v>399</v>
      </c>
      <c r="GJ8" s="141" t="s">
        <v>400</v>
      </c>
      <c r="GK8" s="137" t="s">
        <v>405</v>
      </c>
      <c r="GL8" s="139" t="s">
        <v>399</v>
      </c>
      <c r="GM8" s="141" t="s">
        <v>400</v>
      </c>
      <c r="GN8" s="137" t="s">
        <v>405</v>
      </c>
      <c r="GO8" s="139" t="s">
        <v>399</v>
      </c>
      <c r="GP8" s="141" t="s">
        <v>400</v>
      </c>
      <c r="GQ8" s="137" t="s">
        <v>405</v>
      </c>
      <c r="GR8" s="139" t="s">
        <v>399</v>
      </c>
      <c r="GS8" s="141" t="s">
        <v>400</v>
      </c>
      <c r="GT8" s="137" t="s">
        <v>405</v>
      </c>
      <c r="GU8" s="139" t="s">
        <v>399</v>
      </c>
      <c r="GV8" s="141" t="s">
        <v>400</v>
      </c>
      <c r="GW8" s="137" t="s">
        <v>405</v>
      </c>
      <c r="GX8" s="139" t="s">
        <v>399</v>
      </c>
      <c r="GY8" s="141" t="s">
        <v>400</v>
      </c>
      <c r="GZ8" s="137" t="s">
        <v>405</v>
      </c>
      <c r="HA8" s="139" t="s">
        <v>399</v>
      </c>
      <c r="HB8" s="141" t="s">
        <v>400</v>
      </c>
      <c r="HC8" s="137" t="s">
        <v>405</v>
      </c>
      <c r="HD8" s="139" t="s">
        <v>399</v>
      </c>
      <c r="HE8" s="141" t="s">
        <v>400</v>
      </c>
      <c r="HF8" s="137" t="s">
        <v>405</v>
      </c>
      <c r="HG8" s="139" t="s">
        <v>399</v>
      </c>
      <c r="HH8" s="141" t="s">
        <v>400</v>
      </c>
      <c r="HI8" s="137" t="s">
        <v>405</v>
      </c>
      <c r="HJ8" s="139" t="s">
        <v>399</v>
      </c>
      <c r="HK8" s="141" t="s">
        <v>400</v>
      </c>
      <c r="HL8" s="137" t="s">
        <v>405</v>
      </c>
      <c r="HM8" s="139" t="s">
        <v>399</v>
      </c>
      <c r="HN8" s="141" t="s">
        <v>400</v>
      </c>
      <c r="HO8" s="137" t="s">
        <v>405</v>
      </c>
      <c r="HP8" s="139" t="s">
        <v>399</v>
      </c>
      <c r="HQ8" s="141" t="s">
        <v>400</v>
      </c>
      <c r="HR8" s="137" t="s">
        <v>405</v>
      </c>
      <c r="HS8" s="139" t="s">
        <v>399</v>
      </c>
      <c r="HT8" s="141" t="s">
        <v>400</v>
      </c>
      <c r="HU8" s="137" t="s">
        <v>405</v>
      </c>
      <c r="HV8" s="139" t="s">
        <v>399</v>
      </c>
      <c r="HW8" s="141" t="s">
        <v>400</v>
      </c>
      <c r="HX8" s="137" t="s">
        <v>405</v>
      </c>
      <c r="HY8" s="139" t="s">
        <v>399</v>
      </c>
      <c r="HZ8" s="141" t="s">
        <v>400</v>
      </c>
      <c r="IA8" s="137" t="s">
        <v>405</v>
      </c>
      <c r="IB8" s="139" t="s">
        <v>399</v>
      </c>
      <c r="IC8" s="141" t="s">
        <v>400</v>
      </c>
      <c r="ID8" s="137" t="s">
        <v>405</v>
      </c>
      <c r="IE8" s="139" t="s">
        <v>399</v>
      </c>
      <c r="IF8" s="141" t="s">
        <v>400</v>
      </c>
      <c r="IG8" s="137" t="s">
        <v>405</v>
      </c>
      <c r="IH8" s="139" t="s">
        <v>399</v>
      </c>
      <c r="II8" s="141" t="s">
        <v>400</v>
      </c>
      <c r="IJ8" s="137" t="s">
        <v>405</v>
      </c>
      <c r="IK8" s="139" t="s">
        <v>399</v>
      </c>
      <c r="IL8" s="141" t="s">
        <v>400</v>
      </c>
      <c r="IM8" s="137" t="s">
        <v>405</v>
      </c>
      <c r="IN8" s="139" t="s">
        <v>399</v>
      </c>
      <c r="IO8" s="141" t="s">
        <v>400</v>
      </c>
      <c r="IP8" s="137" t="s">
        <v>405</v>
      </c>
      <c r="IQ8" s="139" t="s">
        <v>399</v>
      </c>
      <c r="IR8" s="141" t="s">
        <v>400</v>
      </c>
      <c r="IS8" s="137" t="s">
        <v>405</v>
      </c>
      <c r="IT8" s="139" t="s">
        <v>399</v>
      </c>
      <c r="IU8" s="141" t="s">
        <v>400</v>
      </c>
      <c r="IV8" s="137" t="s">
        <v>405</v>
      </c>
      <c r="IW8" s="139" t="s">
        <v>399</v>
      </c>
      <c r="IX8" s="141" t="s">
        <v>400</v>
      </c>
      <c r="IY8" s="137" t="s">
        <v>405</v>
      </c>
      <c r="IZ8" s="139" t="s">
        <v>399</v>
      </c>
      <c r="JA8" s="141" t="s">
        <v>400</v>
      </c>
      <c r="JB8" s="137" t="s">
        <v>405</v>
      </c>
      <c r="JC8" s="139" t="s">
        <v>399</v>
      </c>
      <c r="JD8" s="141" t="s">
        <v>400</v>
      </c>
      <c r="JE8" s="137" t="s">
        <v>405</v>
      </c>
      <c r="JF8" s="139" t="s">
        <v>399</v>
      </c>
      <c r="JG8" s="141" t="s">
        <v>400</v>
      </c>
      <c r="JH8" s="137" t="s">
        <v>405</v>
      </c>
      <c r="JI8" s="139" t="s">
        <v>399</v>
      </c>
      <c r="JJ8" s="141" t="s">
        <v>400</v>
      </c>
      <c r="JK8" s="137" t="s">
        <v>405</v>
      </c>
      <c r="JL8" s="139" t="s">
        <v>399</v>
      </c>
      <c r="JM8" s="141" t="s">
        <v>400</v>
      </c>
      <c r="JN8" s="137" t="s">
        <v>405</v>
      </c>
      <c r="JO8" s="139" t="s">
        <v>399</v>
      </c>
      <c r="JP8" s="141" t="s">
        <v>400</v>
      </c>
      <c r="JQ8" s="137" t="s">
        <v>405</v>
      </c>
      <c r="JR8" s="139" t="s">
        <v>399</v>
      </c>
      <c r="JS8" s="141" t="s">
        <v>400</v>
      </c>
      <c r="JT8" s="137" t="s">
        <v>405</v>
      </c>
      <c r="JU8" s="139" t="s">
        <v>399</v>
      </c>
      <c r="JV8" s="141" t="s">
        <v>400</v>
      </c>
      <c r="JW8" s="137" t="s">
        <v>405</v>
      </c>
      <c r="JX8" s="139" t="s">
        <v>399</v>
      </c>
      <c r="JY8" s="141" t="s">
        <v>400</v>
      </c>
      <c r="JZ8" s="137" t="s">
        <v>405</v>
      </c>
      <c r="KA8" s="139" t="s">
        <v>399</v>
      </c>
      <c r="KB8" s="141" t="s">
        <v>400</v>
      </c>
      <c r="KC8" s="137" t="s">
        <v>405</v>
      </c>
      <c r="KD8" s="139" t="s">
        <v>399</v>
      </c>
      <c r="KE8" s="141" t="s">
        <v>400</v>
      </c>
      <c r="KF8" s="137" t="s">
        <v>405</v>
      </c>
      <c r="KG8" s="139" t="s">
        <v>399</v>
      </c>
      <c r="KH8" s="141" t="s">
        <v>400</v>
      </c>
      <c r="KI8" s="137" t="s">
        <v>405</v>
      </c>
      <c r="KJ8" s="139" t="s">
        <v>399</v>
      </c>
      <c r="KK8" s="141" t="s">
        <v>400</v>
      </c>
      <c r="KL8" s="137" t="s">
        <v>405</v>
      </c>
      <c r="KM8" s="139" t="s">
        <v>399</v>
      </c>
      <c r="KN8" s="141" t="s">
        <v>400</v>
      </c>
      <c r="KO8" s="137" t="s">
        <v>405</v>
      </c>
      <c r="KP8" s="139" t="s">
        <v>399</v>
      </c>
      <c r="KQ8" s="141" t="s">
        <v>400</v>
      </c>
      <c r="KR8" s="137" t="s">
        <v>405</v>
      </c>
      <c r="KS8" s="139" t="s">
        <v>399</v>
      </c>
      <c r="KT8" s="141" t="s">
        <v>400</v>
      </c>
      <c r="KU8" s="137" t="s">
        <v>405</v>
      </c>
      <c r="KV8" s="139" t="s">
        <v>399</v>
      </c>
      <c r="KW8" s="141" t="s">
        <v>400</v>
      </c>
      <c r="KX8" s="137" t="s">
        <v>405</v>
      </c>
      <c r="KY8" s="139" t="s">
        <v>399</v>
      </c>
      <c r="KZ8" s="141" t="s">
        <v>400</v>
      </c>
      <c r="LA8" s="137" t="s">
        <v>405</v>
      </c>
      <c r="LB8" s="139" t="s">
        <v>399</v>
      </c>
      <c r="LC8" s="141" t="s">
        <v>400</v>
      </c>
      <c r="LD8" s="137" t="s">
        <v>405</v>
      </c>
      <c r="LE8" s="139" t="s">
        <v>399</v>
      </c>
      <c r="LF8" s="141" t="s">
        <v>400</v>
      </c>
      <c r="LG8" s="137" t="s">
        <v>405</v>
      </c>
      <c r="LH8" s="139" t="s">
        <v>399</v>
      </c>
      <c r="LI8" s="141" t="s">
        <v>400</v>
      </c>
      <c r="LJ8" s="137" t="s">
        <v>405</v>
      </c>
      <c r="LK8" s="139" t="s">
        <v>399</v>
      </c>
      <c r="LL8" s="141" t="s">
        <v>400</v>
      </c>
      <c r="LM8" s="137" t="s">
        <v>405</v>
      </c>
      <c r="LN8" s="139" t="s">
        <v>399</v>
      </c>
      <c r="LO8" s="141" t="s">
        <v>400</v>
      </c>
      <c r="LP8" s="137" t="s">
        <v>405</v>
      </c>
      <c r="LQ8" s="139" t="s">
        <v>399</v>
      </c>
      <c r="LR8" s="141" t="s">
        <v>400</v>
      </c>
      <c r="LS8" s="137" t="s">
        <v>405</v>
      </c>
      <c r="LT8" s="139" t="s">
        <v>399</v>
      </c>
      <c r="LU8" s="141" t="s">
        <v>400</v>
      </c>
      <c r="LV8" s="137" t="s">
        <v>405</v>
      </c>
      <c r="LW8" s="139" t="s">
        <v>399</v>
      </c>
      <c r="LX8" s="141" t="s">
        <v>400</v>
      </c>
      <c r="LY8" s="137" t="s">
        <v>405</v>
      </c>
      <c r="LZ8" s="139" t="s">
        <v>399</v>
      </c>
      <c r="MA8" s="141" t="s">
        <v>400</v>
      </c>
      <c r="MB8" s="137" t="s">
        <v>405</v>
      </c>
      <c r="MC8" s="139" t="s">
        <v>399</v>
      </c>
      <c r="MD8" s="141" t="s">
        <v>400</v>
      </c>
      <c r="ME8" s="137" t="s">
        <v>405</v>
      </c>
      <c r="MF8" s="139" t="s">
        <v>399</v>
      </c>
      <c r="MG8" s="141" t="s">
        <v>400</v>
      </c>
      <c r="MH8" s="137" t="s">
        <v>405</v>
      </c>
      <c r="MI8" s="139" t="s">
        <v>399</v>
      </c>
      <c r="MJ8" s="141" t="s">
        <v>400</v>
      </c>
      <c r="MK8" s="137" t="s">
        <v>405</v>
      </c>
      <c r="ML8" s="139" t="s">
        <v>399</v>
      </c>
      <c r="MM8" s="141" t="s">
        <v>400</v>
      </c>
      <c r="MN8" s="137" t="s">
        <v>405</v>
      </c>
      <c r="MO8" s="139" t="s">
        <v>399</v>
      </c>
      <c r="MP8" s="141" t="s">
        <v>400</v>
      </c>
      <c r="MQ8" s="137" t="s">
        <v>405</v>
      </c>
      <c r="MR8" s="139" t="s">
        <v>399</v>
      </c>
      <c r="MS8" s="141" t="s">
        <v>400</v>
      </c>
      <c r="MT8" s="137" t="s">
        <v>405</v>
      </c>
      <c r="MU8" s="139" t="s">
        <v>399</v>
      </c>
      <c r="MV8" s="141" t="s">
        <v>400</v>
      </c>
      <c r="MW8" s="137" t="s">
        <v>405</v>
      </c>
      <c r="MX8" s="139" t="s">
        <v>399</v>
      </c>
      <c r="MY8" s="141" t="s">
        <v>400</v>
      </c>
      <c r="MZ8" s="137" t="s">
        <v>405</v>
      </c>
      <c r="NA8" s="139" t="s">
        <v>399</v>
      </c>
      <c r="NB8" s="141" t="s">
        <v>400</v>
      </c>
      <c r="NC8" s="137" t="s">
        <v>405</v>
      </c>
      <c r="ND8" s="139" t="s">
        <v>399</v>
      </c>
      <c r="NE8" s="141" t="s">
        <v>400</v>
      </c>
      <c r="NF8" s="137" t="s">
        <v>405</v>
      </c>
      <c r="NG8" s="139" t="s">
        <v>399</v>
      </c>
      <c r="NH8" s="141" t="s">
        <v>400</v>
      </c>
      <c r="NI8" s="137" t="s">
        <v>405</v>
      </c>
      <c r="NJ8" s="139" t="s">
        <v>399</v>
      </c>
      <c r="NK8" s="141" t="s">
        <v>400</v>
      </c>
      <c r="NL8" s="137" t="s">
        <v>405</v>
      </c>
      <c r="NM8" s="139" t="s">
        <v>399</v>
      </c>
      <c r="NN8" s="141" t="s">
        <v>400</v>
      </c>
      <c r="NO8" s="137" t="s">
        <v>405</v>
      </c>
      <c r="NP8" s="139" t="s">
        <v>399</v>
      </c>
      <c r="NQ8" s="141" t="s">
        <v>400</v>
      </c>
      <c r="NR8" s="137" t="s">
        <v>405</v>
      </c>
      <c r="NS8" s="139" t="s">
        <v>399</v>
      </c>
      <c r="NT8" s="141" t="s">
        <v>400</v>
      </c>
      <c r="NU8" s="137" t="s">
        <v>405</v>
      </c>
      <c r="NV8" s="139" t="s">
        <v>399</v>
      </c>
      <c r="NW8" s="141" t="s">
        <v>400</v>
      </c>
      <c r="NX8" s="137" t="s">
        <v>405</v>
      </c>
      <c r="NY8" s="139" t="s">
        <v>399</v>
      </c>
      <c r="NZ8" s="141" t="s">
        <v>400</v>
      </c>
      <c r="OA8" s="137" t="s">
        <v>405</v>
      </c>
      <c r="OB8" s="139" t="s">
        <v>399</v>
      </c>
      <c r="OC8" s="141" t="s">
        <v>400</v>
      </c>
      <c r="OD8" s="137" t="s">
        <v>405</v>
      </c>
      <c r="OE8" s="139" t="s">
        <v>399</v>
      </c>
      <c r="OF8" s="141" t="s">
        <v>400</v>
      </c>
      <c r="OG8" s="137" t="s">
        <v>405</v>
      </c>
      <c r="OH8" s="139" t="s">
        <v>399</v>
      </c>
      <c r="OI8" s="141" t="s">
        <v>400</v>
      </c>
      <c r="OJ8" s="137" t="s">
        <v>405</v>
      </c>
      <c r="OK8" s="139" t="s">
        <v>399</v>
      </c>
      <c r="OL8" s="141" t="s">
        <v>400</v>
      </c>
      <c r="OM8" s="137" t="s">
        <v>405</v>
      </c>
      <c r="ON8" s="139" t="s">
        <v>399</v>
      </c>
      <c r="OO8" s="141" t="s">
        <v>400</v>
      </c>
      <c r="OP8" s="137" t="s">
        <v>405</v>
      </c>
      <c r="OQ8" s="139" t="s">
        <v>399</v>
      </c>
      <c r="OR8" s="141" t="s">
        <v>400</v>
      </c>
      <c r="OS8" s="137" t="s">
        <v>405</v>
      </c>
      <c r="OT8" s="139" t="s">
        <v>399</v>
      </c>
      <c r="OU8" s="141" t="s">
        <v>400</v>
      </c>
      <c r="OV8" s="137" t="s">
        <v>405</v>
      </c>
      <c r="OW8" s="139" t="s">
        <v>399</v>
      </c>
      <c r="OX8" s="141" t="s">
        <v>400</v>
      </c>
      <c r="OY8" s="137" t="s">
        <v>405</v>
      </c>
      <c r="OZ8" s="139" t="s">
        <v>399</v>
      </c>
      <c r="PA8" s="141" t="s">
        <v>400</v>
      </c>
      <c r="PB8" s="137" t="s">
        <v>405</v>
      </c>
      <c r="PC8" s="139" t="s">
        <v>399</v>
      </c>
      <c r="PD8" s="141" t="s">
        <v>400</v>
      </c>
      <c r="PE8" s="137" t="s">
        <v>405</v>
      </c>
      <c r="PF8" s="139" t="s">
        <v>399</v>
      </c>
      <c r="PG8" s="141" t="s">
        <v>400</v>
      </c>
      <c r="PH8" s="137" t="s">
        <v>405</v>
      </c>
      <c r="PI8" s="139" t="s">
        <v>399</v>
      </c>
      <c r="PJ8" s="141" t="s">
        <v>400</v>
      </c>
      <c r="PK8" s="137" t="s">
        <v>405</v>
      </c>
      <c r="PL8" s="139" t="s">
        <v>399</v>
      </c>
      <c r="PM8" s="141" t="s">
        <v>400</v>
      </c>
      <c r="PN8" s="137" t="s">
        <v>405</v>
      </c>
      <c r="PO8" s="139" t="s">
        <v>399</v>
      </c>
      <c r="PP8" s="141" t="s">
        <v>400</v>
      </c>
      <c r="PQ8" s="137" t="s">
        <v>405</v>
      </c>
      <c r="PR8" s="139" t="s">
        <v>399</v>
      </c>
      <c r="PS8" s="141" t="s">
        <v>400</v>
      </c>
      <c r="PT8" s="137" t="s">
        <v>405</v>
      </c>
      <c r="PU8" s="139" t="s">
        <v>399</v>
      </c>
      <c r="PV8" s="141" t="s">
        <v>400</v>
      </c>
      <c r="PW8" s="137"/>
      <c r="PX8" s="139"/>
      <c r="PY8" s="141"/>
      <c r="PZ8" s="137"/>
      <c r="QA8" s="139"/>
      <c r="QB8" s="141"/>
    </row>
    <row r="9" spans="1:444" s="6" customFormat="1" ht="42.75" customHeight="1" thickBot="1" x14ac:dyDescent="0.3">
      <c r="A9" s="148"/>
      <c r="B9" s="160"/>
      <c r="C9" s="154"/>
      <c r="D9" s="156"/>
      <c r="E9" s="140"/>
      <c r="F9" s="142"/>
      <c r="G9" s="138"/>
      <c r="H9" s="140"/>
      <c r="I9" s="142"/>
      <c r="J9" s="138"/>
      <c r="K9" s="140"/>
      <c r="L9" s="142"/>
      <c r="M9" s="138"/>
      <c r="N9" s="140"/>
      <c r="O9" s="142"/>
      <c r="P9" s="138"/>
      <c r="Q9" s="140"/>
      <c r="R9" s="142"/>
      <c r="S9" s="138"/>
      <c r="T9" s="140"/>
      <c r="U9" s="142"/>
      <c r="V9" s="138"/>
      <c r="W9" s="140"/>
      <c r="X9" s="142"/>
      <c r="Y9" s="138"/>
      <c r="Z9" s="140"/>
      <c r="AA9" s="142"/>
      <c r="AB9" s="138"/>
      <c r="AC9" s="140"/>
      <c r="AD9" s="142"/>
      <c r="AE9" s="138"/>
      <c r="AF9" s="140"/>
      <c r="AG9" s="142"/>
      <c r="AH9" s="138"/>
      <c r="AI9" s="140"/>
      <c r="AJ9" s="142"/>
      <c r="AK9" s="138"/>
      <c r="AL9" s="140"/>
      <c r="AM9" s="142"/>
      <c r="AN9" s="138"/>
      <c r="AO9" s="140"/>
      <c r="AP9" s="142"/>
      <c r="AQ9" s="138"/>
      <c r="AR9" s="140"/>
      <c r="AS9" s="142"/>
      <c r="AT9" s="138"/>
      <c r="AU9" s="140"/>
      <c r="AV9" s="142"/>
      <c r="AW9" s="138"/>
      <c r="AX9" s="140"/>
      <c r="AY9" s="142"/>
      <c r="AZ9" s="138"/>
      <c r="BA9" s="140"/>
      <c r="BB9" s="142"/>
      <c r="BC9" s="138"/>
      <c r="BD9" s="140"/>
      <c r="BE9" s="142"/>
      <c r="BF9" s="138"/>
      <c r="BG9" s="140"/>
      <c r="BH9" s="142"/>
      <c r="BI9" s="138"/>
      <c r="BJ9" s="140"/>
      <c r="BK9" s="142"/>
      <c r="BL9" s="138"/>
      <c r="BM9" s="140"/>
      <c r="BN9" s="142"/>
      <c r="BO9" s="138"/>
      <c r="BP9" s="140"/>
      <c r="BQ9" s="142"/>
      <c r="BR9" s="138"/>
      <c r="BS9" s="140"/>
      <c r="BT9" s="142"/>
      <c r="BU9" s="138"/>
      <c r="BV9" s="140"/>
      <c r="BW9" s="142"/>
      <c r="BX9" s="138"/>
      <c r="BY9" s="140"/>
      <c r="BZ9" s="142"/>
      <c r="CA9" s="138"/>
      <c r="CB9" s="140"/>
      <c r="CC9" s="142"/>
      <c r="CD9" s="138"/>
      <c r="CE9" s="140"/>
      <c r="CF9" s="142"/>
      <c r="CG9" s="138"/>
      <c r="CH9" s="140"/>
      <c r="CI9" s="142"/>
      <c r="CJ9" s="138"/>
      <c r="CK9" s="140"/>
      <c r="CL9" s="142"/>
      <c r="CM9" s="138"/>
      <c r="CN9" s="140"/>
      <c r="CO9" s="142"/>
      <c r="CP9" s="138"/>
      <c r="CQ9" s="140"/>
      <c r="CR9" s="142"/>
      <c r="CS9" s="138"/>
      <c r="CT9" s="140"/>
      <c r="CU9" s="142"/>
      <c r="CV9" s="138"/>
      <c r="CW9" s="140"/>
      <c r="CX9" s="142"/>
      <c r="CY9" s="138"/>
      <c r="CZ9" s="140"/>
      <c r="DA9" s="142"/>
      <c r="DB9" s="138"/>
      <c r="DC9" s="140"/>
      <c r="DD9" s="142"/>
      <c r="DE9" s="138"/>
      <c r="DF9" s="140"/>
      <c r="DG9" s="142"/>
      <c r="DH9" s="138"/>
      <c r="DI9" s="140"/>
      <c r="DJ9" s="142"/>
      <c r="DK9" s="138"/>
      <c r="DL9" s="140"/>
      <c r="DM9" s="142"/>
      <c r="DN9" s="138"/>
      <c r="DO9" s="140"/>
      <c r="DP9" s="142"/>
      <c r="DQ9" s="138"/>
      <c r="DR9" s="140"/>
      <c r="DS9" s="142"/>
      <c r="DT9" s="138"/>
      <c r="DU9" s="140"/>
      <c r="DV9" s="142"/>
      <c r="DW9" s="138"/>
      <c r="DX9" s="140"/>
      <c r="DY9" s="142"/>
      <c r="DZ9" s="138"/>
      <c r="EA9" s="140"/>
      <c r="EB9" s="142"/>
      <c r="EC9" s="138"/>
      <c r="ED9" s="140"/>
      <c r="EE9" s="142"/>
      <c r="EF9" s="138"/>
      <c r="EG9" s="140"/>
      <c r="EH9" s="142"/>
      <c r="EI9" s="138"/>
      <c r="EJ9" s="140"/>
      <c r="EK9" s="142"/>
      <c r="EL9" s="138"/>
      <c r="EM9" s="140"/>
      <c r="EN9" s="142"/>
      <c r="EO9" s="138"/>
      <c r="EP9" s="140"/>
      <c r="EQ9" s="142"/>
      <c r="ER9" s="138"/>
      <c r="ES9" s="140"/>
      <c r="ET9" s="142"/>
      <c r="EU9" s="138"/>
      <c r="EV9" s="140"/>
      <c r="EW9" s="142"/>
      <c r="EX9" s="138"/>
      <c r="EY9" s="140"/>
      <c r="EZ9" s="142"/>
      <c r="FA9" s="138"/>
      <c r="FB9" s="140"/>
      <c r="FC9" s="142"/>
      <c r="FD9" s="138"/>
      <c r="FE9" s="140"/>
      <c r="FF9" s="142"/>
      <c r="FG9" s="138"/>
      <c r="FH9" s="140"/>
      <c r="FI9" s="142"/>
      <c r="FJ9" s="138"/>
      <c r="FK9" s="140"/>
      <c r="FL9" s="142"/>
      <c r="FM9" s="138"/>
      <c r="FN9" s="140"/>
      <c r="FO9" s="142"/>
      <c r="FP9" s="138"/>
      <c r="FQ9" s="140"/>
      <c r="FR9" s="142"/>
      <c r="FS9" s="138"/>
      <c r="FT9" s="140"/>
      <c r="FU9" s="142"/>
      <c r="FV9" s="138"/>
      <c r="FW9" s="140"/>
      <c r="FX9" s="142"/>
      <c r="FY9" s="138"/>
      <c r="FZ9" s="140"/>
      <c r="GA9" s="142"/>
      <c r="GB9" s="138"/>
      <c r="GC9" s="140"/>
      <c r="GD9" s="142"/>
      <c r="GE9" s="138"/>
      <c r="GF9" s="140"/>
      <c r="GG9" s="142"/>
      <c r="GH9" s="138"/>
      <c r="GI9" s="140"/>
      <c r="GJ9" s="142"/>
      <c r="GK9" s="138"/>
      <c r="GL9" s="140"/>
      <c r="GM9" s="142"/>
      <c r="GN9" s="138"/>
      <c r="GO9" s="140"/>
      <c r="GP9" s="142"/>
      <c r="GQ9" s="138"/>
      <c r="GR9" s="140"/>
      <c r="GS9" s="142"/>
      <c r="GT9" s="138"/>
      <c r="GU9" s="140"/>
      <c r="GV9" s="142"/>
      <c r="GW9" s="138"/>
      <c r="GX9" s="140"/>
      <c r="GY9" s="142"/>
      <c r="GZ9" s="138"/>
      <c r="HA9" s="140"/>
      <c r="HB9" s="142"/>
      <c r="HC9" s="138"/>
      <c r="HD9" s="140"/>
      <c r="HE9" s="142"/>
      <c r="HF9" s="138"/>
      <c r="HG9" s="140"/>
      <c r="HH9" s="142"/>
      <c r="HI9" s="138"/>
      <c r="HJ9" s="140"/>
      <c r="HK9" s="142"/>
      <c r="HL9" s="138"/>
      <c r="HM9" s="140"/>
      <c r="HN9" s="142"/>
      <c r="HO9" s="138"/>
      <c r="HP9" s="140"/>
      <c r="HQ9" s="142"/>
      <c r="HR9" s="138"/>
      <c r="HS9" s="140"/>
      <c r="HT9" s="142"/>
      <c r="HU9" s="138"/>
      <c r="HV9" s="140"/>
      <c r="HW9" s="142"/>
      <c r="HX9" s="138"/>
      <c r="HY9" s="140"/>
      <c r="HZ9" s="142"/>
      <c r="IA9" s="138"/>
      <c r="IB9" s="140"/>
      <c r="IC9" s="142"/>
      <c r="ID9" s="138"/>
      <c r="IE9" s="140"/>
      <c r="IF9" s="142"/>
      <c r="IG9" s="138"/>
      <c r="IH9" s="140"/>
      <c r="II9" s="142"/>
      <c r="IJ9" s="138"/>
      <c r="IK9" s="140"/>
      <c r="IL9" s="142"/>
      <c r="IM9" s="138"/>
      <c r="IN9" s="140"/>
      <c r="IO9" s="142"/>
      <c r="IP9" s="138"/>
      <c r="IQ9" s="140"/>
      <c r="IR9" s="142"/>
      <c r="IS9" s="138"/>
      <c r="IT9" s="140"/>
      <c r="IU9" s="142"/>
      <c r="IV9" s="138"/>
      <c r="IW9" s="140"/>
      <c r="IX9" s="142"/>
      <c r="IY9" s="138"/>
      <c r="IZ9" s="140"/>
      <c r="JA9" s="142"/>
      <c r="JB9" s="138"/>
      <c r="JC9" s="140"/>
      <c r="JD9" s="142"/>
      <c r="JE9" s="138"/>
      <c r="JF9" s="140"/>
      <c r="JG9" s="142"/>
      <c r="JH9" s="138"/>
      <c r="JI9" s="140"/>
      <c r="JJ9" s="142"/>
      <c r="JK9" s="138"/>
      <c r="JL9" s="140"/>
      <c r="JM9" s="142"/>
      <c r="JN9" s="138"/>
      <c r="JO9" s="140"/>
      <c r="JP9" s="142"/>
      <c r="JQ9" s="138"/>
      <c r="JR9" s="140"/>
      <c r="JS9" s="142"/>
      <c r="JT9" s="138"/>
      <c r="JU9" s="140"/>
      <c r="JV9" s="142"/>
      <c r="JW9" s="138"/>
      <c r="JX9" s="140"/>
      <c r="JY9" s="142"/>
      <c r="JZ9" s="138"/>
      <c r="KA9" s="140"/>
      <c r="KB9" s="142"/>
      <c r="KC9" s="138"/>
      <c r="KD9" s="140"/>
      <c r="KE9" s="142"/>
      <c r="KF9" s="138"/>
      <c r="KG9" s="140"/>
      <c r="KH9" s="142"/>
      <c r="KI9" s="138"/>
      <c r="KJ9" s="140"/>
      <c r="KK9" s="142"/>
      <c r="KL9" s="138"/>
      <c r="KM9" s="140"/>
      <c r="KN9" s="142"/>
      <c r="KO9" s="138"/>
      <c r="KP9" s="140"/>
      <c r="KQ9" s="142"/>
      <c r="KR9" s="138"/>
      <c r="KS9" s="140"/>
      <c r="KT9" s="142"/>
      <c r="KU9" s="138"/>
      <c r="KV9" s="140"/>
      <c r="KW9" s="142"/>
      <c r="KX9" s="138"/>
      <c r="KY9" s="140"/>
      <c r="KZ9" s="142"/>
      <c r="LA9" s="138"/>
      <c r="LB9" s="140"/>
      <c r="LC9" s="142"/>
      <c r="LD9" s="138"/>
      <c r="LE9" s="140"/>
      <c r="LF9" s="142"/>
      <c r="LG9" s="138"/>
      <c r="LH9" s="140"/>
      <c r="LI9" s="142"/>
      <c r="LJ9" s="138"/>
      <c r="LK9" s="140"/>
      <c r="LL9" s="142"/>
      <c r="LM9" s="138"/>
      <c r="LN9" s="140"/>
      <c r="LO9" s="142"/>
      <c r="LP9" s="138"/>
      <c r="LQ9" s="140"/>
      <c r="LR9" s="142"/>
      <c r="LS9" s="138"/>
      <c r="LT9" s="140"/>
      <c r="LU9" s="142"/>
      <c r="LV9" s="138"/>
      <c r="LW9" s="140"/>
      <c r="LX9" s="142"/>
      <c r="LY9" s="138"/>
      <c r="LZ9" s="140"/>
      <c r="MA9" s="142"/>
      <c r="MB9" s="138"/>
      <c r="MC9" s="140"/>
      <c r="MD9" s="142"/>
      <c r="ME9" s="138"/>
      <c r="MF9" s="140"/>
      <c r="MG9" s="142"/>
      <c r="MH9" s="138"/>
      <c r="MI9" s="140"/>
      <c r="MJ9" s="142"/>
      <c r="MK9" s="138"/>
      <c r="ML9" s="140"/>
      <c r="MM9" s="142"/>
      <c r="MN9" s="138"/>
      <c r="MO9" s="140"/>
      <c r="MP9" s="142"/>
      <c r="MQ9" s="138"/>
      <c r="MR9" s="140"/>
      <c r="MS9" s="142"/>
      <c r="MT9" s="138"/>
      <c r="MU9" s="140"/>
      <c r="MV9" s="142"/>
      <c r="MW9" s="138"/>
      <c r="MX9" s="140"/>
      <c r="MY9" s="142"/>
      <c r="MZ9" s="138"/>
      <c r="NA9" s="140"/>
      <c r="NB9" s="142"/>
      <c r="NC9" s="138"/>
      <c r="ND9" s="140"/>
      <c r="NE9" s="142"/>
      <c r="NF9" s="138"/>
      <c r="NG9" s="140"/>
      <c r="NH9" s="142"/>
      <c r="NI9" s="138"/>
      <c r="NJ9" s="140"/>
      <c r="NK9" s="142"/>
      <c r="NL9" s="138"/>
      <c r="NM9" s="140"/>
      <c r="NN9" s="142"/>
      <c r="NO9" s="138"/>
      <c r="NP9" s="140"/>
      <c r="NQ9" s="142"/>
      <c r="NR9" s="138"/>
      <c r="NS9" s="140"/>
      <c r="NT9" s="142"/>
      <c r="NU9" s="138"/>
      <c r="NV9" s="140"/>
      <c r="NW9" s="142"/>
      <c r="NX9" s="138"/>
      <c r="NY9" s="140"/>
      <c r="NZ9" s="142"/>
      <c r="OA9" s="138"/>
      <c r="OB9" s="140"/>
      <c r="OC9" s="142"/>
      <c r="OD9" s="138"/>
      <c r="OE9" s="140"/>
      <c r="OF9" s="142"/>
      <c r="OG9" s="138"/>
      <c r="OH9" s="140"/>
      <c r="OI9" s="142"/>
      <c r="OJ9" s="138"/>
      <c r="OK9" s="140"/>
      <c r="OL9" s="142"/>
      <c r="OM9" s="138"/>
      <c r="ON9" s="140"/>
      <c r="OO9" s="142"/>
      <c r="OP9" s="138"/>
      <c r="OQ9" s="140"/>
      <c r="OR9" s="142"/>
      <c r="OS9" s="138"/>
      <c r="OT9" s="140"/>
      <c r="OU9" s="142"/>
      <c r="OV9" s="138"/>
      <c r="OW9" s="140"/>
      <c r="OX9" s="142"/>
      <c r="OY9" s="138"/>
      <c r="OZ9" s="140"/>
      <c r="PA9" s="142"/>
      <c r="PB9" s="138"/>
      <c r="PC9" s="140"/>
      <c r="PD9" s="142"/>
      <c r="PE9" s="138"/>
      <c r="PF9" s="140"/>
      <c r="PG9" s="142"/>
      <c r="PH9" s="138"/>
      <c r="PI9" s="140"/>
      <c r="PJ9" s="142"/>
      <c r="PK9" s="138"/>
      <c r="PL9" s="140"/>
      <c r="PM9" s="142"/>
      <c r="PN9" s="138"/>
      <c r="PO9" s="140"/>
      <c r="PP9" s="142"/>
      <c r="PQ9" s="138"/>
      <c r="PR9" s="140"/>
      <c r="PS9" s="142"/>
      <c r="PT9" s="138"/>
      <c r="PU9" s="140"/>
      <c r="PV9" s="142"/>
      <c r="PW9" s="138"/>
      <c r="PX9" s="140"/>
      <c r="PY9" s="142"/>
      <c r="PZ9" s="138"/>
      <c r="QA9" s="140"/>
      <c r="QB9" s="142"/>
    </row>
    <row r="10" spans="1:444" s="5" customFormat="1" ht="16.5" thickBot="1" x14ac:dyDescent="0.3">
      <c r="A10" s="7"/>
      <c r="B10" s="8"/>
      <c r="C10" s="9" t="s">
        <v>2</v>
      </c>
      <c r="D10" s="10">
        <v>1</v>
      </c>
      <c r="E10" s="11">
        <v>2</v>
      </c>
      <c r="F10" s="12">
        <v>3</v>
      </c>
      <c r="G10" s="13">
        <v>4</v>
      </c>
      <c r="H10" s="11">
        <v>5</v>
      </c>
      <c r="I10" s="12">
        <v>6</v>
      </c>
      <c r="J10" s="13">
        <v>7</v>
      </c>
      <c r="K10" s="11">
        <v>8</v>
      </c>
      <c r="L10" s="12">
        <v>9</v>
      </c>
      <c r="M10" s="14">
        <v>10</v>
      </c>
      <c r="N10" s="10">
        <v>11</v>
      </c>
      <c r="O10" s="15">
        <v>12</v>
      </c>
      <c r="P10" s="14">
        <v>13</v>
      </c>
      <c r="Q10" s="16">
        <v>14</v>
      </c>
      <c r="R10" s="12">
        <v>15</v>
      </c>
      <c r="S10" s="14">
        <v>16</v>
      </c>
      <c r="T10" s="10">
        <v>17</v>
      </c>
      <c r="U10" s="15">
        <v>18</v>
      </c>
      <c r="V10" s="13">
        <v>19</v>
      </c>
      <c r="W10" s="11">
        <v>20</v>
      </c>
      <c r="X10" s="12">
        <v>21</v>
      </c>
      <c r="Y10" s="14">
        <v>22</v>
      </c>
      <c r="Z10" s="10">
        <v>23</v>
      </c>
      <c r="AA10" s="15">
        <v>24</v>
      </c>
      <c r="AB10" s="13">
        <v>25</v>
      </c>
      <c r="AC10" s="11">
        <v>26</v>
      </c>
      <c r="AD10" s="12">
        <v>27</v>
      </c>
      <c r="AE10" s="13">
        <v>28</v>
      </c>
      <c r="AF10" s="11">
        <v>29</v>
      </c>
      <c r="AG10" s="12">
        <v>30</v>
      </c>
      <c r="AH10" s="13">
        <v>31</v>
      </c>
      <c r="AI10" s="17">
        <v>32</v>
      </c>
      <c r="AJ10" s="15">
        <v>33</v>
      </c>
      <c r="AK10" s="14">
        <v>34</v>
      </c>
      <c r="AL10" s="11">
        <v>35</v>
      </c>
      <c r="AM10" s="12">
        <v>36</v>
      </c>
      <c r="AN10" s="14">
        <v>37</v>
      </c>
      <c r="AO10" s="16">
        <v>38</v>
      </c>
      <c r="AP10" s="12">
        <v>39</v>
      </c>
      <c r="AQ10" s="13">
        <v>40</v>
      </c>
      <c r="AR10" s="17">
        <v>41</v>
      </c>
      <c r="AS10" s="15">
        <v>42</v>
      </c>
      <c r="AT10" s="10">
        <v>67</v>
      </c>
      <c r="AU10" s="17">
        <v>68</v>
      </c>
      <c r="AV10" s="15">
        <v>69</v>
      </c>
      <c r="AW10" s="14">
        <v>70</v>
      </c>
      <c r="AX10" s="10">
        <v>71</v>
      </c>
      <c r="AY10" s="15">
        <v>72</v>
      </c>
      <c r="AZ10" s="13">
        <v>73</v>
      </c>
      <c r="BA10" s="17">
        <v>74</v>
      </c>
      <c r="BB10" s="15">
        <v>75</v>
      </c>
      <c r="BC10" s="14">
        <v>76</v>
      </c>
      <c r="BD10" s="10">
        <v>77</v>
      </c>
      <c r="BE10" s="15">
        <v>78</v>
      </c>
      <c r="BF10" s="14">
        <v>85</v>
      </c>
      <c r="BG10" s="10">
        <v>86</v>
      </c>
      <c r="BH10" s="15">
        <v>87</v>
      </c>
      <c r="BI10" s="10">
        <v>88</v>
      </c>
      <c r="BJ10" s="17">
        <v>89</v>
      </c>
      <c r="BK10" s="15">
        <v>90</v>
      </c>
      <c r="BL10" s="10">
        <v>91</v>
      </c>
      <c r="BM10" s="17">
        <v>92</v>
      </c>
      <c r="BN10" s="15">
        <v>93</v>
      </c>
      <c r="BO10" s="10">
        <v>94</v>
      </c>
      <c r="BP10" s="17">
        <v>95</v>
      </c>
      <c r="BQ10" s="15">
        <v>96</v>
      </c>
      <c r="BR10" s="14">
        <v>97</v>
      </c>
      <c r="BS10" s="10">
        <v>98</v>
      </c>
      <c r="BT10" s="15">
        <v>99</v>
      </c>
      <c r="BU10" s="13">
        <v>100</v>
      </c>
      <c r="BV10" s="11">
        <v>101</v>
      </c>
      <c r="BW10" s="12">
        <v>102</v>
      </c>
      <c r="BX10" s="13">
        <v>103</v>
      </c>
      <c r="BY10" s="17">
        <v>104</v>
      </c>
      <c r="BZ10" s="15">
        <v>105</v>
      </c>
      <c r="CA10" s="13">
        <v>106</v>
      </c>
      <c r="CB10" s="17">
        <v>107</v>
      </c>
      <c r="CC10" s="15">
        <v>108</v>
      </c>
      <c r="CD10" s="14">
        <v>109</v>
      </c>
      <c r="CE10" s="10">
        <v>110</v>
      </c>
      <c r="CF10" s="15">
        <v>111</v>
      </c>
      <c r="CG10" s="13">
        <v>112</v>
      </c>
      <c r="CH10" s="17">
        <v>113</v>
      </c>
      <c r="CI10" s="15">
        <v>114</v>
      </c>
      <c r="CJ10" s="13">
        <v>115</v>
      </c>
      <c r="CK10" s="11">
        <v>116</v>
      </c>
      <c r="CL10" s="12">
        <v>117</v>
      </c>
      <c r="CM10" s="13">
        <v>118</v>
      </c>
      <c r="CN10" s="11">
        <v>119</v>
      </c>
      <c r="CO10" s="12">
        <v>120</v>
      </c>
      <c r="CP10" s="14">
        <v>121</v>
      </c>
      <c r="CQ10" s="10">
        <v>122</v>
      </c>
      <c r="CR10" s="15">
        <v>123</v>
      </c>
      <c r="CS10" s="13">
        <v>124</v>
      </c>
      <c r="CT10" s="11">
        <v>125</v>
      </c>
      <c r="CU10" s="12">
        <v>126</v>
      </c>
      <c r="CV10" s="13">
        <v>127</v>
      </c>
      <c r="CW10" s="17">
        <v>128</v>
      </c>
      <c r="CX10" s="15">
        <v>129</v>
      </c>
      <c r="CY10" s="13">
        <v>130</v>
      </c>
      <c r="CZ10" s="17">
        <v>131</v>
      </c>
      <c r="DA10" s="15">
        <v>132</v>
      </c>
      <c r="DB10" s="13">
        <v>133</v>
      </c>
      <c r="DC10" s="17">
        <v>134</v>
      </c>
      <c r="DD10" s="15">
        <v>135</v>
      </c>
      <c r="DE10" s="13">
        <v>136</v>
      </c>
      <c r="DF10" s="11">
        <v>137</v>
      </c>
      <c r="DG10" s="12">
        <v>138</v>
      </c>
      <c r="DH10" s="14">
        <v>139</v>
      </c>
      <c r="DI10" s="10">
        <v>140</v>
      </c>
      <c r="DJ10" s="15">
        <v>141</v>
      </c>
      <c r="DK10" s="13">
        <v>142</v>
      </c>
      <c r="DL10" s="11">
        <v>143</v>
      </c>
      <c r="DM10" s="12">
        <v>144</v>
      </c>
      <c r="DN10" s="14">
        <v>145</v>
      </c>
      <c r="DO10" s="10">
        <v>146</v>
      </c>
      <c r="DP10" s="15">
        <v>147</v>
      </c>
      <c r="DQ10" s="13">
        <v>148</v>
      </c>
      <c r="DR10" s="11">
        <v>149</v>
      </c>
      <c r="DS10" s="12">
        <v>150</v>
      </c>
      <c r="DT10" s="14">
        <v>151</v>
      </c>
      <c r="DU10" s="11">
        <v>152</v>
      </c>
      <c r="DV10" s="12">
        <v>153</v>
      </c>
      <c r="DW10" s="14">
        <v>154</v>
      </c>
      <c r="DX10" s="11">
        <v>155</v>
      </c>
      <c r="DY10" s="12">
        <v>156</v>
      </c>
      <c r="DZ10" s="13">
        <v>157</v>
      </c>
      <c r="EA10" s="11">
        <v>158</v>
      </c>
      <c r="EB10" s="12">
        <v>159</v>
      </c>
      <c r="EC10" s="13">
        <v>160</v>
      </c>
      <c r="ED10" s="11">
        <v>161</v>
      </c>
      <c r="EE10" s="12">
        <v>162</v>
      </c>
      <c r="EF10" s="14">
        <v>163</v>
      </c>
      <c r="EG10" s="16">
        <v>164</v>
      </c>
      <c r="EH10" s="12">
        <v>165</v>
      </c>
      <c r="EI10" s="14">
        <v>166</v>
      </c>
      <c r="EJ10" s="16">
        <v>167</v>
      </c>
      <c r="EK10" s="12">
        <v>168</v>
      </c>
      <c r="EL10" s="14">
        <v>169</v>
      </c>
      <c r="EM10" s="16">
        <v>170</v>
      </c>
      <c r="EN10" s="12">
        <v>171</v>
      </c>
      <c r="EO10" s="13">
        <v>172</v>
      </c>
      <c r="EP10" s="11">
        <v>173</v>
      </c>
      <c r="EQ10" s="12">
        <v>174</v>
      </c>
      <c r="ER10" s="13">
        <v>175</v>
      </c>
      <c r="ES10" s="17">
        <v>176</v>
      </c>
      <c r="ET10" s="15">
        <v>177</v>
      </c>
      <c r="EU10" s="13">
        <v>178</v>
      </c>
      <c r="EV10" s="11">
        <v>179</v>
      </c>
      <c r="EW10" s="12">
        <v>180</v>
      </c>
      <c r="EX10" s="14">
        <v>181</v>
      </c>
      <c r="EY10" s="10">
        <v>182</v>
      </c>
      <c r="EZ10" s="15">
        <v>183</v>
      </c>
      <c r="FA10" s="13">
        <v>184</v>
      </c>
      <c r="FB10" s="11">
        <v>185</v>
      </c>
      <c r="FC10" s="12">
        <v>186</v>
      </c>
      <c r="FD10" s="14">
        <v>187</v>
      </c>
      <c r="FE10" s="10">
        <v>188</v>
      </c>
      <c r="FF10" s="15">
        <v>189</v>
      </c>
      <c r="FG10" s="13">
        <v>190</v>
      </c>
      <c r="FH10" s="11">
        <v>191</v>
      </c>
      <c r="FI10" s="12">
        <v>192</v>
      </c>
      <c r="FJ10" s="13">
        <v>193</v>
      </c>
      <c r="FK10" s="11">
        <v>194</v>
      </c>
      <c r="FL10" s="12">
        <v>195</v>
      </c>
      <c r="FM10" s="14">
        <v>196</v>
      </c>
      <c r="FN10" s="10">
        <v>197</v>
      </c>
      <c r="FO10" s="15">
        <v>198</v>
      </c>
      <c r="FP10" s="13">
        <v>199</v>
      </c>
      <c r="FQ10" s="11">
        <v>200</v>
      </c>
      <c r="FR10" s="12">
        <v>201</v>
      </c>
      <c r="FS10" s="14">
        <v>202</v>
      </c>
      <c r="FT10" s="10">
        <v>203</v>
      </c>
      <c r="FU10" s="15">
        <v>204</v>
      </c>
      <c r="FV10" s="13">
        <v>205</v>
      </c>
      <c r="FW10" s="11">
        <v>206</v>
      </c>
      <c r="FX10" s="12">
        <v>207</v>
      </c>
      <c r="FY10" s="13">
        <v>214</v>
      </c>
      <c r="FZ10" s="17">
        <v>215</v>
      </c>
      <c r="GA10" s="15">
        <v>216</v>
      </c>
      <c r="GB10" s="14">
        <v>217</v>
      </c>
      <c r="GC10" s="10">
        <v>218</v>
      </c>
      <c r="GD10" s="15">
        <v>219</v>
      </c>
      <c r="GE10" s="13">
        <v>220</v>
      </c>
      <c r="GF10" s="17">
        <v>221</v>
      </c>
      <c r="GG10" s="15">
        <v>222</v>
      </c>
      <c r="GH10" s="14">
        <v>223</v>
      </c>
      <c r="GI10" s="10">
        <v>224</v>
      </c>
      <c r="GJ10" s="15">
        <v>225</v>
      </c>
      <c r="GK10" s="13">
        <v>226</v>
      </c>
      <c r="GL10" s="11">
        <v>227</v>
      </c>
      <c r="GM10" s="12">
        <v>228</v>
      </c>
      <c r="GN10" s="13">
        <v>229</v>
      </c>
      <c r="GO10" s="17">
        <v>230</v>
      </c>
      <c r="GP10" s="15">
        <v>231</v>
      </c>
      <c r="GQ10" s="14">
        <v>232</v>
      </c>
      <c r="GR10" s="10">
        <v>233</v>
      </c>
      <c r="GS10" s="15">
        <v>234</v>
      </c>
      <c r="GT10" s="14">
        <v>235</v>
      </c>
      <c r="GU10" s="10">
        <v>236</v>
      </c>
      <c r="GV10" s="15">
        <v>237</v>
      </c>
      <c r="GW10" s="13">
        <v>238</v>
      </c>
      <c r="GX10" s="11">
        <v>239</v>
      </c>
      <c r="GY10" s="12">
        <v>240</v>
      </c>
      <c r="GZ10" s="13">
        <v>241</v>
      </c>
      <c r="HA10" s="17">
        <v>242</v>
      </c>
      <c r="HB10" s="15">
        <v>243</v>
      </c>
      <c r="HC10" s="13">
        <v>244</v>
      </c>
      <c r="HD10" s="17">
        <v>245</v>
      </c>
      <c r="HE10" s="15">
        <v>246</v>
      </c>
      <c r="HF10" s="14">
        <v>247</v>
      </c>
      <c r="HG10" s="10">
        <v>248</v>
      </c>
      <c r="HH10" s="15">
        <v>249</v>
      </c>
      <c r="HI10" s="13">
        <v>250</v>
      </c>
      <c r="HJ10" s="11">
        <v>251</v>
      </c>
      <c r="HK10" s="12">
        <v>252</v>
      </c>
      <c r="HL10" s="13">
        <v>253</v>
      </c>
      <c r="HM10" s="11">
        <v>254</v>
      </c>
      <c r="HN10" s="12">
        <v>255</v>
      </c>
      <c r="HO10" s="13">
        <v>256</v>
      </c>
      <c r="HP10" s="11">
        <v>257</v>
      </c>
      <c r="HQ10" s="12">
        <v>258</v>
      </c>
      <c r="HR10" s="13">
        <v>259</v>
      </c>
      <c r="HS10" s="11">
        <v>260</v>
      </c>
      <c r="HT10" s="12">
        <v>261</v>
      </c>
      <c r="HU10" s="13">
        <v>262</v>
      </c>
      <c r="HV10" s="11">
        <v>263</v>
      </c>
      <c r="HW10" s="12">
        <v>264</v>
      </c>
      <c r="HX10" s="13">
        <v>265</v>
      </c>
      <c r="HY10" s="17">
        <v>266</v>
      </c>
      <c r="HZ10" s="15">
        <v>267</v>
      </c>
      <c r="IA10" s="13">
        <v>268</v>
      </c>
      <c r="IB10" s="17">
        <v>269</v>
      </c>
      <c r="IC10" s="15">
        <v>270</v>
      </c>
      <c r="ID10" s="14">
        <v>271</v>
      </c>
      <c r="IE10" s="10">
        <v>272</v>
      </c>
      <c r="IF10" s="15">
        <v>273</v>
      </c>
      <c r="IG10" s="14">
        <v>274</v>
      </c>
      <c r="IH10" s="16">
        <v>275</v>
      </c>
      <c r="II10" s="12">
        <v>276</v>
      </c>
      <c r="IJ10" s="13">
        <v>277</v>
      </c>
      <c r="IK10" s="17">
        <v>278</v>
      </c>
      <c r="IL10" s="15">
        <v>279</v>
      </c>
      <c r="IM10" s="14">
        <v>280</v>
      </c>
      <c r="IN10" s="11">
        <v>281</v>
      </c>
      <c r="IO10" s="12">
        <v>282</v>
      </c>
      <c r="IP10" s="13">
        <v>283</v>
      </c>
      <c r="IQ10" s="17">
        <v>284</v>
      </c>
      <c r="IR10" s="15">
        <v>285</v>
      </c>
      <c r="IS10" s="13">
        <v>286</v>
      </c>
      <c r="IT10" s="17">
        <v>287</v>
      </c>
      <c r="IU10" s="15">
        <v>288</v>
      </c>
      <c r="IV10" s="14">
        <v>289</v>
      </c>
      <c r="IW10" s="16">
        <v>290</v>
      </c>
      <c r="IX10" s="12">
        <v>291</v>
      </c>
      <c r="IY10" s="13">
        <v>292</v>
      </c>
      <c r="IZ10" s="17">
        <v>293</v>
      </c>
      <c r="JA10" s="15">
        <v>294</v>
      </c>
      <c r="JB10" s="13">
        <v>295</v>
      </c>
      <c r="JC10" s="17">
        <v>296</v>
      </c>
      <c r="JD10" s="15">
        <v>297</v>
      </c>
      <c r="JE10" s="14">
        <v>298</v>
      </c>
      <c r="JF10" s="10">
        <v>299</v>
      </c>
      <c r="JG10" s="15">
        <v>300</v>
      </c>
      <c r="JH10" s="13">
        <v>301</v>
      </c>
      <c r="JI10" s="11">
        <v>302</v>
      </c>
      <c r="JJ10" s="12">
        <v>303</v>
      </c>
      <c r="JK10" s="13">
        <v>304</v>
      </c>
      <c r="JL10" s="17">
        <v>305</v>
      </c>
      <c r="JM10" s="15">
        <v>306</v>
      </c>
      <c r="JN10" s="14">
        <v>307</v>
      </c>
      <c r="JO10" s="10">
        <v>308</v>
      </c>
      <c r="JP10" s="15">
        <v>309</v>
      </c>
      <c r="JQ10" s="13">
        <v>310</v>
      </c>
      <c r="JR10" s="17">
        <v>311</v>
      </c>
      <c r="JS10" s="15">
        <v>312</v>
      </c>
      <c r="JT10" s="13">
        <v>313</v>
      </c>
      <c r="JU10" s="17">
        <v>314</v>
      </c>
      <c r="JV10" s="15">
        <v>315</v>
      </c>
      <c r="JW10" s="13">
        <v>316</v>
      </c>
      <c r="JX10" s="17">
        <v>317</v>
      </c>
      <c r="JY10" s="15">
        <v>318</v>
      </c>
      <c r="JZ10" s="13">
        <v>319</v>
      </c>
      <c r="KA10" s="17">
        <v>320</v>
      </c>
      <c r="KB10" s="15">
        <v>321</v>
      </c>
      <c r="KC10" s="14">
        <v>322</v>
      </c>
      <c r="KD10" s="10">
        <v>323</v>
      </c>
      <c r="KE10" s="15">
        <v>324</v>
      </c>
      <c r="KF10" s="13">
        <v>325</v>
      </c>
      <c r="KG10" s="11">
        <v>326</v>
      </c>
      <c r="KH10" s="12">
        <v>327</v>
      </c>
      <c r="KI10" s="13">
        <v>328</v>
      </c>
      <c r="KJ10" s="17">
        <v>329</v>
      </c>
      <c r="KK10" s="15">
        <v>330</v>
      </c>
      <c r="KL10" s="13">
        <v>331</v>
      </c>
      <c r="KM10" s="17">
        <v>332</v>
      </c>
      <c r="KN10" s="15">
        <v>333</v>
      </c>
      <c r="KO10" s="14">
        <v>334</v>
      </c>
      <c r="KP10" s="10">
        <v>335</v>
      </c>
      <c r="KQ10" s="15">
        <v>336</v>
      </c>
      <c r="KR10" s="18">
        <v>337</v>
      </c>
      <c r="KS10" s="16">
        <v>338</v>
      </c>
      <c r="KT10" s="12">
        <v>339</v>
      </c>
      <c r="KU10" s="13">
        <v>340</v>
      </c>
      <c r="KV10" s="18">
        <v>341</v>
      </c>
      <c r="KW10" s="12">
        <v>342</v>
      </c>
      <c r="KX10" s="14">
        <v>343</v>
      </c>
      <c r="KY10" s="11">
        <v>344</v>
      </c>
      <c r="KZ10" s="12">
        <v>345</v>
      </c>
      <c r="LA10" s="13">
        <v>346</v>
      </c>
      <c r="LB10" s="11">
        <v>347</v>
      </c>
      <c r="LC10" s="12">
        <v>348</v>
      </c>
      <c r="LD10" s="14">
        <v>349</v>
      </c>
      <c r="LE10" s="10">
        <v>350</v>
      </c>
      <c r="LF10" s="15">
        <v>351</v>
      </c>
      <c r="LG10" s="13">
        <v>352</v>
      </c>
      <c r="LH10" s="11">
        <v>353</v>
      </c>
      <c r="LI10" s="12">
        <v>354</v>
      </c>
      <c r="LJ10" s="14">
        <v>355</v>
      </c>
      <c r="LK10" s="10">
        <v>356</v>
      </c>
      <c r="LL10" s="15">
        <v>357</v>
      </c>
      <c r="LM10" s="13">
        <v>358</v>
      </c>
      <c r="LN10" s="11">
        <v>359</v>
      </c>
      <c r="LO10" s="12">
        <v>360</v>
      </c>
      <c r="LP10" s="13">
        <v>361</v>
      </c>
      <c r="LQ10" s="17">
        <v>362</v>
      </c>
      <c r="LR10" s="15">
        <v>363</v>
      </c>
      <c r="LS10" s="13">
        <v>364</v>
      </c>
      <c r="LT10" s="11">
        <v>365</v>
      </c>
      <c r="LU10" s="12">
        <v>366</v>
      </c>
      <c r="LV10" s="13">
        <v>367</v>
      </c>
      <c r="LW10" s="17">
        <v>368</v>
      </c>
      <c r="LX10" s="15">
        <v>369</v>
      </c>
      <c r="LY10" s="14">
        <v>370</v>
      </c>
      <c r="LZ10" s="10">
        <v>371</v>
      </c>
      <c r="MA10" s="15">
        <v>372</v>
      </c>
      <c r="MB10" s="13">
        <v>373</v>
      </c>
      <c r="MC10" s="11">
        <v>374</v>
      </c>
      <c r="MD10" s="12">
        <v>375</v>
      </c>
      <c r="ME10" s="13">
        <v>376</v>
      </c>
      <c r="MF10" s="17">
        <v>377</v>
      </c>
      <c r="MG10" s="15">
        <v>378</v>
      </c>
      <c r="MH10" s="13">
        <v>379</v>
      </c>
      <c r="MI10" s="11">
        <v>380</v>
      </c>
      <c r="MJ10" s="12">
        <v>381</v>
      </c>
      <c r="MK10" s="14">
        <v>382</v>
      </c>
      <c r="ML10" s="10">
        <v>383</v>
      </c>
      <c r="MM10" s="15">
        <v>384</v>
      </c>
      <c r="MN10" s="13">
        <v>385</v>
      </c>
      <c r="MO10" s="11">
        <v>386</v>
      </c>
      <c r="MP10" s="12">
        <v>387</v>
      </c>
      <c r="MQ10" s="14">
        <v>388</v>
      </c>
      <c r="MR10" s="10">
        <v>389</v>
      </c>
      <c r="MS10" s="15">
        <v>390</v>
      </c>
      <c r="MT10" s="13">
        <v>391</v>
      </c>
      <c r="MU10" s="17">
        <v>392</v>
      </c>
      <c r="MV10" s="15">
        <v>393</v>
      </c>
      <c r="MW10" s="14">
        <v>394</v>
      </c>
      <c r="MX10" s="10">
        <v>395</v>
      </c>
      <c r="MY10" s="15">
        <v>396</v>
      </c>
      <c r="MZ10" s="13">
        <v>397</v>
      </c>
      <c r="NA10" s="11">
        <v>398</v>
      </c>
      <c r="NB10" s="12">
        <v>399</v>
      </c>
      <c r="NC10" s="13">
        <v>400</v>
      </c>
      <c r="ND10" s="11">
        <v>401</v>
      </c>
      <c r="NE10" s="12">
        <v>402</v>
      </c>
      <c r="NF10" s="13">
        <v>403</v>
      </c>
      <c r="NG10" s="11">
        <v>404</v>
      </c>
      <c r="NH10" s="12">
        <v>405</v>
      </c>
      <c r="NI10" s="13">
        <v>406</v>
      </c>
      <c r="NJ10" s="11">
        <v>407</v>
      </c>
      <c r="NK10" s="12">
        <v>408</v>
      </c>
      <c r="NL10" s="13">
        <v>409</v>
      </c>
      <c r="NM10" s="11">
        <v>410</v>
      </c>
      <c r="NN10" s="12">
        <v>411</v>
      </c>
      <c r="NO10" s="13">
        <v>412</v>
      </c>
      <c r="NP10" s="11">
        <v>413</v>
      </c>
      <c r="NQ10" s="12">
        <v>414</v>
      </c>
      <c r="NR10" s="13">
        <v>415</v>
      </c>
      <c r="NS10" s="11">
        <v>416</v>
      </c>
      <c r="NT10" s="12">
        <v>417</v>
      </c>
      <c r="NU10" s="13">
        <v>418</v>
      </c>
      <c r="NV10" s="11">
        <v>419</v>
      </c>
      <c r="NW10" s="12">
        <v>420</v>
      </c>
      <c r="NX10" s="13">
        <v>421</v>
      </c>
      <c r="NY10" s="17">
        <v>422</v>
      </c>
      <c r="NZ10" s="15">
        <v>423</v>
      </c>
      <c r="OA10" s="13">
        <v>424</v>
      </c>
      <c r="OB10" s="17">
        <v>425</v>
      </c>
      <c r="OC10" s="15">
        <v>426</v>
      </c>
      <c r="OD10" s="13">
        <v>427</v>
      </c>
      <c r="OE10" s="17">
        <v>428</v>
      </c>
      <c r="OF10" s="15">
        <v>429</v>
      </c>
      <c r="OG10" s="13">
        <v>430</v>
      </c>
      <c r="OH10" s="11">
        <v>431</v>
      </c>
      <c r="OI10" s="12">
        <v>432</v>
      </c>
      <c r="OJ10" s="13">
        <v>433</v>
      </c>
      <c r="OK10" s="17">
        <v>434</v>
      </c>
      <c r="OL10" s="15">
        <v>435</v>
      </c>
      <c r="OM10" s="13"/>
      <c r="ON10" s="17"/>
      <c r="OO10" s="15"/>
      <c r="OP10" s="14">
        <v>436</v>
      </c>
      <c r="OQ10" s="10">
        <v>437</v>
      </c>
      <c r="OR10" s="15">
        <v>438</v>
      </c>
      <c r="OS10" s="13">
        <v>439</v>
      </c>
      <c r="OT10" s="11">
        <v>440</v>
      </c>
      <c r="OU10" s="12">
        <v>441</v>
      </c>
      <c r="OV10" s="13">
        <v>442</v>
      </c>
      <c r="OW10" s="11">
        <v>443</v>
      </c>
      <c r="OX10" s="12">
        <v>444</v>
      </c>
      <c r="OY10" s="13">
        <v>445</v>
      </c>
      <c r="OZ10" s="11">
        <v>446</v>
      </c>
      <c r="PA10" s="12">
        <v>447</v>
      </c>
      <c r="PB10" s="13">
        <v>448</v>
      </c>
      <c r="PC10" s="17">
        <v>449</v>
      </c>
      <c r="PD10" s="15">
        <v>450</v>
      </c>
      <c r="PE10" s="13">
        <v>451</v>
      </c>
      <c r="PF10" s="17">
        <v>452</v>
      </c>
      <c r="PG10" s="15">
        <v>453</v>
      </c>
      <c r="PH10" s="13">
        <v>454</v>
      </c>
      <c r="PI10" s="17">
        <v>455</v>
      </c>
      <c r="PJ10" s="15">
        <v>456</v>
      </c>
      <c r="PK10" s="13">
        <v>457</v>
      </c>
      <c r="PL10" s="11">
        <v>458</v>
      </c>
      <c r="PM10" s="12">
        <v>459</v>
      </c>
      <c r="PN10" s="13">
        <v>460</v>
      </c>
      <c r="PO10" s="11">
        <v>461</v>
      </c>
      <c r="PP10" s="15">
        <v>462</v>
      </c>
      <c r="PQ10" s="13">
        <v>463</v>
      </c>
      <c r="PR10" s="17">
        <v>464</v>
      </c>
      <c r="PS10" s="15">
        <v>465</v>
      </c>
      <c r="PT10" s="13">
        <v>466</v>
      </c>
      <c r="PU10" s="17">
        <v>467</v>
      </c>
      <c r="PV10" s="15">
        <v>468</v>
      </c>
    </row>
    <row r="11" spans="1:444" s="23" customFormat="1" ht="16.5" thickBot="1" x14ac:dyDescent="0.3">
      <c r="A11" s="19">
        <v>1</v>
      </c>
      <c r="B11" s="20" t="s">
        <v>267</v>
      </c>
      <c r="C11" s="21" t="s">
        <v>235</v>
      </c>
      <c r="D11" s="22">
        <v>722922</v>
      </c>
      <c r="E11" s="23">
        <f>1080+4190+1128</f>
        <v>6398</v>
      </c>
      <c r="F11" s="24">
        <f>SUM(D11:E11)</f>
        <v>729320</v>
      </c>
      <c r="G11" s="23">
        <v>86509</v>
      </c>
      <c r="H11" s="23">
        <f>1533+26+26+3000</f>
        <v>4585</v>
      </c>
      <c r="I11" s="24">
        <f>SUM(G11:H11)</f>
        <v>91094</v>
      </c>
      <c r="J11" s="23">
        <v>78089</v>
      </c>
      <c r="K11" s="23">
        <f>45+45</f>
        <v>90</v>
      </c>
      <c r="L11" s="24">
        <f>SUM(J11:K11)</f>
        <v>78179</v>
      </c>
      <c r="M11" s="23">
        <v>46016</v>
      </c>
      <c r="O11" s="24">
        <f>SUM(M11:N11)</f>
        <v>46016</v>
      </c>
      <c r="P11" s="23">
        <v>59752</v>
      </c>
      <c r="Q11" s="23">
        <f>31+31</f>
        <v>62</v>
      </c>
      <c r="R11" s="24">
        <f>SUM(P11:Q11)</f>
        <v>59814</v>
      </c>
      <c r="S11" s="23">
        <v>82379</v>
      </c>
      <c r="T11" s="23">
        <f>12+12</f>
        <v>24</v>
      </c>
      <c r="U11" s="24">
        <f>SUM(S11:T11)</f>
        <v>82403</v>
      </c>
      <c r="V11" s="23">
        <v>61052</v>
      </c>
      <c r="W11" s="23">
        <f>2+2</f>
        <v>4</v>
      </c>
      <c r="X11" s="24">
        <f>SUM(V11:W11)</f>
        <v>61056</v>
      </c>
      <c r="Y11" s="23">
        <v>91020</v>
      </c>
      <c r="Z11" s="23">
        <f>128+128</f>
        <v>256</v>
      </c>
      <c r="AA11" s="24">
        <f>SUM(Y11:Z11)</f>
        <v>91276</v>
      </c>
      <c r="AB11" s="25">
        <f>SUM(G11,J11,M11,P11,S11,V11,Y11)</f>
        <v>504817</v>
      </c>
      <c r="AC11" s="23">
        <f>SUM(H11,K11,N11,Q11,T11,W11,Z11)</f>
        <v>5021</v>
      </c>
      <c r="AD11" s="24">
        <f>SUM(I11,L11,O11,R11,U11,X11,AA11)</f>
        <v>509838</v>
      </c>
      <c r="AE11" s="23">
        <v>291604</v>
      </c>
      <c r="AF11" s="23">
        <f>50+50</f>
        <v>100</v>
      </c>
      <c r="AG11" s="24">
        <f>SUM(AE11:AF11)</f>
        <v>291704</v>
      </c>
      <c r="AH11" s="25">
        <f t="shared" ref="AH11:AH37" si="0">SUM(D11,AB11,AE11)</f>
        <v>1519343</v>
      </c>
      <c r="AI11" s="23">
        <f>E11+AC11+AF11</f>
        <v>11519</v>
      </c>
      <c r="AJ11" s="24">
        <f>F11+AD11+AG11</f>
        <v>1530862</v>
      </c>
      <c r="AK11" s="23">
        <v>1041133</v>
      </c>
      <c r="AL11" s="23">
        <f>364+2000+365</f>
        <v>2729</v>
      </c>
      <c r="AM11" s="24">
        <f>SUM(AK11:AL11)</f>
        <v>1043862</v>
      </c>
      <c r="AP11" s="24">
        <f>SUM(AN11:AO11)</f>
        <v>0</v>
      </c>
      <c r="AQ11" s="25"/>
      <c r="AS11" s="24">
        <f>SUM(AQ11:AR11)</f>
        <v>0</v>
      </c>
      <c r="AT11" s="25"/>
      <c r="AV11" s="24">
        <f>SUM(AT11:AU11)</f>
        <v>0</v>
      </c>
      <c r="AW11" s="25"/>
      <c r="AY11" s="24">
        <f>SUM(AW11:AX11)</f>
        <v>0</v>
      </c>
      <c r="AZ11" s="25"/>
      <c r="BB11" s="24">
        <f>SUM(AZ11:BA11)</f>
        <v>0</v>
      </c>
      <c r="BC11" s="25"/>
      <c r="BE11" s="24">
        <f>SUM(BC11:BD11)</f>
        <v>0</v>
      </c>
      <c r="BF11" s="25"/>
      <c r="BH11" s="24">
        <f>SUM(BF11:BG11)</f>
        <v>0</v>
      </c>
      <c r="BI11" s="25"/>
      <c r="BK11" s="24">
        <f>SUM(BI11:BJ11)</f>
        <v>0</v>
      </c>
      <c r="BL11" s="25"/>
      <c r="BN11" s="24">
        <f>SUM(BL11:BM11)</f>
        <v>0</v>
      </c>
      <c r="BO11" s="25">
        <v>1440</v>
      </c>
      <c r="BQ11" s="24">
        <f>SUM(BO11:BP11)</f>
        <v>1440</v>
      </c>
      <c r="BR11" s="25">
        <f>SUM(AK11,AN11,AQ11,AT11,AW11,AZ11,BC11,BF11,BI11,BL11,BO11)</f>
        <v>1042573</v>
      </c>
      <c r="BS11" s="23">
        <f>SUM(AL11,AO11,AR11,AU11,AX11,BA11,BD11,BG11,BJ11,BM11,BP11)</f>
        <v>2729</v>
      </c>
      <c r="BT11" s="24">
        <f>SUM(BR11:BS11)</f>
        <v>1045302</v>
      </c>
      <c r="BU11" s="25"/>
      <c r="BW11" s="24">
        <f>SUM(BU11:BV11)</f>
        <v>0</v>
      </c>
      <c r="BX11" s="25"/>
      <c r="BZ11" s="24">
        <f>SUM(BX11:BY11)</f>
        <v>0</v>
      </c>
      <c r="CA11" s="25"/>
      <c r="CC11" s="24">
        <f>SUM(CA11:CB11)</f>
        <v>0</v>
      </c>
      <c r="CD11" s="25"/>
      <c r="CF11" s="24">
        <f>SUM(CD11:CE11)</f>
        <v>0</v>
      </c>
      <c r="CG11" s="23">
        <v>12500</v>
      </c>
      <c r="CH11" s="23">
        <f>-450</f>
        <v>-450</v>
      </c>
      <c r="CI11" s="24">
        <f>SUM(CG11:CH11)</f>
        <v>12050</v>
      </c>
      <c r="CJ11" s="25"/>
      <c r="CL11" s="24">
        <f>SUM(CJ11:CK11)</f>
        <v>0</v>
      </c>
      <c r="CM11" s="25"/>
      <c r="CO11" s="24">
        <f>SUM(CM11:CN11)</f>
        <v>0</v>
      </c>
      <c r="CP11" s="25">
        <f>SUM(BU11,BX11,CA11,CD11,CG11,CJ11,CM11)</f>
        <v>12500</v>
      </c>
      <c r="CQ11" s="23">
        <f>SUM(BV11,BY11,CB11,CE11,CH11,CK11,CN11)</f>
        <v>-450</v>
      </c>
      <c r="CR11" s="24">
        <f>SUM(CP11:CQ11)</f>
        <v>12050</v>
      </c>
      <c r="CS11" s="25"/>
      <c r="CU11" s="24">
        <f>SUM(CS11:CT11)</f>
        <v>0</v>
      </c>
      <c r="CV11" s="25"/>
      <c r="CX11" s="24">
        <f>SUM(CV11:CW11)</f>
        <v>0</v>
      </c>
      <c r="CY11" s="25"/>
      <c r="DA11" s="24">
        <f>SUM(CY11:CZ11)</f>
        <v>0</v>
      </c>
      <c r="DB11" s="25"/>
      <c r="DD11" s="24">
        <f>SUM(DB11:DC11)</f>
        <v>0</v>
      </c>
      <c r="DE11" s="25">
        <v>17495</v>
      </c>
      <c r="DG11" s="24">
        <f>SUM(DE11:DF11)</f>
        <v>17495</v>
      </c>
      <c r="DH11" s="25">
        <f>SUM(CS11,CV11,CY11,DB11,DE11)</f>
        <v>17495</v>
      </c>
      <c r="DI11" s="23">
        <f>SUM(CT11,CW11,CZ11,DC11,DF11)</f>
        <v>0</v>
      </c>
      <c r="DJ11" s="24">
        <f>SUM(DH11:DI11)</f>
        <v>17495</v>
      </c>
      <c r="DK11" s="25"/>
      <c r="DM11" s="24">
        <f>SUM(DK11:DL11)</f>
        <v>0</v>
      </c>
      <c r="DN11" s="25"/>
      <c r="DP11" s="24">
        <f>SUM(DN11:DO11)</f>
        <v>0</v>
      </c>
      <c r="DQ11" s="25"/>
      <c r="DS11" s="24">
        <f>SUM(DQ11:DR11)</f>
        <v>0</v>
      </c>
      <c r="DT11" s="25"/>
      <c r="DV11" s="24">
        <f>SUM(DT11:DU11)</f>
        <v>0</v>
      </c>
      <c r="DW11" s="25"/>
      <c r="DY11" s="24">
        <f>SUM(DW11:DX11)</f>
        <v>0</v>
      </c>
      <c r="DZ11" s="25">
        <f>SUM(DK11,DN11,DQ11,DT11,DW11)</f>
        <v>0</v>
      </c>
      <c r="EA11" s="23">
        <f>SUM(DL11,DO11,DR11,DU11,DX11)</f>
        <v>0</v>
      </c>
      <c r="EB11" s="24">
        <f>SUM(DZ11:EA11)</f>
        <v>0</v>
      </c>
      <c r="EC11" s="25"/>
      <c r="EE11" s="24">
        <f>SUM(EC11:ED11)</f>
        <v>0</v>
      </c>
      <c r="EF11" s="23">
        <v>105019</v>
      </c>
      <c r="EG11" s="23">
        <f>40</f>
        <v>40</v>
      </c>
      <c r="EH11" s="24">
        <f>SUM(EF11:EG11)</f>
        <v>105059</v>
      </c>
      <c r="EI11" s="25"/>
      <c r="EK11" s="24">
        <f>SUM(EI11:EJ11)</f>
        <v>0</v>
      </c>
      <c r="EL11" s="25">
        <v>10905</v>
      </c>
      <c r="EN11" s="24">
        <f>SUM(EL11:EM11)</f>
        <v>10905</v>
      </c>
      <c r="EO11" s="25">
        <f>SUM(EC11,EF11,EI11,EL11)</f>
        <v>115924</v>
      </c>
      <c r="EP11" s="23">
        <f t="shared" ref="EP11:EP37" si="1">SUM(ED11,EG11,EJ11,EM11)</f>
        <v>40</v>
      </c>
      <c r="EQ11" s="24">
        <f>SUM(EO11:EP11)</f>
        <v>115964</v>
      </c>
      <c r="ER11" s="25"/>
      <c r="ET11" s="24">
        <f>SUM(ER11:ES11)</f>
        <v>0</v>
      </c>
      <c r="EU11" s="25"/>
      <c r="EW11" s="24">
        <f>SUM(EU11:EV11)</f>
        <v>0</v>
      </c>
      <c r="EX11" s="25"/>
      <c r="EZ11" s="24">
        <f>SUM(EX11:EY11)</f>
        <v>0</v>
      </c>
      <c r="FA11" s="25"/>
      <c r="FC11" s="24">
        <f>SUM(FA11:FB11)</f>
        <v>0</v>
      </c>
      <c r="FD11" s="25"/>
      <c r="FF11" s="24">
        <f>SUM(FD11:FE11)</f>
        <v>0</v>
      </c>
      <c r="FG11" s="25"/>
      <c r="FI11" s="24">
        <f>SUM(FG11:FH11)</f>
        <v>0</v>
      </c>
      <c r="FJ11" s="25">
        <f>SUM(ER11,EU11,EX11,FA11,FD11,FG11)</f>
        <v>0</v>
      </c>
      <c r="FK11" s="23">
        <f>SUM(ES11,EV11,EY11,FB11,FE11,FH11)</f>
        <v>0</v>
      </c>
      <c r="FL11" s="24">
        <f>SUM(FJ11:FK11)</f>
        <v>0</v>
      </c>
      <c r="FM11" s="25">
        <v>6458</v>
      </c>
      <c r="FO11" s="24">
        <f>SUM(FM11:FN11)</f>
        <v>6458</v>
      </c>
      <c r="FP11" s="25"/>
      <c r="FR11" s="24">
        <f>SUM(FP11:FQ11)</f>
        <v>0</v>
      </c>
      <c r="FS11" s="23">
        <v>5520</v>
      </c>
      <c r="FU11" s="24">
        <f>SUM(FS11:FT11)</f>
        <v>5520</v>
      </c>
      <c r="FV11" s="25"/>
      <c r="FX11" s="24">
        <f>SUM(FV11:FW11)</f>
        <v>0</v>
      </c>
      <c r="FY11" s="25"/>
      <c r="FZ11" s="23">
        <f>14+4+264+71+119+32</f>
        <v>504</v>
      </c>
      <c r="GA11" s="24">
        <f>SUM(FY11:FZ11)</f>
        <v>504</v>
      </c>
      <c r="GB11" s="25">
        <f>SUM(FM11,FP11,FS11,FV11,FY11)</f>
        <v>11978</v>
      </c>
      <c r="GC11" s="23">
        <f>SUM(FN11,FQ11,FT11,FW11,FZ11)</f>
        <v>504</v>
      </c>
      <c r="GD11" s="24">
        <f>SUM(GB11:GC11)</f>
        <v>12482</v>
      </c>
      <c r="GG11" s="24">
        <f>SUM(GE11:GF11)</f>
        <v>0</v>
      </c>
      <c r="GH11" s="23">
        <v>2441</v>
      </c>
      <c r="GJ11" s="24">
        <f>SUM(GH11:GI11)</f>
        <v>2441</v>
      </c>
      <c r="GK11" s="25">
        <f>SUM(GE11,GH11)</f>
        <v>2441</v>
      </c>
      <c r="GL11" s="23">
        <f t="shared" ref="GL11:GL26" si="2">SUM(GF11,GI11)</f>
        <v>0</v>
      </c>
      <c r="GM11" s="24">
        <f>SUM(GK11:GL11)</f>
        <v>2441</v>
      </c>
      <c r="GN11" s="25"/>
      <c r="GP11" s="24">
        <f>SUM(GN11:GO11)</f>
        <v>0</v>
      </c>
      <c r="GQ11" s="25"/>
      <c r="GS11" s="24">
        <f>SUM(GQ11:GR11)</f>
        <v>0</v>
      </c>
      <c r="GT11" s="25">
        <f>SUM(GN11,GQ11)</f>
        <v>0</v>
      </c>
      <c r="GU11" s="23">
        <f>SUM(GO11,GR11)</f>
        <v>0</v>
      </c>
      <c r="GV11" s="24">
        <f>SUM(GT11:GU11)</f>
        <v>0</v>
      </c>
      <c r="GW11" s="25">
        <f t="shared" ref="GW11:GW37" si="3">SUM(CP11,DH11,DZ11,EO11,FJ11,GB11,GK11,GT11)</f>
        <v>160338</v>
      </c>
      <c r="GX11" s="23">
        <f t="shared" ref="GX11:GX37" si="4">SUM(CQ11,DI11,EA11,EP11,FK11,GC11,GL11,GU11)</f>
        <v>94</v>
      </c>
      <c r="GY11" s="24">
        <f>SUM(GW11:GX11)</f>
        <v>160432</v>
      </c>
      <c r="HB11" s="24">
        <f>SUM(GZ11:HA11)</f>
        <v>0</v>
      </c>
      <c r="HE11" s="24">
        <f>SUM(HC11:HD11)</f>
        <v>0</v>
      </c>
      <c r="HH11" s="24">
        <f>SUM(HF11:HG11)</f>
        <v>0</v>
      </c>
      <c r="HK11" s="24">
        <f>SUM(HI11:HJ11)</f>
        <v>0</v>
      </c>
      <c r="HN11" s="24">
        <f>SUM(HL11:HM11)</f>
        <v>0</v>
      </c>
      <c r="HO11" s="25"/>
      <c r="HQ11" s="24">
        <f>SUM(HO11:HP11)</f>
        <v>0</v>
      </c>
      <c r="HR11" s="25"/>
      <c r="HT11" s="24">
        <f>SUM(HR11:HS11)</f>
        <v>0</v>
      </c>
      <c r="HU11" s="25"/>
      <c r="HW11" s="24">
        <f>SUM(HU11:HV11)</f>
        <v>0</v>
      </c>
      <c r="HX11" s="25">
        <f>SUM(GZ11,HC11,HF11,HI11,HL11,HO11,HR11,HU11)</f>
        <v>0</v>
      </c>
      <c r="HY11" s="23">
        <f t="shared" ref="HY11:HZ11" si="5">SUM(HA11,HD11,HG11,HJ11,HM11,HP11,HS11,HV11)</f>
        <v>0</v>
      </c>
      <c r="HZ11" s="24">
        <f t="shared" si="5"/>
        <v>0</v>
      </c>
      <c r="IA11" s="25"/>
      <c r="IC11" s="24">
        <f>SUM(IA11:IB11)</f>
        <v>0</v>
      </c>
      <c r="ID11" s="25"/>
      <c r="IF11" s="24">
        <f>SUM(ID11:IE11)</f>
        <v>0</v>
      </c>
      <c r="IG11" s="25">
        <f>SUM(IA11,ID11)</f>
        <v>0</v>
      </c>
      <c r="IH11" s="23">
        <f>SUM(IB11,IE11)</f>
        <v>0</v>
      </c>
      <c r="II11" s="24">
        <f>SUM(IG11:IH11)</f>
        <v>0</v>
      </c>
      <c r="IJ11" s="25"/>
      <c r="IL11" s="24">
        <f>SUM(IJ11:IK11)</f>
        <v>0</v>
      </c>
      <c r="IM11" s="25"/>
      <c r="IO11" s="24">
        <f>SUM(IM11:IN11)</f>
        <v>0</v>
      </c>
      <c r="IP11" s="25">
        <f>SUM(IJ11,IM11)</f>
        <v>0</v>
      </c>
      <c r="IQ11" s="23">
        <f>SUM(IK11,IN11)</f>
        <v>0</v>
      </c>
      <c r="IR11" s="24">
        <f>SUM(IP11:IQ11)</f>
        <v>0</v>
      </c>
      <c r="IS11" s="25"/>
      <c r="IU11" s="24">
        <f>SUM(IS11:IT11)</f>
        <v>0</v>
      </c>
      <c r="IV11" s="25"/>
      <c r="IX11" s="24">
        <f>SUM(IV11:IW11)</f>
        <v>0</v>
      </c>
      <c r="IY11" s="25">
        <f>SUM(IS11,IV11)</f>
        <v>0</v>
      </c>
      <c r="IZ11" s="23">
        <f>SUM(IT11,IW11)</f>
        <v>0</v>
      </c>
      <c r="JA11" s="24">
        <f>SUM(IY11:IZ11)</f>
        <v>0</v>
      </c>
      <c r="JB11" s="25"/>
      <c r="JD11" s="24">
        <f>SUM(JB11:JC11)</f>
        <v>0</v>
      </c>
      <c r="JE11" s="25"/>
      <c r="JG11" s="24">
        <f>SUM(JE11:JF11)</f>
        <v>0</v>
      </c>
      <c r="JH11" s="25"/>
      <c r="JJ11" s="24">
        <f>SUM(JH11:JI11)</f>
        <v>0</v>
      </c>
      <c r="JK11" s="25">
        <f>SUM(JB11,JE11,JH11)</f>
        <v>0</v>
      </c>
      <c r="JL11" s="23">
        <f>SUM(JC11,JF11,JI11)</f>
        <v>0</v>
      </c>
      <c r="JM11" s="24">
        <f>SUM(JK11:JL11)</f>
        <v>0</v>
      </c>
      <c r="JN11" s="25"/>
      <c r="JP11" s="24">
        <f>SUM(JN11:JO11)</f>
        <v>0</v>
      </c>
      <c r="JQ11" s="25"/>
      <c r="JS11" s="24">
        <f>SUM(JQ11:JR11)</f>
        <v>0</v>
      </c>
      <c r="JT11" s="25">
        <f>SUM(JN11,JQ11)</f>
        <v>0</v>
      </c>
      <c r="JU11" s="23">
        <f>SUM(JO11,JR11)</f>
        <v>0</v>
      </c>
      <c r="JV11" s="24">
        <f>SUM(JT11:JU11)</f>
        <v>0</v>
      </c>
      <c r="JW11" s="25"/>
      <c r="JY11" s="24">
        <f>SUM(JW11:JX11)</f>
        <v>0</v>
      </c>
      <c r="JZ11" s="25"/>
      <c r="KB11" s="24">
        <f>SUM(JZ11:KA11)</f>
        <v>0</v>
      </c>
      <c r="KC11" s="25">
        <f>SUM(JW11,JZ11)</f>
        <v>0</v>
      </c>
      <c r="KD11" s="23">
        <f>SUM(JX11,KA11)</f>
        <v>0</v>
      </c>
      <c r="KE11" s="24">
        <f>SUM(KC11:KD11)</f>
        <v>0</v>
      </c>
      <c r="KF11" s="25"/>
      <c r="KH11" s="24">
        <f>SUM(KF11:KG11)</f>
        <v>0</v>
      </c>
      <c r="KI11" s="25">
        <f t="shared" ref="KI11:KI42" si="6">SUM(HX11,IG11,IP11,,IY11,JK11,JT11,KC11,KF11)</f>
        <v>0</v>
      </c>
      <c r="KJ11" s="23">
        <f t="shared" ref="KJ11:KJ42" si="7">SUM(HY11,IH11,IQ11,,IZ11,JL11,JU11,KD11,KG11)</f>
        <v>0</v>
      </c>
      <c r="KK11" s="24">
        <f>SUM(KI11:KJ11)</f>
        <v>0</v>
      </c>
      <c r="KL11" s="25"/>
      <c r="KN11" s="24">
        <f>SUM(KL11:KM11)</f>
        <v>0</v>
      </c>
      <c r="KO11" s="25"/>
      <c r="KQ11" s="24">
        <f>SUM(KO11:KP11)</f>
        <v>0</v>
      </c>
      <c r="KR11" s="25"/>
      <c r="KT11" s="24">
        <f>SUM(KR11:KS11)</f>
        <v>0</v>
      </c>
      <c r="KU11" s="25">
        <f>SUM(KO11,KR11)</f>
        <v>0</v>
      </c>
      <c r="KV11" s="23">
        <f>SUM(KP11,KS11)</f>
        <v>0</v>
      </c>
      <c r="KW11" s="24">
        <f>SUM(KU11:KV11)</f>
        <v>0</v>
      </c>
      <c r="KX11" s="25"/>
      <c r="KZ11" s="24">
        <f>SUM(KX11:KY11)</f>
        <v>0</v>
      </c>
      <c r="LA11" s="25"/>
      <c r="LC11" s="24">
        <f>SUM(LA11:LB11)</f>
        <v>0</v>
      </c>
      <c r="LD11" s="25"/>
      <c r="LF11" s="24">
        <f>SUM(LD11:LE11)</f>
        <v>0</v>
      </c>
      <c r="LG11" s="25"/>
      <c r="LI11" s="24">
        <f>SUM(LG11:LH11)</f>
        <v>0</v>
      </c>
      <c r="LJ11" s="25"/>
      <c r="LL11" s="24">
        <f>SUM(LJ11:LK11)</f>
        <v>0</v>
      </c>
      <c r="LM11" s="25">
        <f>SUM(KX11,LA11,LD11,LG11,LJ11)</f>
        <v>0</v>
      </c>
      <c r="LN11" s="23">
        <f t="shared" ref="LN11:LN26" si="8">SUM(KY11,LB11,LE11,LH11,LK11)</f>
        <v>0</v>
      </c>
      <c r="LO11" s="24">
        <f>SUM(LM11:LN11)</f>
        <v>0</v>
      </c>
      <c r="LP11" s="25"/>
      <c r="LR11" s="24">
        <f>SUM(LP11:LQ11)</f>
        <v>0</v>
      </c>
      <c r="LS11" s="25">
        <f t="shared" ref="LS11:LS37" si="9">SUM(KL11,KU11,LM11,LP11)</f>
        <v>0</v>
      </c>
      <c r="LT11" s="23">
        <f t="shared" ref="LT11:LT37" si="10">SUM(KM11,KV11,LN11,LQ11)</f>
        <v>0</v>
      </c>
      <c r="LU11" s="24">
        <f>SUM(LS11:LT11)</f>
        <v>0</v>
      </c>
      <c r="LV11" s="25"/>
      <c r="LX11" s="24">
        <f>SUM(LV11:LW11)</f>
        <v>0</v>
      </c>
      <c r="LY11" s="25"/>
      <c r="MA11" s="24">
        <f>SUM(LY11:LZ11)</f>
        <v>0</v>
      </c>
      <c r="MB11" s="25"/>
      <c r="MD11" s="24">
        <f>SUM(MB11:MC11)</f>
        <v>0</v>
      </c>
      <c r="ME11" s="25"/>
      <c r="MG11" s="24">
        <f>SUM(ME11:MF11)</f>
        <v>0</v>
      </c>
      <c r="MH11" s="25"/>
      <c r="MJ11" s="24">
        <f>SUM(MH11:MI11)</f>
        <v>0</v>
      </c>
      <c r="MK11" s="25"/>
      <c r="MM11" s="24">
        <f>SUM(MK11:ML11)</f>
        <v>0</v>
      </c>
      <c r="MN11" s="25"/>
      <c r="MP11" s="24">
        <f>SUM(MN11:MO11)</f>
        <v>0</v>
      </c>
      <c r="MQ11" s="25"/>
      <c r="MS11" s="24">
        <f>SUM(MQ11:MR11)</f>
        <v>0</v>
      </c>
      <c r="MT11" s="25"/>
      <c r="MV11" s="24">
        <f>SUM(MT11:MU11)</f>
        <v>0</v>
      </c>
      <c r="MW11" s="25">
        <f>SUM(LV11,LY11,MB11,ME11,MH11,MK11,MN11,MQ11,MT11)</f>
        <v>0</v>
      </c>
      <c r="MX11" s="23">
        <f>SUM(LW11,LZ11,MC11,MF11,MI11,ML11,MO11,MR11,MU11)</f>
        <v>0</v>
      </c>
      <c r="MY11" s="24">
        <f>SUM(MW11:MX11)</f>
        <v>0</v>
      </c>
      <c r="MZ11" s="25"/>
      <c r="NB11" s="24">
        <f>SUM(MZ11:NA11)</f>
        <v>0</v>
      </c>
      <c r="NC11" s="25"/>
      <c r="NE11" s="24">
        <f>SUM(NC11:ND11)</f>
        <v>0</v>
      </c>
      <c r="NF11" s="25"/>
      <c r="NH11" s="24">
        <f>SUM(NF11:NG11)</f>
        <v>0</v>
      </c>
      <c r="NI11" s="25"/>
      <c r="NK11" s="24">
        <f>SUM(NI11:NJ11)</f>
        <v>0</v>
      </c>
      <c r="NL11" s="25">
        <f>SUM(MZ11,NC11,NF11,NI11)</f>
        <v>0</v>
      </c>
      <c r="NM11" s="23">
        <f>SUM(NA11,ND11,NG11,NJ11)</f>
        <v>0</v>
      </c>
      <c r="NN11" s="24">
        <f>SUM(NL11:NM11)</f>
        <v>0</v>
      </c>
      <c r="NO11" s="25">
        <f>SUM(MW11,NL11)</f>
        <v>0</v>
      </c>
      <c r="NP11" s="23">
        <f>SUM(MX11,NM11)</f>
        <v>0</v>
      </c>
      <c r="NQ11" s="24">
        <f>SUM(NO11:NP11)</f>
        <v>0</v>
      </c>
      <c r="NR11" s="25"/>
      <c r="NT11" s="24">
        <f>SUM(NR11:NS11)</f>
        <v>0</v>
      </c>
      <c r="NU11" s="25"/>
      <c r="NW11" s="24">
        <f>SUM(NU11:NV11)</f>
        <v>0</v>
      </c>
      <c r="NX11" s="25"/>
      <c r="NZ11" s="24">
        <f>SUM(NX11:NY11)</f>
        <v>0</v>
      </c>
      <c r="OA11" s="25"/>
      <c r="OC11" s="24">
        <f>SUM(OA11:OB11)</f>
        <v>0</v>
      </c>
      <c r="OD11" s="25"/>
      <c r="OF11" s="24">
        <f>SUM(OD11:OE11)</f>
        <v>0</v>
      </c>
      <c r="OG11" s="25"/>
      <c r="OI11" s="24">
        <f>SUM(OG11:OH11)</f>
        <v>0</v>
      </c>
      <c r="OL11" s="24">
        <f>SUM(OJ11:OK11)</f>
        <v>0</v>
      </c>
      <c r="OO11" s="24">
        <f>SUM(OM11:ON11)</f>
        <v>0</v>
      </c>
      <c r="OP11" s="25">
        <f>SUM(NR11,NU11,NX11,OA11,OD11,OG11,OJ11,OM11)</f>
        <v>0</v>
      </c>
      <c r="OQ11" s="23">
        <f>SUM(NS11,NV11,NY11,OB11,OE11,OH11,OK11,ON11)</f>
        <v>0</v>
      </c>
      <c r="OR11" s="24">
        <f>SUM(OP11:OQ11)</f>
        <v>0</v>
      </c>
      <c r="OS11" s="25"/>
      <c r="OU11" s="24">
        <f>SUM(OS11:OT11)</f>
        <v>0</v>
      </c>
      <c r="OV11" s="25">
        <f>SUM(OS11)</f>
        <v>0</v>
      </c>
      <c r="OW11" s="23">
        <f>SUM(OT11)</f>
        <v>0</v>
      </c>
      <c r="OX11" s="24">
        <f>SUM(OV11:OW11)</f>
        <v>0</v>
      </c>
      <c r="OY11" s="25"/>
      <c r="PA11" s="24">
        <f>SUM(OY11:OZ11)</f>
        <v>0</v>
      </c>
      <c r="PB11" s="25"/>
      <c r="PD11" s="24">
        <f>SUM(PB11:PC11)</f>
        <v>0</v>
      </c>
      <c r="PE11" s="25"/>
      <c r="PG11" s="24">
        <f>SUM(PE11:PF11)</f>
        <v>0</v>
      </c>
      <c r="PH11" s="25"/>
      <c r="PJ11" s="24">
        <f>SUM(PH11:PI11)</f>
        <v>0</v>
      </c>
      <c r="PK11" s="25">
        <f>SUM(OY11,PB11,PE11,PH11)</f>
        <v>0</v>
      </c>
      <c r="PL11" s="23">
        <f>SUM(OZ11,PC11,PF11,PI11)</f>
        <v>0</v>
      </c>
      <c r="PM11" s="24">
        <f>SUM(PK11:PL11)</f>
        <v>0</v>
      </c>
      <c r="PN11" s="25">
        <f t="shared" ref="PN11:PN42" si="11">SUM(OP11,OV11,PK11)</f>
        <v>0</v>
      </c>
      <c r="PO11" s="23">
        <f t="shared" ref="PO11:PO42" si="12">SUM(OQ11,OW11,PL11)</f>
        <v>0</v>
      </c>
      <c r="PP11" s="24">
        <f>SUM(PN11:PO11)</f>
        <v>0</v>
      </c>
      <c r="PQ11" s="25">
        <f t="shared" ref="PQ11:PQ37" si="13">SUM(GW11,KI11,LS11,NO11,PN11)</f>
        <v>160338</v>
      </c>
      <c r="PR11" s="23">
        <f t="shared" ref="PR11:PR37" si="14">SUM(GX11,KJ11,LT11,NP11,PO11)</f>
        <v>94</v>
      </c>
      <c r="PS11" s="24">
        <f>SUM(PQ11:PR11)</f>
        <v>160432</v>
      </c>
      <c r="PT11" s="25">
        <f t="shared" ref="PT11:PT37" si="15">SUM(AH11,BR11,PQ11)</f>
        <v>2722254</v>
      </c>
      <c r="PU11" s="23">
        <f t="shared" ref="PU11:PU37" si="16">SUM(AI11,BS11,PR11)</f>
        <v>14342</v>
      </c>
      <c r="PV11" s="24">
        <f>SUM(PT11:PU11)</f>
        <v>2736596</v>
      </c>
      <c r="PW11" s="22"/>
      <c r="PY11" s="26"/>
      <c r="PZ11" s="27"/>
    </row>
    <row r="12" spans="1:444" s="23" customFormat="1" ht="16.5" thickBot="1" x14ac:dyDescent="0.3">
      <c r="A12" s="19">
        <v>2</v>
      </c>
      <c r="B12" s="20" t="s">
        <v>268</v>
      </c>
      <c r="C12" s="21" t="s">
        <v>3</v>
      </c>
      <c r="D12" s="22">
        <v>190600</v>
      </c>
      <c r="E12" s="23">
        <f>291+1550+305</f>
        <v>2146</v>
      </c>
      <c r="F12" s="24">
        <f t="shared" ref="F12:F19" si="17">SUM(D12:E12)</f>
        <v>192746</v>
      </c>
      <c r="G12" s="23">
        <v>23210</v>
      </c>
      <c r="H12" s="23">
        <f>414+7+7+810</f>
        <v>1238</v>
      </c>
      <c r="I12" s="24">
        <f t="shared" ref="I12:I19" si="18">SUM(G12:H12)</f>
        <v>24448</v>
      </c>
      <c r="J12" s="23">
        <v>20969</v>
      </c>
      <c r="K12" s="23">
        <f>12+12</f>
        <v>24</v>
      </c>
      <c r="L12" s="24">
        <f t="shared" ref="L12:L19" si="19">SUM(J12:K12)</f>
        <v>20993</v>
      </c>
      <c r="M12" s="23">
        <v>12396</v>
      </c>
      <c r="O12" s="24">
        <f t="shared" ref="O12:O19" si="20">SUM(M12:N12)</f>
        <v>12396</v>
      </c>
      <c r="P12" s="23">
        <v>15846</v>
      </c>
      <c r="Q12" s="23">
        <f>8+8</f>
        <v>16</v>
      </c>
      <c r="R12" s="24">
        <f t="shared" ref="R12:R19" si="21">SUM(P12:Q12)</f>
        <v>15862</v>
      </c>
      <c r="S12" s="23">
        <v>22018</v>
      </c>
      <c r="T12" s="23">
        <f>3+3</f>
        <v>6</v>
      </c>
      <c r="U12" s="24">
        <f t="shared" ref="U12:U19" si="22">SUM(S12:T12)</f>
        <v>22024</v>
      </c>
      <c r="V12" s="23">
        <v>16024</v>
      </c>
      <c r="X12" s="24">
        <f t="shared" ref="X12:X19" si="23">SUM(V12:W12)</f>
        <v>16024</v>
      </c>
      <c r="Y12" s="23">
        <v>24418</v>
      </c>
      <c r="Z12" s="23">
        <f>34+34</f>
        <v>68</v>
      </c>
      <c r="AA12" s="24">
        <f t="shared" ref="AA12:AA19" si="24">SUM(Y12:Z12)</f>
        <v>24486</v>
      </c>
      <c r="AB12" s="25">
        <f t="shared" ref="AB12:AB72" si="25">SUM(G12,J12,M12,P12,S12,V12,Y12)</f>
        <v>134881</v>
      </c>
      <c r="AC12" s="23">
        <f t="shared" ref="AC12:AD72" si="26">SUM(H12,K12,N12,Q12,T12,W12,Z12)</f>
        <v>1352</v>
      </c>
      <c r="AD12" s="24">
        <f t="shared" si="26"/>
        <v>136233</v>
      </c>
      <c r="AE12" s="23">
        <v>84097</v>
      </c>
      <c r="AF12" s="23">
        <f>14+14</f>
        <v>28</v>
      </c>
      <c r="AG12" s="24">
        <f t="shared" ref="AG12:AG19" si="27">SUM(AE12:AF12)</f>
        <v>84125</v>
      </c>
      <c r="AH12" s="25">
        <f t="shared" si="0"/>
        <v>409578</v>
      </c>
      <c r="AI12" s="23">
        <f t="shared" ref="AI12:AI72" si="28">E12+AC12+AF12</f>
        <v>3526</v>
      </c>
      <c r="AJ12" s="24">
        <f t="shared" ref="AJ12:AJ72" si="29">F12+AD12+AG12</f>
        <v>413104</v>
      </c>
      <c r="AK12" s="23">
        <v>307842</v>
      </c>
      <c r="AL12" s="23">
        <f>98+99</f>
        <v>197</v>
      </c>
      <c r="AM12" s="24">
        <f t="shared" ref="AM12:AM19" si="30">SUM(AK12:AL12)</f>
        <v>308039</v>
      </c>
      <c r="AP12" s="24">
        <f t="shared" ref="AP12:AP19" si="31">SUM(AN12:AO12)</f>
        <v>0</v>
      </c>
      <c r="AQ12" s="25"/>
      <c r="AS12" s="24">
        <f t="shared" ref="AS12:AS19" si="32">SUM(AQ12:AR12)</f>
        <v>0</v>
      </c>
      <c r="AT12" s="25"/>
      <c r="AV12" s="24">
        <f t="shared" ref="AV12:AV19" si="33">SUM(AT12:AU12)</f>
        <v>0</v>
      </c>
      <c r="AW12" s="25"/>
      <c r="AY12" s="24">
        <f t="shared" ref="AY12:AY19" si="34">SUM(AW12:AX12)</f>
        <v>0</v>
      </c>
      <c r="AZ12" s="25"/>
      <c r="BB12" s="24">
        <f t="shared" ref="BB12:BB19" si="35">SUM(AZ12:BA12)</f>
        <v>0</v>
      </c>
      <c r="BC12" s="25"/>
      <c r="BE12" s="24">
        <f t="shared" ref="BE12:BE19" si="36">SUM(BC12:BD12)</f>
        <v>0</v>
      </c>
      <c r="BF12" s="25"/>
      <c r="BH12" s="24">
        <f t="shared" ref="BH12:BH19" si="37">SUM(BF12:BG12)</f>
        <v>0</v>
      </c>
      <c r="BI12" s="25"/>
      <c r="BK12" s="24">
        <f t="shared" ref="BK12:BK19" si="38">SUM(BI12:BJ12)</f>
        <v>0</v>
      </c>
      <c r="BL12" s="25"/>
      <c r="BN12" s="24">
        <f t="shared" ref="BN12:BN19" si="39">SUM(BL12:BM12)</f>
        <v>0</v>
      </c>
      <c r="BO12" s="25">
        <v>350</v>
      </c>
      <c r="BQ12" s="24">
        <f t="shared" ref="BQ12:BQ19" si="40">SUM(BO12:BP12)</f>
        <v>350</v>
      </c>
      <c r="BR12" s="25">
        <f t="shared" ref="BR12:BR72" si="41">SUM(AK12,AN12,AQ12,AT12,AW12,AZ12,BC12,BF12,BI12,BL12,BO12)</f>
        <v>308192</v>
      </c>
      <c r="BS12" s="23">
        <f t="shared" ref="BS12:BS72" si="42">SUM(AL12,AO12,AR12,AU12,AX12,BA12,BD12,BG12,BJ12,BM12,BP12)</f>
        <v>197</v>
      </c>
      <c r="BT12" s="24">
        <f t="shared" ref="BT12:BT72" si="43">SUM(BR12:BS12)</f>
        <v>308389</v>
      </c>
      <c r="BU12" s="25"/>
      <c r="BW12" s="24">
        <f t="shared" ref="BW12:BW19" si="44">SUM(BU12:BV12)</f>
        <v>0</v>
      </c>
      <c r="BX12" s="25"/>
      <c r="BZ12" s="24">
        <f t="shared" ref="BZ12:BZ19" si="45">SUM(BX12:BY12)</f>
        <v>0</v>
      </c>
      <c r="CA12" s="25"/>
      <c r="CC12" s="24">
        <f t="shared" ref="CC12:CC19" si="46">SUM(CA12:CB12)</f>
        <v>0</v>
      </c>
      <c r="CD12" s="25"/>
      <c r="CF12" s="24">
        <f t="shared" ref="CF12:CF19" si="47">SUM(CD12:CE12)</f>
        <v>0</v>
      </c>
      <c r="CG12" s="23">
        <v>2970</v>
      </c>
      <c r="CI12" s="24">
        <f t="shared" ref="CI12:CI19" si="48">SUM(CG12:CH12)</f>
        <v>2970</v>
      </c>
      <c r="CJ12" s="25"/>
      <c r="CL12" s="24">
        <f t="shared" ref="CL12:CL19" si="49">SUM(CJ12:CK12)</f>
        <v>0</v>
      </c>
      <c r="CM12" s="25"/>
      <c r="CO12" s="24">
        <f t="shared" ref="CO12:CO19" si="50">SUM(CM12:CN12)</f>
        <v>0</v>
      </c>
      <c r="CP12" s="25">
        <f t="shared" ref="CP12:CP72" si="51">SUM(BU12,BX12,CA12,CD12,CG12,CJ12,CM12)</f>
        <v>2970</v>
      </c>
      <c r="CQ12" s="23">
        <f t="shared" ref="CQ12:CQ72" si="52">SUM(BV12,BY12,CB12,CE12,CH12,CK12,CN12)</f>
        <v>0</v>
      </c>
      <c r="CR12" s="24">
        <f t="shared" ref="CR12:CR72" si="53">SUM(CP12:CQ12)</f>
        <v>2970</v>
      </c>
      <c r="CS12" s="25"/>
      <c r="CU12" s="24">
        <f t="shared" ref="CU12:CU19" si="54">SUM(CS12:CT12)</f>
        <v>0</v>
      </c>
      <c r="CV12" s="25"/>
      <c r="CX12" s="24">
        <f t="shared" ref="CX12:CX19" si="55">SUM(CV12:CW12)</f>
        <v>0</v>
      </c>
      <c r="CY12" s="25">
        <f>5077+3385</f>
        <v>8462</v>
      </c>
      <c r="DA12" s="24">
        <f t="shared" ref="DA12:DA19" si="56">SUM(CY12:CZ12)</f>
        <v>8462</v>
      </c>
      <c r="DB12" s="25"/>
      <c r="DD12" s="24">
        <f t="shared" ref="DD12:DD19" si="57">SUM(DB12:DC12)</f>
        <v>0</v>
      </c>
      <c r="DE12" s="25">
        <v>4560</v>
      </c>
      <c r="DG12" s="24">
        <f t="shared" ref="DG12:DG19" si="58">SUM(DE12:DF12)</f>
        <v>4560</v>
      </c>
      <c r="DH12" s="25">
        <f t="shared" ref="DH12:DH72" si="59">SUM(CS12,CV12,CY12,DB12,DE12)</f>
        <v>13022</v>
      </c>
      <c r="DI12" s="23">
        <f t="shared" ref="DI12:DI72" si="60">SUM(CT12,CW12,CZ12,DC12,DF12)</f>
        <v>0</v>
      </c>
      <c r="DJ12" s="24">
        <f t="shared" ref="DJ12:DJ72" si="61">SUM(DH12:DI12)</f>
        <v>13022</v>
      </c>
      <c r="DK12" s="25"/>
      <c r="DM12" s="24">
        <f t="shared" ref="DM12:DM19" si="62">SUM(DK12:DL12)</f>
        <v>0</v>
      </c>
      <c r="DN12" s="25"/>
      <c r="DP12" s="24">
        <f t="shared" ref="DP12:DP19" si="63">SUM(DN12:DO12)</f>
        <v>0</v>
      </c>
      <c r="DQ12" s="25"/>
      <c r="DS12" s="24">
        <f t="shared" ref="DS12:DS19" si="64">SUM(DQ12:DR12)</f>
        <v>0</v>
      </c>
      <c r="DT12" s="25"/>
      <c r="DV12" s="24">
        <f t="shared" ref="DV12:DV19" si="65">SUM(DT12:DU12)</f>
        <v>0</v>
      </c>
      <c r="DW12" s="25"/>
      <c r="DY12" s="24">
        <f t="shared" ref="DY12:DY19" si="66">SUM(DW12:DX12)</f>
        <v>0</v>
      </c>
      <c r="DZ12" s="25">
        <f t="shared" ref="DZ12:EA72" si="67">SUM(DK12,DN12,DQ12,DT12,DW12)</f>
        <v>0</v>
      </c>
      <c r="EA12" s="23">
        <f t="shared" si="67"/>
        <v>0</v>
      </c>
      <c r="EB12" s="24">
        <f t="shared" ref="EB12:EB72" si="68">SUM(DZ12:EA12)</f>
        <v>0</v>
      </c>
      <c r="EC12" s="25"/>
      <c r="EE12" s="24">
        <f t="shared" ref="EE12:EE19" si="69">SUM(EC12:ED12)</f>
        <v>0</v>
      </c>
      <c r="EF12" s="23">
        <v>30593</v>
      </c>
      <c r="EG12" s="23">
        <f>13+8</f>
        <v>21</v>
      </c>
      <c r="EH12" s="24">
        <f t="shared" ref="EH12:EH19" si="70">SUM(EF12:EG12)</f>
        <v>30614</v>
      </c>
      <c r="EI12" s="25"/>
      <c r="EK12" s="24">
        <f t="shared" ref="EK12:EK19" si="71">SUM(EI12:EJ12)</f>
        <v>0</v>
      </c>
      <c r="EL12" s="25">
        <v>2945</v>
      </c>
      <c r="EN12" s="24">
        <f t="shared" ref="EN12:EN19" si="72">SUM(EL12:EM12)</f>
        <v>2945</v>
      </c>
      <c r="EO12" s="25">
        <f t="shared" ref="EO12:EO37" si="73">SUM(EC12,EF12,EI12,EL12)</f>
        <v>33538</v>
      </c>
      <c r="EP12" s="23">
        <f t="shared" si="1"/>
        <v>21</v>
      </c>
      <c r="EQ12" s="24">
        <f t="shared" ref="EQ12:EQ72" si="74">SUM(EO12:EP12)</f>
        <v>33559</v>
      </c>
      <c r="ER12" s="25"/>
      <c r="ET12" s="24">
        <f t="shared" ref="ET12:ET19" si="75">SUM(ER12:ES12)</f>
        <v>0</v>
      </c>
      <c r="EU12" s="25"/>
      <c r="EW12" s="24">
        <f t="shared" ref="EW12:EW19" si="76">SUM(EU12:EV12)</f>
        <v>0</v>
      </c>
      <c r="EX12" s="25"/>
      <c r="EZ12" s="24">
        <f t="shared" ref="EZ12:EZ19" si="77">SUM(EX12:EY12)</f>
        <v>0</v>
      </c>
      <c r="FA12" s="23">
        <f>2000+4062</f>
        <v>6062</v>
      </c>
      <c r="FC12" s="24">
        <f t="shared" ref="FC12:FC19" si="78">SUM(FA12:FB12)</f>
        <v>6062</v>
      </c>
      <c r="FD12" s="25"/>
      <c r="FF12" s="24">
        <f t="shared" ref="FF12:FF19" si="79">SUM(FD12:FE12)</f>
        <v>0</v>
      </c>
      <c r="FG12" s="25"/>
      <c r="FI12" s="24">
        <f t="shared" ref="FI12:FI19" si="80">SUM(FG12:FH12)</f>
        <v>0</v>
      </c>
      <c r="FJ12" s="25">
        <f t="shared" ref="FJ12:FJ72" si="81">SUM(ER12,EU12,EX12,FA12,FD12,FG12)</f>
        <v>6062</v>
      </c>
      <c r="FK12" s="23">
        <f t="shared" ref="FK12:FK72" si="82">SUM(ES12,EV12,EY12,FB12,FE12,FH12)</f>
        <v>0</v>
      </c>
      <c r="FL12" s="24">
        <f t="shared" ref="FL12:FL72" si="83">SUM(FJ12:FK12)</f>
        <v>6062</v>
      </c>
      <c r="FM12" s="25">
        <v>124</v>
      </c>
      <c r="FO12" s="24">
        <f t="shared" ref="FO12:FO19" si="84">SUM(FM12:FN12)</f>
        <v>124</v>
      </c>
      <c r="FP12" s="25"/>
      <c r="FR12" s="24">
        <f t="shared" ref="FR12:FR19" si="85">SUM(FP12:FQ12)</f>
        <v>0</v>
      </c>
      <c r="FS12" s="23">
        <v>1341</v>
      </c>
      <c r="FU12" s="24">
        <f t="shared" ref="FU12:FU19" si="86">SUM(FS12:FT12)</f>
        <v>1341</v>
      </c>
      <c r="FV12" s="25"/>
      <c r="FX12" s="24">
        <f t="shared" ref="FX12:FX19" si="87">SUM(FV12:FW12)</f>
        <v>0</v>
      </c>
      <c r="FY12" s="25"/>
      <c r="GA12" s="24">
        <f t="shared" ref="GA12:GA19" si="88">SUM(FY12:FZ12)</f>
        <v>0</v>
      </c>
      <c r="GB12" s="25">
        <f t="shared" ref="GB12:GB72" si="89">SUM(FM12,FP12,FS12,FV12,FY12)</f>
        <v>1465</v>
      </c>
      <c r="GC12" s="23">
        <f t="shared" ref="GC12:GC72" si="90">SUM(FN12,FQ12,FT12,FW12,FZ12)</f>
        <v>0</v>
      </c>
      <c r="GD12" s="24">
        <f t="shared" ref="GD12:GD19" si="91">SUM(GB12:GC12)</f>
        <v>1465</v>
      </c>
      <c r="GG12" s="24">
        <f t="shared" ref="GG12:GG19" si="92">SUM(GE12:GF12)</f>
        <v>0</v>
      </c>
      <c r="GH12" s="23">
        <v>659</v>
      </c>
      <c r="GJ12" s="24">
        <f t="shared" ref="GJ12:GJ19" si="93">SUM(GH12:GI12)</f>
        <v>659</v>
      </c>
      <c r="GK12" s="25">
        <f t="shared" ref="GK12:GL72" si="94">SUM(GE12,GH12)</f>
        <v>659</v>
      </c>
      <c r="GL12" s="23">
        <f t="shared" si="2"/>
        <v>0</v>
      </c>
      <c r="GM12" s="24">
        <f t="shared" ref="GM12:GM72" si="95">SUM(GK12:GL12)</f>
        <v>659</v>
      </c>
      <c r="GN12" s="25"/>
      <c r="GP12" s="24">
        <f t="shared" ref="GP12:GP19" si="96">SUM(GN12:GO12)</f>
        <v>0</v>
      </c>
      <c r="GQ12" s="25"/>
      <c r="GS12" s="24">
        <f t="shared" ref="GS12:GS19" si="97">SUM(GQ12:GR12)</f>
        <v>0</v>
      </c>
      <c r="GT12" s="25">
        <f t="shared" ref="GT12:GT72" si="98">SUM(GN12,GQ12)</f>
        <v>0</v>
      </c>
      <c r="GU12" s="23">
        <f t="shared" ref="GU12:GU72" si="99">SUM(GO12,GR12)</f>
        <v>0</v>
      </c>
      <c r="GV12" s="24">
        <f t="shared" ref="GV12:GV72" si="100">SUM(GT12:GU12)</f>
        <v>0</v>
      </c>
      <c r="GW12" s="25">
        <f t="shared" si="3"/>
        <v>57716</v>
      </c>
      <c r="GX12" s="23">
        <f t="shared" si="4"/>
        <v>21</v>
      </c>
      <c r="GY12" s="24">
        <f t="shared" ref="GY12:GY72" si="101">SUM(GW12:GX12)</f>
        <v>57737</v>
      </c>
      <c r="HB12" s="24">
        <f t="shared" ref="HB12:HB19" si="102">SUM(GZ12:HA12)</f>
        <v>0</v>
      </c>
      <c r="HC12" s="23">
        <v>10541</v>
      </c>
      <c r="HE12" s="24">
        <f t="shared" ref="HE12:HE19" si="103">SUM(HC12:HD12)</f>
        <v>10541</v>
      </c>
      <c r="HH12" s="24">
        <f t="shared" ref="HH12:HH19" si="104">SUM(HF12:HG12)</f>
        <v>0</v>
      </c>
      <c r="HK12" s="24">
        <f t="shared" ref="HK12:HK19" si="105">SUM(HI12:HJ12)</f>
        <v>0</v>
      </c>
      <c r="HN12" s="24">
        <f t="shared" ref="HN12:HN19" si="106">SUM(HL12:HM12)</f>
        <v>0</v>
      </c>
      <c r="HO12" s="25"/>
      <c r="HQ12" s="24">
        <f t="shared" ref="HQ12:HQ19" si="107">SUM(HO12:HP12)</f>
        <v>0</v>
      </c>
      <c r="HR12" s="25"/>
      <c r="HT12" s="24">
        <f t="shared" ref="HT12:HT19" si="108">SUM(HR12:HS12)</f>
        <v>0</v>
      </c>
      <c r="HU12" s="25"/>
      <c r="HW12" s="24">
        <f t="shared" ref="HW12:HW19" si="109">SUM(HU12:HV12)</f>
        <v>0</v>
      </c>
      <c r="HX12" s="25">
        <f t="shared" ref="HX12:HX72" si="110">SUM(GZ12,HC12,HF12,HI12,HL12,HO12,HR12,HU12)</f>
        <v>10541</v>
      </c>
      <c r="HY12" s="23">
        <f t="shared" ref="HY12:HY72" si="111">SUM(HA12,HD12,HG12,HJ12,HM12,HP12,HS12,HV12)</f>
        <v>0</v>
      </c>
      <c r="HZ12" s="24">
        <f t="shared" ref="HZ12:HZ72" si="112">SUM(HB12,HE12,HH12,HK12,HN12,HQ12,HT12,HW12)</f>
        <v>10541</v>
      </c>
      <c r="IA12" s="25"/>
      <c r="IC12" s="24">
        <f t="shared" ref="IC12:IC19" si="113">SUM(IA12:IB12)</f>
        <v>0</v>
      </c>
      <c r="ID12" s="25"/>
      <c r="IF12" s="24">
        <f t="shared" ref="IF12:IF19" si="114">SUM(ID12:IE12)</f>
        <v>0</v>
      </c>
      <c r="IG12" s="25">
        <f t="shared" ref="IG12:IG72" si="115">SUM(IA12,ID12)</f>
        <v>0</v>
      </c>
      <c r="IH12" s="23">
        <f t="shared" ref="IH12:IH72" si="116">SUM(IB12,IE12)</f>
        <v>0</v>
      </c>
      <c r="II12" s="24">
        <f t="shared" ref="II12:II72" si="117">SUM(IG12:IH12)</f>
        <v>0</v>
      </c>
      <c r="IJ12" s="25"/>
      <c r="IL12" s="24">
        <f t="shared" ref="IL12:IL19" si="118">SUM(IJ12:IK12)</f>
        <v>0</v>
      </c>
      <c r="IM12" s="25"/>
      <c r="IO12" s="24">
        <f t="shared" ref="IO12:IO19" si="119">SUM(IM12:IN12)</f>
        <v>0</v>
      </c>
      <c r="IP12" s="25">
        <f t="shared" ref="IP12:IP72" si="120">SUM(IJ12,IM12)</f>
        <v>0</v>
      </c>
      <c r="IQ12" s="23">
        <f t="shared" ref="IQ12:IQ72" si="121">SUM(IK12,IN12)</f>
        <v>0</v>
      </c>
      <c r="IR12" s="24">
        <f t="shared" ref="IR12:IR72" si="122">SUM(IP12:IQ12)</f>
        <v>0</v>
      </c>
      <c r="IS12" s="25"/>
      <c r="IU12" s="24">
        <f t="shared" ref="IU12:IU19" si="123">SUM(IS12:IT12)</f>
        <v>0</v>
      </c>
      <c r="IV12" s="25"/>
      <c r="IX12" s="24">
        <f t="shared" ref="IX12:IX19" si="124">SUM(IV12:IW12)</f>
        <v>0</v>
      </c>
      <c r="IY12" s="25">
        <f t="shared" ref="IY12:IY72" si="125">SUM(IS12,IV12)</f>
        <v>0</v>
      </c>
      <c r="IZ12" s="23">
        <f t="shared" ref="IZ12:IZ72" si="126">SUM(IT12,IW12)</f>
        <v>0</v>
      </c>
      <c r="JA12" s="24">
        <f t="shared" ref="JA12:JA72" si="127">SUM(IY12:IZ12)</f>
        <v>0</v>
      </c>
      <c r="JB12" s="25"/>
      <c r="JC12" s="23">
        <f>3505</f>
        <v>3505</v>
      </c>
      <c r="JD12" s="24">
        <f t="shared" ref="JD12:JD19" si="128">SUM(JB12:JC12)</f>
        <v>3505</v>
      </c>
      <c r="JE12" s="25"/>
      <c r="JG12" s="24">
        <f t="shared" ref="JG12:JG19" si="129">SUM(JE12:JF12)</f>
        <v>0</v>
      </c>
      <c r="JH12" s="25"/>
      <c r="JJ12" s="24">
        <f t="shared" ref="JJ12:JJ19" si="130">SUM(JH12:JI12)</f>
        <v>0</v>
      </c>
      <c r="JK12" s="25">
        <f t="shared" ref="JK12:JK72" si="131">SUM(JB12,JE12,JH12)</f>
        <v>0</v>
      </c>
      <c r="JL12" s="23">
        <f t="shared" ref="JL12:JL72" si="132">SUM(JC12,JF12,JI12)</f>
        <v>3505</v>
      </c>
      <c r="JM12" s="24">
        <f t="shared" ref="JM12:JM72" si="133">SUM(JK12:JL12)</f>
        <v>3505</v>
      </c>
      <c r="JN12" s="25"/>
      <c r="JP12" s="24">
        <f t="shared" ref="JP12:JP19" si="134">SUM(JN12:JO12)</f>
        <v>0</v>
      </c>
      <c r="JQ12" s="25"/>
      <c r="JS12" s="24">
        <f t="shared" ref="JS12:JS19" si="135">SUM(JQ12:JR12)</f>
        <v>0</v>
      </c>
      <c r="JT12" s="25">
        <f t="shared" ref="JT12:JT72" si="136">SUM(JN12,JQ12)</f>
        <v>0</v>
      </c>
      <c r="JU12" s="23">
        <f t="shared" ref="JU12:JU72" si="137">SUM(JO12,JR12)</f>
        <v>0</v>
      </c>
      <c r="JV12" s="24">
        <f t="shared" ref="JV12:JV72" si="138">SUM(JT12:JU12)</f>
        <v>0</v>
      </c>
      <c r="JW12" s="25"/>
      <c r="JY12" s="24">
        <f t="shared" ref="JY12:JY19" si="139">SUM(JW12:JX12)</f>
        <v>0</v>
      </c>
      <c r="JZ12" s="25"/>
      <c r="KB12" s="24">
        <f t="shared" ref="KB12:KB19" si="140">SUM(JZ12:KA12)</f>
        <v>0</v>
      </c>
      <c r="KC12" s="25">
        <f t="shared" ref="KC12:KC72" si="141">SUM(JW12,JZ12)</f>
        <v>0</v>
      </c>
      <c r="KD12" s="23">
        <f t="shared" ref="KD12:KD72" si="142">SUM(JX12,KA12)</f>
        <v>0</v>
      </c>
      <c r="KE12" s="24">
        <f t="shared" ref="KE12:KE72" si="143">SUM(KC12:KD12)</f>
        <v>0</v>
      </c>
      <c r="KF12" s="25"/>
      <c r="KH12" s="24">
        <f t="shared" ref="KH12:KH19" si="144">SUM(KF12:KG12)</f>
        <v>0</v>
      </c>
      <c r="KI12" s="25">
        <f t="shared" si="6"/>
        <v>10541</v>
      </c>
      <c r="KJ12" s="23">
        <f t="shared" si="7"/>
        <v>3505</v>
      </c>
      <c r="KK12" s="24">
        <f t="shared" ref="KK12:KK72" si="145">SUM(KI12:KJ12)</f>
        <v>14046</v>
      </c>
      <c r="KL12" s="25"/>
      <c r="KN12" s="24">
        <f t="shared" ref="KN12:KN19" si="146">SUM(KL12:KM12)</f>
        <v>0</v>
      </c>
      <c r="KO12" s="25"/>
      <c r="KQ12" s="24">
        <f t="shared" ref="KQ12:KQ19" si="147">SUM(KO12:KP12)</f>
        <v>0</v>
      </c>
      <c r="KR12" s="25"/>
      <c r="KT12" s="24">
        <f t="shared" ref="KT12:KT19" si="148">SUM(KR12:KS12)</f>
        <v>0</v>
      </c>
      <c r="KU12" s="25">
        <f t="shared" ref="KU12:KU72" si="149">SUM(KO12,KR12)</f>
        <v>0</v>
      </c>
      <c r="KV12" s="23">
        <f t="shared" ref="KV12:KV72" si="150">SUM(KP12,KS12)</f>
        <v>0</v>
      </c>
      <c r="KW12" s="24">
        <f t="shared" ref="KW12:KW72" si="151">SUM(KU12:KV12)</f>
        <v>0</v>
      </c>
      <c r="KX12" s="25"/>
      <c r="KZ12" s="24">
        <f t="shared" ref="KZ12:KZ19" si="152">SUM(KX12:KY12)</f>
        <v>0</v>
      </c>
      <c r="LA12" s="25"/>
      <c r="LC12" s="24">
        <f t="shared" ref="LC12:LC19" si="153">SUM(LA12:LB12)</f>
        <v>0</v>
      </c>
      <c r="LD12" s="25"/>
      <c r="LF12" s="24">
        <f t="shared" ref="LF12:LF19" si="154">SUM(LD12:LE12)</f>
        <v>0</v>
      </c>
      <c r="LG12" s="25"/>
      <c r="LI12" s="24">
        <f t="shared" ref="LI12:LI19" si="155">SUM(LG12:LH12)</f>
        <v>0</v>
      </c>
      <c r="LJ12" s="25"/>
      <c r="LL12" s="24">
        <f t="shared" ref="LL12:LL19" si="156">SUM(LJ12:LK12)</f>
        <v>0</v>
      </c>
      <c r="LM12" s="25">
        <f t="shared" ref="LM12:LN72" si="157">SUM(KX12,LA12,LD12,LG12,LJ12)</f>
        <v>0</v>
      </c>
      <c r="LN12" s="23">
        <f t="shared" si="8"/>
        <v>0</v>
      </c>
      <c r="LO12" s="24">
        <f t="shared" ref="LO12:LO72" si="158">SUM(LM12:LN12)</f>
        <v>0</v>
      </c>
      <c r="LP12" s="25"/>
      <c r="LR12" s="24">
        <f t="shared" ref="LR12:LR19" si="159">SUM(LP12:LQ12)</f>
        <v>0</v>
      </c>
      <c r="LS12" s="25">
        <f t="shared" si="9"/>
        <v>0</v>
      </c>
      <c r="LT12" s="23">
        <f t="shared" si="10"/>
        <v>0</v>
      </c>
      <c r="LU12" s="24">
        <f t="shared" ref="LU12:LU72" si="160">SUM(LS12:LT12)</f>
        <v>0</v>
      </c>
      <c r="LV12" s="25"/>
      <c r="LX12" s="24">
        <f t="shared" ref="LX12:LX19" si="161">SUM(LV12:LW12)</f>
        <v>0</v>
      </c>
      <c r="LY12" s="25"/>
      <c r="MA12" s="24">
        <f t="shared" ref="MA12:MA19" si="162">SUM(LY12:LZ12)</f>
        <v>0</v>
      </c>
      <c r="MB12" s="25"/>
      <c r="MD12" s="24">
        <f t="shared" ref="MD12:MD19" si="163">SUM(MB12:MC12)</f>
        <v>0</v>
      </c>
      <c r="ME12" s="25"/>
      <c r="MG12" s="24">
        <f t="shared" ref="MG12:MG19" si="164">SUM(ME12:MF12)</f>
        <v>0</v>
      </c>
      <c r="MH12" s="25"/>
      <c r="MJ12" s="24">
        <f t="shared" ref="MJ12:MJ19" si="165">SUM(MH12:MI12)</f>
        <v>0</v>
      </c>
      <c r="MK12" s="25"/>
      <c r="MM12" s="24">
        <f t="shared" ref="MM12:MM19" si="166">SUM(MK12:ML12)</f>
        <v>0</v>
      </c>
      <c r="MN12" s="25"/>
      <c r="MP12" s="24">
        <f t="shared" ref="MP12:MP19" si="167">SUM(MN12:MO12)</f>
        <v>0</v>
      </c>
      <c r="MQ12" s="25"/>
      <c r="MS12" s="24">
        <f t="shared" ref="MS12:MS19" si="168">SUM(MQ12:MR12)</f>
        <v>0</v>
      </c>
      <c r="MT12" s="25"/>
      <c r="MV12" s="24">
        <f t="shared" ref="MV12:MV19" si="169">SUM(MT12:MU12)</f>
        <v>0</v>
      </c>
      <c r="MW12" s="25">
        <f t="shared" ref="MW12:MW72" si="170">SUM(LV12,LY12,MB12,ME12,MH12,MK12,MN12,MQ12,MT12)</f>
        <v>0</v>
      </c>
      <c r="MX12" s="23">
        <f t="shared" ref="MX12:MX72" si="171">SUM(LW12,LZ12,MC12,MF12,MI12,ML12,MO12,MR12,MU12)</f>
        <v>0</v>
      </c>
      <c r="MY12" s="24">
        <f t="shared" ref="MY12:MY72" si="172">SUM(MW12:MX12)</f>
        <v>0</v>
      </c>
      <c r="MZ12" s="25"/>
      <c r="NB12" s="24">
        <f t="shared" ref="NB12:NB19" si="173">SUM(MZ12:NA12)</f>
        <v>0</v>
      </c>
      <c r="NC12" s="25"/>
      <c r="NE12" s="24">
        <f t="shared" ref="NE12:NE19" si="174">SUM(NC12:ND12)</f>
        <v>0</v>
      </c>
      <c r="NF12" s="25"/>
      <c r="NH12" s="24">
        <f t="shared" ref="NH12:NH19" si="175">SUM(NF12:NG12)</f>
        <v>0</v>
      </c>
      <c r="NI12" s="25"/>
      <c r="NK12" s="24">
        <f t="shared" ref="NK12:NK19" si="176">SUM(NI12:NJ12)</f>
        <v>0</v>
      </c>
      <c r="NL12" s="25">
        <f t="shared" ref="NL12:NL72" si="177">SUM(MZ12,NC12,NF12,NI12)</f>
        <v>0</v>
      </c>
      <c r="NM12" s="23">
        <f t="shared" ref="NM12:NM72" si="178">SUM(NA12,ND12,NG12,NJ12)</f>
        <v>0</v>
      </c>
      <c r="NN12" s="24">
        <f t="shared" ref="NN12:NN72" si="179">SUM(NL12:NM12)</f>
        <v>0</v>
      </c>
      <c r="NO12" s="25">
        <f t="shared" ref="NO12:NO72" si="180">SUM(MW12,NL12)</f>
        <v>0</v>
      </c>
      <c r="NP12" s="23">
        <f t="shared" ref="NP12:NP72" si="181">SUM(MX12,NM12)</f>
        <v>0</v>
      </c>
      <c r="NQ12" s="24">
        <f t="shared" ref="NQ12:NQ72" si="182">SUM(NO12:NP12)</f>
        <v>0</v>
      </c>
      <c r="NR12" s="25"/>
      <c r="NT12" s="24">
        <f t="shared" ref="NT12:NT19" si="183">SUM(NR12:NS12)</f>
        <v>0</v>
      </c>
      <c r="NU12" s="25"/>
      <c r="NW12" s="24">
        <f t="shared" ref="NW12:NW19" si="184">SUM(NU12:NV12)</f>
        <v>0</v>
      </c>
      <c r="NX12" s="25"/>
      <c r="NZ12" s="24">
        <f t="shared" ref="NZ12:NZ19" si="185">SUM(NX12:NY12)</f>
        <v>0</v>
      </c>
      <c r="OA12" s="25"/>
      <c r="OC12" s="24">
        <f t="shared" ref="OC12:OC19" si="186">SUM(OA12:OB12)</f>
        <v>0</v>
      </c>
      <c r="OD12" s="25"/>
      <c r="OF12" s="24">
        <f t="shared" ref="OF12:OF19" si="187">SUM(OD12:OE12)</f>
        <v>0</v>
      </c>
      <c r="OG12" s="25"/>
      <c r="OI12" s="24">
        <f t="shared" ref="OI12:OI19" si="188">SUM(OG12:OH12)</f>
        <v>0</v>
      </c>
      <c r="OL12" s="24">
        <f t="shared" ref="OL12:OL19" si="189">SUM(OJ12:OK12)</f>
        <v>0</v>
      </c>
      <c r="OO12" s="24">
        <f t="shared" ref="OO12:OO19" si="190">SUM(OM12:ON12)</f>
        <v>0</v>
      </c>
      <c r="OP12" s="25">
        <f t="shared" ref="OP12:OQ37" si="191">SUM(NR12,NU12,NX12,OA12,OD12,OG12,OJ12,OM12)</f>
        <v>0</v>
      </c>
      <c r="OQ12" s="23">
        <f t="shared" si="191"/>
        <v>0</v>
      </c>
      <c r="OR12" s="24">
        <f t="shared" ref="OR12:OR72" si="192">SUM(OP12:OQ12)</f>
        <v>0</v>
      </c>
      <c r="OS12" s="25"/>
      <c r="OU12" s="24">
        <f t="shared" ref="OU12:OU19" si="193">SUM(OS12:OT12)</f>
        <v>0</v>
      </c>
      <c r="OV12" s="25">
        <f t="shared" ref="OV12:OV72" si="194">SUM(OS12)</f>
        <v>0</v>
      </c>
      <c r="OW12" s="23">
        <f t="shared" ref="OW12:OW72" si="195">SUM(OT12)</f>
        <v>0</v>
      </c>
      <c r="OX12" s="24">
        <f t="shared" ref="OX12:OX72" si="196">SUM(OV12:OW12)</f>
        <v>0</v>
      </c>
      <c r="OY12" s="25"/>
      <c r="PA12" s="24">
        <f t="shared" ref="PA12:PA19" si="197">SUM(OY12:OZ12)</f>
        <v>0</v>
      </c>
      <c r="PB12" s="25"/>
      <c r="PD12" s="24">
        <f t="shared" ref="PD12:PD19" si="198">SUM(PB12:PC12)</f>
        <v>0</v>
      </c>
      <c r="PE12" s="25"/>
      <c r="PG12" s="24">
        <f t="shared" ref="PG12:PG19" si="199">SUM(PE12:PF12)</f>
        <v>0</v>
      </c>
      <c r="PH12" s="25"/>
      <c r="PJ12" s="24">
        <f t="shared" ref="PJ12:PJ19" si="200">SUM(PH12:PI12)</f>
        <v>0</v>
      </c>
      <c r="PK12" s="25">
        <f t="shared" ref="PK12:PL72" si="201">SUM(OY12,PB12,PE12,PH12)</f>
        <v>0</v>
      </c>
      <c r="PL12" s="23">
        <f t="shared" si="201"/>
        <v>0</v>
      </c>
      <c r="PM12" s="24">
        <f t="shared" ref="PM12:PM72" si="202">SUM(PK12:PL12)</f>
        <v>0</v>
      </c>
      <c r="PN12" s="25">
        <f t="shared" si="11"/>
        <v>0</v>
      </c>
      <c r="PO12" s="23">
        <f t="shared" si="12"/>
        <v>0</v>
      </c>
      <c r="PP12" s="24">
        <f t="shared" ref="PP12:PP72" si="203">SUM(PN12:PO12)</f>
        <v>0</v>
      </c>
      <c r="PQ12" s="25">
        <f t="shared" si="13"/>
        <v>68257</v>
      </c>
      <c r="PR12" s="23">
        <f t="shared" si="14"/>
        <v>3526</v>
      </c>
      <c r="PS12" s="24">
        <f t="shared" ref="PS12:PS72" si="204">SUM(PQ12:PR12)</f>
        <v>71783</v>
      </c>
      <c r="PT12" s="25">
        <f t="shared" si="15"/>
        <v>786027</v>
      </c>
      <c r="PU12" s="23">
        <f t="shared" si="16"/>
        <v>7249</v>
      </c>
      <c r="PV12" s="24">
        <f t="shared" ref="PV12:PV72" si="205">SUM(PT12:PU12)</f>
        <v>793276</v>
      </c>
      <c r="PW12" s="22"/>
    </row>
    <row r="13" spans="1:444" s="23" customFormat="1" ht="16.5" thickBot="1" x14ac:dyDescent="0.3">
      <c r="A13" s="19">
        <v>3</v>
      </c>
      <c r="B13" s="20" t="s">
        <v>269</v>
      </c>
      <c r="C13" s="21" t="s">
        <v>189</v>
      </c>
      <c r="D13" s="22">
        <v>770659</v>
      </c>
      <c r="E13" s="23">
        <f>-1191-374-396-20+1828+494-199+28+63+8+7+17+2+1260+340+5134+1386-407+8426</f>
        <v>16406</v>
      </c>
      <c r="F13" s="24">
        <f t="shared" si="17"/>
        <v>787065</v>
      </c>
      <c r="G13" s="23">
        <v>37970</v>
      </c>
      <c r="H13" s="23">
        <f>4063+847+2706</f>
        <v>7616</v>
      </c>
      <c r="I13" s="24">
        <f t="shared" si="18"/>
        <v>45586</v>
      </c>
      <c r="J13" s="23">
        <v>22069</v>
      </c>
      <c r="K13" s="23">
        <f>6485+640+1869</f>
        <v>8994</v>
      </c>
      <c r="L13" s="24">
        <f t="shared" si="19"/>
        <v>31063</v>
      </c>
      <c r="M13" s="23">
        <v>13264</v>
      </c>
      <c r="N13" s="23">
        <f>129+1591</f>
        <v>1720</v>
      </c>
      <c r="O13" s="24">
        <f t="shared" si="20"/>
        <v>14984</v>
      </c>
      <c r="P13" s="23">
        <v>18893</v>
      </c>
      <c r="Q13" s="23">
        <f>5525+264+1787</f>
        <v>7576</v>
      </c>
      <c r="R13" s="24">
        <f t="shared" si="21"/>
        <v>26469</v>
      </c>
      <c r="S13" s="23">
        <v>36411</v>
      </c>
      <c r="T13" s="23">
        <f>3755+347+2542</f>
        <v>6644</v>
      </c>
      <c r="U13" s="24">
        <f t="shared" si="22"/>
        <v>43055</v>
      </c>
      <c r="V13" s="23">
        <v>22899</v>
      </c>
      <c r="W13" s="23">
        <f>3718+931+1558</f>
        <v>6207</v>
      </c>
      <c r="X13" s="24">
        <f t="shared" si="23"/>
        <v>29106</v>
      </c>
      <c r="Y13" s="23">
        <v>32958</v>
      </c>
      <c r="Z13" s="23">
        <f>7372+660+3050</f>
        <v>11082</v>
      </c>
      <c r="AA13" s="24">
        <f t="shared" si="24"/>
        <v>44040</v>
      </c>
      <c r="AB13" s="25">
        <f t="shared" si="25"/>
        <v>184464</v>
      </c>
      <c r="AC13" s="23">
        <f t="shared" si="26"/>
        <v>49839</v>
      </c>
      <c r="AD13" s="24">
        <f t="shared" si="26"/>
        <v>234303</v>
      </c>
      <c r="AE13" s="23">
        <v>96462</v>
      </c>
      <c r="AG13" s="24">
        <f t="shared" si="27"/>
        <v>96462</v>
      </c>
      <c r="AH13" s="25">
        <f t="shared" si="0"/>
        <v>1051585</v>
      </c>
      <c r="AI13" s="23">
        <f t="shared" si="28"/>
        <v>66245</v>
      </c>
      <c r="AJ13" s="24">
        <f t="shared" si="29"/>
        <v>1117830</v>
      </c>
      <c r="AK13" s="23">
        <v>393037</v>
      </c>
      <c r="AM13" s="24">
        <f t="shared" si="30"/>
        <v>393037</v>
      </c>
      <c r="AP13" s="24">
        <f t="shared" si="31"/>
        <v>0</v>
      </c>
      <c r="AQ13" s="23">
        <v>95128</v>
      </c>
      <c r="AR13" s="23">
        <f>-110-30</f>
        <v>-140</v>
      </c>
      <c r="AS13" s="24">
        <f t="shared" si="32"/>
        <v>94988</v>
      </c>
      <c r="AT13" s="25"/>
      <c r="AV13" s="24">
        <f t="shared" si="33"/>
        <v>0</v>
      </c>
      <c r="AW13" s="25"/>
      <c r="AY13" s="24">
        <f t="shared" si="34"/>
        <v>0</v>
      </c>
      <c r="AZ13" s="25"/>
      <c r="BB13" s="24">
        <f t="shared" si="35"/>
        <v>0</v>
      </c>
      <c r="BC13" s="25"/>
      <c r="BE13" s="24">
        <f t="shared" si="36"/>
        <v>0</v>
      </c>
      <c r="BF13" s="25">
        <v>3175</v>
      </c>
      <c r="BH13" s="24">
        <f t="shared" si="37"/>
        <v>3175</v>
      </c>
      <c r="BI13" s="25">
        <v>1993</v>
      </c>
      <c r="BK13" s="24">
        <f t="shared" si="38"/>
        <v>1993</v>
      </c>
      <c r="BL13" s="25">
        <v>5040</v>
      </c>
      <c r="BN13" s="24">
        <f t="shared" si="39"/>
        <v>5040</v>
      </c>
      <c r="BO13" s="25">
        <v>3100</v>
      </c>
      <c r="BP13" s="23">
        <f>110+30</f>
        <v>140</v>
      </c>
      <c r="BQ13" s="24">
        <f t="shared" si="40"/>
        <v>3240</v>
      </c>
      <c r="BR13" s="25">
        <f t="shared" si="41"/>
        <v>501473</v>
      </c>
      <c r="BS13" s="23">
        <f t="shared" si="42"/>
        <v>0</v>
      </c>
      <c r="BT13" s="24">
        <f t="shared" si="43"/>
        <v>501473</v>
      </c>
      <c r="BU13" s="23">
        <v>123011</v>
      </c>
      <c r="BW13" s="24">
        <f t="shared" si="44"/>
        <v>123011</v>
      </c>
      <c r="BX13" s="23">
        <v>32497</v>
      </c>
      <c r="BZ13" s="24">
        <f t="shared" si="45"/>
        <v>32497</v>
      </c>
      <c r="CA13" s="23">
        <v>347330</v>
      </c>
      <c r="CB13" s="23">
        <f>-77-21-390-105</f>
        <v>-593</v>
      </c>
      <c r="CC13" s="24">
        <f t="shared" si="46"/>
        <v>346737</v>
      </c>
      <c r="CD13" s="23">
        <v>1982</v>
      </c>
      <c r="CF13" s="24">
        <f t="shared" si="47"/>
        <v>1982</v>
      </c>
      <c r="CG13" s="23">
        <v>20240</v>
      </c>
      <c r="CH13" s="23">
        <f>450</f>
        <v>450</v>
      </c>
      <c r="CI13" s="24">
        <f t="shared" si="48"/>
        <v>20690</v>
      </c>
      <c r="CJ13" s="23">
        <v>27345</v>
      </c>
      <c r="CK13" s="23">
        <f>77+21-823-222+390+105</f>
        <v>-452</v>
      </c>
      <c r="CL13" s="24">
        <f t="shared" si="49"/>
        <v>26893</v>
      </c>
      <c r="CM13" s="23">
        <v>109802</v>
      </c>
      <c r="CN13" s="23">
        <f>419+113-2620-708</f>
        <v>-2796</v>
      </c>
      <c r="CO13" s="24">
        <f t="shared" si="50"/>
        <v>107006</v>
      </c>
      <c r="CP13" s="25">
        <f t="shared" si="51"/>
        <v>662207</v>
      </c>
      <c r="CQ13" s="23">
        <f t="shared" si="52"/>
        <v>-3391</v>
      </c>
      <c r="CR13" s="24">
        <f t="shared" si="53"/>
        <v>658816</v>
      </c>
      <c r="CS13" s="23">
        <v>366484</v>
      </c>
      <c r="CT13" s="23">
        <f>-3500-945</f>
        <v>-4445</v>
      </c>
      <c r="CU13" s="24">
        <f t="shared" si="54"/>
        <v>362039</v>
      </c>
      <c r="CV13" s="25">
        <v>725000</v>
      </c>
      <c r="CX13" s="24">
        <f t="shared" si="55"/>
        <v>725000</v>
      </c>
      <c r="CY13" s="25"/>
      <c r="DA13" s="24">
        <f t="shared" si="56"/>
        <v>0</v>
      </c>
      <c r="DB13" s="23">
        <v>339011</v>
      </c>
      <c r="DD13" s="24">
        <f t="shared" si="57"/>
        <v>339011</v>
      </c>
      <c r="DE13" s="23">
        <v>20100</v>
      </c>
      <c r="DF13" s="23">
        <f>-1575-425+469</f>
        <v>-1531</v>
      </c>
      <c r="DG13" s="24">
        <f t="shared" si="58"/>
        <v>18569</v>
      </c>
      <c r="DH13" s="25">
        <f t="shared" si="59"/>
        <v>1450595</v>
      </c>
      <c r="DI13" s="23">
        <f t="shared" si="60"/>
        <v>-5976</v>
      </c>
      <c r="DJ13" s="24">
        <f t="shared" si="61"/>
        <v>1444619</v>
      </c>
      <c r="DK13" s="23">
        <v>225129</v>
      </c>
      <c r="DM13" s="24">
        <f t="shared" si="62"/>
        <v>225129</v>
      </c>
      <c r="DN13" s="23">
        <v>90099</v>
      </c>
      <c r="DO13" s="23">
        <f>7000+1890-5000-5000-1350-1350</f>
        <v>-3810</v>
      </c>
      <c r="DP13" s="24">
        <f t="shared" si="63"/>
        <v>86289</v>
      </c>
      <c r="DQ13" s="23">
        <v>98656</v>
      </c>
      <c r="DS13" s="24">
        <f t="shared" si="64"/>
        <v>98656</v>
      </c>
      <c r="DT13" s="23">
        <v>134432</v>
      </c>
      <c r="DU13" s="23">
        <f>-7000-1890-10000-2700</f>
        <v>-21590</v>
      </c>
      <c r="DV13" s="24">
        <f t="shared" si="65"/>
        <v>112842</v>
      </c>
      <c r="DW13" s="23">
        <v>22255</v>
      </c>
      <c r="DY13" s="24">
        <f t="shared" si="66"/>
        <v>22255</v>
      </c>
      <c r="DZ13" s="25">
        <f t="shared" si="67"/>
        <v>570571</v>
      </c>
      <c r="EA13" s="23">
        <f t="shared" si="67"/>
        <v>-25400</v>
      </c>
      <c r="EB13" s="24">
        <f t="shared" si="68"/>
        <v>545171</v>
      </c>
      <c r="EC13" s="23">
        <v>76429</v>
      </c>
      <c r="ED13" s="23">
        <f>3050+823</f>
        <v>3873</v>
      </c>
      <c r="EE13" s="24">
        <f t="shared" si="69"/>
        <v>80302</v>
      </c>
      <c r="EF13" s="23">
        <v>209987</v>
      </c>
      <c r="EH13" s="24">
        <f t="shared" si="70"/>
        <v>209987</v>
      </c>
      <c r="EK13" s="24">
        <f t="shared" si="71"/>
        <v>0</v>
      </c>
      <c r="EN13" s="24">
        <f t="shared" si="72"/>
        <v>0</v>
      </c>
      <c r="EO13" s="25">
        <f t="shared" si="73"/>
        <v>286416</v>
      </c>
      <c r="EP13" s="23">
        <f t="shared" si="1"/>
        <v>3873</v>
      </c>
      <c r="EQ13" s="24">
        <f t="shared" si="74"/>
        <v>290289</v>
      </c>
      <c r="ER13" s="25"/>
      <c r="ET13" s="24">
        <f t="shared" si="75"/>
        <v>0</v>
      </c>
      <c r="EU13" s="23">
        <v>1000</v>
      </c>
      <c r="EW13" s="24">
        <f t="shared" si="76"/>
        <v>1000</v>
      </c>
      <c r="EX13" s="25"/>
      <c r="EZ13" s="24">
        <f t="shared" si="77"/>
        <v>0</v>
      </c>
      <c r="FA13" s="23">
        <v>19755</v>
      </c>
      <c r="FC13" s="24">
        <f t="shared" si="78"/>
        <v>19755</v>
      </c>
      <c r="FD13" s="23">
        <v>26844</v>
      </c>
      <c r="FF13" s="24">
        <f t="shared" si="79"/>
        <v>26844</v>
      </c>
      <c r="FG13" s="25"/>
      <c r="FI13" s="24">
        <f t="shared" si="80"/>
        <v>0</v>
      </c>
      <c r="FJ13" s="25">
        <f t="shared" si="81"/>
        <v>47599</v>
      </c>
      <c r="FK13" s="23">
        <f t="shared" si="82"/>
        <v>0</v>
      </c>
      <c r="FL13" s="24">
        <f t="shared" si="83"/>
        <v>47599</v>
      </c>
      <c r="FM13" s="23">
        <v>10888</v>
      </c>
      <c r="FO13" s="24">
        <f t="shared" si="84"/>
        <v>10888</v>
      </c>
      <c r="FP13" s="23">
        <v>22660</v>
      </c>
      <c r="FR13" s="24">
        <f t="shared" si="85"/>
        <v>22660</v>
      </c>
      <c r="FS13" s="23">
        <v>42464</v>
      </c>
      <c r="FU13" s="24">
        <f t="shared" si="86"/>
        <v>42464</v>
      </c>
      <c r="FV13" s="23">
        <v>10160</v>
      </c>
      <c r="FX13" s="24">
        <f t="shared" si="87"/>
        <v>10160</v>
      </c>
      <c r="FY13" s="23">
        <v>131752</v>
      </c>
      <c r="FZ13" s="23">
        <f>-14-4-264-71-119-32-1535-415-299-269-84-72+1200+324-150</f>
        <v>-1804</v>
      </c>
      <c r="GA13" s="24">
        <f t="shared" si="88"/>
        <v>129948</v>
      </c>
      <c r="GB13" s="25">
        <f t="shared" si="89"/>
        <v>217924</v>
      </c>
      <c r="GC13" s="23">
        <f t="shared" si="90"/>
        <v>-1804</v>
      </c>
      <c r="GD13" s="24">
        <f t="shared" si="91"/>
        <v>216120</v>
      </c>
      <c r="GG13" s="24">
        <f t="shared" si="92"/>
        <v>0</v>
      </c>
      <c r="GJ13" s="24">
        <f t="shared" si="93"/>
        <v>0</v>
      </c>
      <c r="GK13" s="25">
        <f t="shared" si="94"/>
        <v>0</v>
      </c>
      <c r="GL13" s="23">
        <f t="shared" si="2"/>
        <v>0</v>
      </c>
      <c r="GM13" s="24">
        <f t="shared" si="95"/>
        <v>0</v>
      </c>
      <c r="GP13" s="24">
        <f t="shared" si="96"/>
        <v>0</v>
      </c>
      <c r="GR13" s="23">
        <f>30000+24212</f>
        <v>54212</v>
      </c>
      <c r="GS13" s="24">
        <f t="shared" si="97"/>
        <v>54212</v>
      </c>
      <c r="GT13" s="25">
        <f t="shared" si="98"/>
        <v>0</v>
      </c>
      <c r="GU13" s="23">
        <f t="shared" si="99"/>
        <v>54212</v>
      </c>
      <c r="GV13" s="24">
        <f t="shared" si="100"/>
        <v>54212</v>
      </c>
      <c r="GW13" s="25">
        <f t="shared" si="3"/>
        <v>3235312</v>
      </c>
      <c r="GX13" s="23">
        <f t="shared" si="4"/>
        <v>21514</v>
      </c>
      <c r="GY13" s="24">
        <f t="shared" si="101"/>
        <v>3256826</v>
      </c>
      <c r="HB13" s="24">
        <f t="shared" si="102"/>
        <v>0</v>
      </c>
      <c r="HD13" s="23">
        <f>1069</f>
        <v>1069</v>
      </c>
      <c r="HE13" s="24">
        <f t="shared" si="103"/>
        <v>1069</v>
      </c>
      <c r="HH13" s="24">
        <f t="shared" si="104"/>
        <v>0</v>
      </c>
      <c r="HK13" s="24">
        <f t="shared" si="105"/>
        <v>0</v>
      </c>
      <c r="HN13" s="24">
        <f t="shared" si="106"/>
        <v>0</v>
      </c>
      <c r="HO13" s="25"/>
      <c r="HQ13" s="24">
        <f t="shared" si="107"/>
        <v>0</v>
      </c>
      <c r="HR13" s="25"/>
      <c r="HT13" s="24">
        <f t="shared" si="108"/>
        <v>0</v>
      </c>
      <c r="HU13" s="25"/>
      <c r="HW13" s="24">
        <f t="shared" si="109"/>
        <v>0</v>
      </c>
      <c r="HX13" s="25">
        <f t="shared" si="110"/>
        <v>0</v>
      </c>
      <c r="HY13" s="23">
        <f t="shared" si="111"/>
        <v>1069</v>
      </c>
      <c r="HZ13" s="24">
        <f t="shared" si="112"/>
        <v>1069</v>
      </c>
      <c r="IA13" s="25"/>
      <c r="IC13" s="24">
        <f t="shared" si="113"/>
        <v>0</v>
      </c>
      <c r="ID13" s="25"/>
      <c r="IF13" s="24">
        <f t="shared" si="114"/>
        <v>0</v>
      </c>
      <c r="IG13" s="25">
        <f t="shared" si="115"/>
        <v>0</v>
      </c>
      <c r="IH13" s="23">
        <f t="shared" si="116"/>
        <v>0</v>
      </c>
      <c r="II13" s="24">
        <f t="shared" si="117"/>
        <v>0</v>
      </c>
      <c r="IJ13" s="25"/>
      <c r="IL13" s="24">
        <f t="shared" si="118"/>
        <v>0</v>
      </c>
      <c r="IM13" s="25"/>
      <c r="IN13" s="23">
        <f>6378+14773+8068+7118</f>
        <v>36337</v>
      </c>
      <c r="IO13" s="24">
        <f t="shared" si="119"/>
        <v>36337</v>
      </c>
      <c r="IP13" s="25">
        <f t="shared" si="120"/>
        <v>0</v>
      </c>
      <c r="IQ13" s="23">
        <f t="shared" si="121"/>
        <v>36337</v>
      </c>
      <c r="IR13" s="24">
        <f t="shared" si="122"/>
        <v>36337</v>
      </c>
      <c r="IS13" s="25"/>
      <c r="IU13" s="24">
        <f t="shared" si="123"/>
        <v>0</v>
      </c>
      <c r="IV13" s="25"/>
      <c r="IX13" s="24">
        <f t="shared" si="124"/>
        <v>0</v>
      </c>
      <c r="IY13" s="25">
        <f t="shared" si="125"/>
        <v>0</v>
      </c>
      <c r="IZ13" s="23">
        <f t="shared" si="126"/>
        <v>0</v>
      </c>
      <c r="JA13" s="24">
        <f t="shared" si="127"/>
        <v>0</v>
      </c>
      <c r="JB13" s="25"/>
      <c r="JD13" s="24">
        <f t="shared" si="128"/>
        <v>0</v>
      </c>
      <c r="JE13" s="25"/>
      <c r="JG13" s="24">
        <f t="shared" si="129"/>
        <v>0</v>
      </c>
      <c r="JH13" s="25"/>
      <c r="JJ13" s="24">
        <f t="shared" si="130"/>
        <v>0</v>
      </c>
      <c r="JK13" s="25">
        <f t="shared" si="131"/>
        <v>0</v>
      </c>
      <c r="JL13" s="23">
        <f t="shared" si="132"/>
        <v>0</v>
      </c>
      <c r="JM13" s="24">
        <f t="shared" si="133"/>
        <v>0</v>
      </c>
      <c r="JN13" s="25"/>
      <c r="JP13" s="24">
        <f t="shared" si="134"/>
        <v>0</v>
      </c>
      <c r="JQ13" s="25"/>
      <c r="JS13" s="24">
        <f t="shared" si="135"/>
        <v>0</v>
      </c>
      <c r="JT13" s="25">
        <f t="shared" si="136"/>
        <v>0</v>
      </c>
      <c r="JU13" s="23">
        <f t="shared" si="137"/>
        <v>0</v>
      </c>
      <c r="JV13" s="24">
        <f t="shared" si="138"/>
        <v>0</v>
      </c>
      <c r="JW13" s="25"/>
      <c r="JY13" s="24">
        <f t="shared" si="139"/>
        <v>0</v>
      </c>
      <c r="JZ13" s="25"/>
      <c r="KB13" s="24">
        <f t="shared" si="140"/>
        <v>0</v>
      </c>
      <c r="KC13" s="25">
        <f t="shared" si="141"/>
        <v>0</v>
      </c>
      <c r="KD13" s="23">
        <f t="shared" si="142"/>
        <v>0</v>
      </c>
      <c r="KE13" s="24">
        <f t="shared" si="143"/>
        <v>0</v>
      </c>
      <c r="KF13" s="25">
        <v>341246</v>
      </c>
      <c r="KH13" s="24">
        <f t="shared" si="144"/>
        <v>341246</v>
      </c>
      <c r="KI13" s="25">
        <f t="shared" si="6"/>
        <v>341246</v>
      </c>
      <c r="KJ13" s="23">
        <f t="shared" si="7"/>
        <v>37406</v>
      </c>
      <c r="KK13" s="24">
        <f t="shared" si="145"/>
        <v>378652</v>
      </c>
      <c r="KL13" s="25"/>
      <c r="KN13" s="24">
        <f t="shared" si="146"/>
        <v>0</v>
      </c>
      <c r="KO13" s="25"/>
      <c r="KQ13" s="24">
        <f t="shared" si="147"/>
        <v>0</v>
      </c>
      <c r="KR13" s="25"/>
      <c r="KT13" s="24">
        <f t="shared" si="148"/>
        <v>0</v>
      </c>
      <c r="KU13" s="25">
        <f t="shared" si="149"/>
        <v>0</v>
      </c>
      <c r="KV13" s="23">
        <f t="shared" si="150"/>
        <v>0</v>
      </c>
      <c r="KW13" s="24">
        <f t="shared" si="151"/>
        <v>0</v>
      </c>
      <c r="KX13" s="25"/>
      <c r="KZ13" s="24">
        <f t="shared" si="152"/>
        <v>0</v>
      </c>
      <c r="LA13" s="25"/>
      <c r="LC13" s="24">
        <f t="shared" si="153"/>
        <v>0</v>
      </c>
      <c r="LD13" s="25"/>
      <c r="LF13" s="24">
        <f t="shared" si="154"/>
        <v>0</v>
      </c>
      <c r="LG13" s="25"/>
      <c r="LI13" s="24">
        <f t="shared" si="155"/>
        <v>0</v>
      </c>
      <c r="LJ13" s="25"/>
      <c r="LL13" s="24">
        <f t="shared" si="156"/>
        <v>0</v>
      </c>
      <c r="LM13" s="25">
        <f t="shared" si="157"/>
        <v>0</v>
      </c>
      <c r="LN13" s="23">
        <f t="shared" si="8"/>
        <v>0</v>
      </c>
      <c r="LO13" s="24">
        <f t="shared" si="158"/>
        <v>0</v>
      </c>
      <c r="LP13" s="25"/>
      <c r="LR13" s="24">
        <f t="shared" si="159"/>
        <v>0</v>
      </c>
      <c r="LS13" s="25">
        <f t="shared" si="9"/>
        <v>0</v>
      </c>
      <c r="LT13" s="23">
        <f t="shared" si="10"/>
        <v>0</v>
      </c>
      <c r="LU13" s="24">
        <f t="shared" si="160"/>
        <v>0</v>
      </c>
      <c r="LV13" s="25"/>
      <c r="LX13" s="24">
        <f t="shared" si="161"/>
        <v>0</v>
      </c>
      <c r="LY13" s="25"/>
      <c r="MA13" s="24">
        <f t="shared" si="162"/>
        <v>0</v>
      </c>
      <c r="MB13" s="25"/>
      <c r="MD13" s="24">
        <f t="shared" si="163"/>
        <v>0</v>
      </c>
      <c r="ME13" s="25"/>
      <c r="MG13" s="24">
        <f t="shared" si="164"/>
        <v>0</v>
      </c>
      <c r="MH13" s="25"/>
      <c r="MJ13" s="24">
        <f t="shared" si="165"/>
        <v>0</v>
      </c>
      <c r="MK13" s="25"/>
      <c r="MM13" s="24">
        <f t="shared" si="166"/>
        <v>0</v>
      </c>
      <c r="MN13" s="25"/>
      <c r="MP13" s="24">
        <f t="shared" si="167"/>
        <v>0</v>
      </c>
      <c r="MQ13" s="25"/>
      <c r="MS13" s="24">
        <f t="shared" si="168"/>
        <v>0</v>
      </c>
      <c r="MT13" s="25"/>
      <c r="MV13" s="24">
        <f t="shared" si="169"/>
        <v>0</v>
      </c>
      <c r="MW13" s="25">
        <f t="shared" si="170"/>
        <v>0</v>
      </c>
      <c r="MX13" s="23">
        <f t="shared" si="171"/>
        <v>0</v>
      </c>
      <c r="MY13" s="24">
        <f t="shared" si="172"/>
        <v>0</v>
      </c>
      <c r="MZ13" s="25"/>
      <c r="NB13" s="24">
        <f t="shared" si="173"/>
        <v>0</v>
      </c>
      <c r="NC13" s="25"/>
      <c r="NE13" s="24">
        <f t="shared" si="174"/>
        <v>0</v>
      </c>
      <c r="NF13" s="25"/>
      <c r="NH13" s="24">
        <f t="shared" si="175"/>
        <v>0</v>
      </c>
      <c r="NI13" s="25"/>
      <c r="NK13" s="24">
        <f t="shared" si="176"/>
        <v>0</v>
      </c>
      <c r="NL13" s="25">
        <f t="shared" si="177"/>
        <v>0</v>
      </c>
      <c r="NM13" s="23">
        <f t="shared" si="178"/>
        <v>0</v>
      </c>
      <c r="NN13" s="24">
        <f t="shared" si="179"/>
        <v>0</v>
      </c>
      <c r="NO13" s="25">
        <f t="shared" si="180"/>
        <v>0</v>
      </c>
      <c r="NP13" s="23">
        <f t="shared" si="181"/>
        <v>0</v>
      </c>
      <c r="NQ13" s="24">
        <f t="shared" si="182"/>
        <v>0</v>
      </c>
      <c r="NR13" s="25"/>
      <c r="NT13" s="24">
        <f t="shared" si="183"/>
        <v>0</v>
      </c>
      <c r="NU13" s="25"/>
      <c r="NW13" s="24">
        <f t="shared" si="184"/>
        <v>0</v>
      </c>
      <c r="NX13" s="23">
        <v>0</v>
      </c>
      <c r="NZ13" s="24">
        <f t="shared" si="185"/>
        <v>0</v>
      </c>
      <c r="OA13" s="23">
        <v>699</v>
      </c>
      <c r="OC13" s="24">
        <f t="shared" si="186"/>
        <v>699</v>
      </c>
      <c r="OD13" s="25"/>
      <c r="OF13" s="24">
        <f t="shared" si="187"/>
        <v>0</v>
      </c>
      <c r="OG13" s="25"/>
      <c r="OI13" s="24">
        <f t="shared" si="188"/>
        <v>0</v>
      </c>
      <c r="OL13" s="24">
        <f t="shared" si="189"/>
        <v>0</v>
      </c>
      <c r="ON13" s="23">
        <f>2620+708</f>
        <v>3328</v>
      </c>
      <c r="OO13" s="24">
        <f t="shared" si="190"/>
        <v>3328</v>
      </c>
      <c r="OP13" s="25">
        <f t="shared" si="191"/>
        <v>699</v>
      </c>
      <c r="OQ13" s="23">
        <f t="shared" si="191"/>
        <v>3328</v>
      </c>
      <c r="OR13" s="24">
        <f t="shared" si="192"/>
        <v>4027</v>
      </c>
      <c r="OS13" s="23">
        <v>52000</v>
      </c>
      <c r="OT13" s="23">
        <f>71752</f>
        <v>71752</v>
      </c>
      <c r="OU13" s="24">
        <f t="shared" si="193"/>
        <v>123752</v>
      </c>
      <c r="OV13" s="25">
        <f t="shared" si="194"/>
        <v>52000</v>
      </c>
      <c r="OW13" s="23">
        <f t="shared" si="195"/>
        <v>71752</v>
      </c>
      <c r="OX13" s="24">
        <f t="shared" si="196"/>
        <v>123752</v>
      </c>
      <c r="OY13" s="25"/>
      <c r="PA13" s="24">
        <f t="shared" si="197"/>
        <v>0</v>
      </c>
      <c r="PB13" s="25"/>
      <c r="PD13" s="24">
        <f t="shared" si="198"/>
        <v>0</v>
      </c>
      <c r="PE13" s="23">
        <v>907</v>
      </c>
      <c r="PF13" s="23">
        <f>-394-106</f>
        <v>-500</v>
      </c>
      <c r="PG13" s="24">
        <f t="shared" si="199"/>
        <v>407</v>
      </c>
      <c r="PJ13" s="24">
        <f t="shared" si="200"/>
        <v>0</v>
      </c>
      <c r="PK13" s="25">
        <f t="shared" si="201"/>
        <v>907</v>
      </c>
      <c r="PL13" s="23">
        <f t="shared" si="201"/>
        <v>-500</v>
      </c>
      <c r="PM13" s="24">
        <f t="shared" si="202"/>
        <v>407</v>
      </c>
      <c r="PN13" s="25">
        <f t="shared" si="11"/>
        <v>53606</v>
      </c>
      <c r="PO13" s="23">
        <f t="shared" si="12"/>
        <v>74580</v>
      </c>
      <c r="PP13" s="24">
        <f t="shared" si="203"/>
        <v>128186</v>
      </c>
      <c r="PQ13" s="25">
        <f t="shared" si="13"/>
        <v>3630164</v>
      </c>
      <c r="PR13" s="23">
        <f t="shared" si="14"/>
        <v>133500</v>
      </c>
      <c r="PS13" s="24">
        <f t="shared" si="204"/>
        <v>3763664</v>
      </c>
      <c r="PT13" s="25">
        <f t="shared" si="15"/>
        <v>5183222</v>
      </c>
      <c r="PU13" s="23">
        <f t="shared" si="16"/>
        <v>199745</v>
      </c>
      <c r="PV13" s="24">
        <f t="shared" si="205"/>
        <v>5382967</v>
      </c>
      <c r="PW13" s="22"/>
    </row>
    <row r="14" spans="1:444" s="23" customFormat="1" ht="16.5" thickBot="1" x14ac:dyDescent="0.3">
      <c r="A14" s="19">
        <v>4</v>
      </c>
      <c r="B14" s="20" t="s">
        <v>270</v>
      </c>
      <c r="C14" s="21" t="s">
        <v>236</v>
      </c>
      <c r="D14" s="22">
        <v>11000</v>
      </c>
      <c r="F14" s="24">
        <f t="shared" si="17"/>
        <v>11000</v>
      </c>
      <c r="G14" s="25"/>
      <c r="I14" s="24">
        <f t="shared" si="18"/>
        <v>0</v>
      </c>
      <c r="J14" s="25"/>
      <c r="L14" s="24">
        <f t="shared" si="19"/>
        <v>0</v>
      </c>
      <c r="M14" s="25"/>
      <c r="O14" s="24">
        <f t="shared" si="20"/>
        <v>0</v>
      </c>
      <c r="P14" s="25"/>
      <c r="R14" s="24">
        <f t="shared" si="21"/>
        <v>0</v>
      </c>
      <c r="S14" s="25"/>
      <c r="U14" s="24">
        <f t="shared" si="22"/>
        <v>0</v>
      </c>
      <c r="V14" s="25"/>
      <c r="X14" s="24">
        <f t="shared" si="23"/>
        <v>0</v>
      </c>
      <c r="Y14" s="25"/>
      <c r="AA14" s="24">
        <f t="shared" si="24"/>
        <v>0</v>
      </c>
      <c r="AB14" s="25">
        <f t="shared" si="25"/>
        <v>0</v>
      </c>
      <c r="AC14" s="23">
        <f t="shared" si="26"/>
        <v>0</v>
      </c>
      <c r="AD14" s="24">
        <f t="shared" si="26"/>
        <v>0</v>
      </c>
      <c r="AE14" s="25"/>
      <c r="AG14" s="24">
        <f t="shared" si="27"/>
        <v>0</v>
      </c>
      <c r="AH14" s="25">
        <f t="shared" si="0"/>
        <v>11000</v>
      </c>
      <c r="AI14" s="23">
        <f t="shared" si="28"/>
        <v>0</v>
      </c>
      <c r="AJ14" s="24">
        <f t="shared" si="29"/>
        <v>11000</v>
      </c>
      <c r="AK14" s="25"/>
      <c r="AM14" s="24">
        <f t="shared" si="30"/>
        <v>0</v>
      </c>
      <c r="AN14" s="25"/>
      <c r="AP14" s="24">
        <f t="shared" si="31"/>
        <v>0</v>
      </c>
      <c r="AQ14" s="25"/>
      <c r="AS14" s="24">
        <f t="shared" si="32"/>
        <v>0</v>
      </c>
      <c r="AT14" s="25"/>
      <c r="AV14" s="24">
        <f t="shared" si="33"/>
        <v>0</v>
      </c>
      <c r="AW14" s="25">
        <v>20897</v>
      </c>
      <c r="AX14" s="23">
        <f>31+2488+860</f>
        <v>3379</v>
      </c>
      <c r="AY14" s="24">
        <f t="shared" si="34"/>
        <v>24276</v>
      </c>
      <c r="AZ14" s="25">
        <v>1000</v>
      </c>
      <c r="BA14" s="23">
        <f>150</f>
        <v>150</v>
      </c>
      <c r="BB14" s="24">
        <f t="shared" si="35"/>
        <v>1150</v>
      </c>
      <c r="BC14" s="23">
        <v>39686</v>
      </c>
      <c r="BD14" s="23">
        <f>91-1103</f>
        <v>-1012</v>
      </c>
      <c r="BE14" s="24">
        <f t="shared" si="36"/>
        <v>38674</v>
      </c>
      <c r="BF14" s="25"/>
      <c r="BH14" s="24">
        <f t="shared" si="37"/>
        <v>0</v>
      </c>
      <c r="BI14" s="25"/>
      <c r="BK14" s="24">
        <f t="shared" si="38"/>
        <v>0</v>
      </c>
      <c r="BL14" s="25"/>
      <c r="BN14" s="24">
        <f t="shared" si="39"/>
        <v>0</v>
      </c>
      <c r="BO14" s="25"/>
      <c r="BQ14" s="24">
        <f t="shared" si="40"/>
        <v>0</v>
      </c>
      <c r="BR14" s="25">
        <f t="shared" si="41"/>
        <v>61583</v>
      </c>
      <c r="BS14" s="23">
        <f t="shared" si="42"/>
        <v>2517</v>
      </c>
      <c r="BT14" s="24">
        <f t="shared" si="43"/>
        <v>64100</v>
      </c>
      <c r="BU14" s="25"/>
      <c r="BW14" s="24">
        <f t="shared" si="44"/>
        <v>0</v>
      </c>
      <c r="BX14" s="25"/>
      <c r="BZ14" s="24">
        <f t="shared" si="45"/>
        <v>0</v>
      </c>
      <c r="CA14" s="25"/>
      <c r="CC14" s="24">
        <f t="shared" si="46"/>
        <v>0</v>
      </c>
      <c r="CD14" s="25"/>
      <c r="CF14" s="24">
        <f t="shared" si="47"/>
        <v>0</v>
      </c>
      <c r="CG14" s="25"/>
      <c r="CI14" s="24">
        <f t="shared" si="48"/>
        <v>0</v>
      </c>
      <c r="CJ14" s="25"/>
      <c r="CL14" s="24">
        <f t="shared" si="49"/>
        <v>0</v>
      </c>
      <c r="CM14" s="25"/>
      <c r="CO14" s="24">
        <f t="shared" si="50"/>
        <v>0</v>
      </c>
      <c r="CP14" s="25">
        <f t="shared" si="51"/>
        <v>0</v>
      </c>
      <c r="CQ14" s="23">
        <f t="shared" si="52"/>
        <v>0</v>
      </c>
      <c r="CR14" s="24">
        <f t="shared" si="53"/>
        <v>0</v>
      </c>
      <c r="CS14" s="25"/>
      <c r="CU14" s="24">
        <f t="shared" si="54"/>
        <v>0</v>
      </c>
      <c r="CV14" s="25"/>
      <c r="CX14" s="24">
        <f t="shared" si="55"/>
        <v>0</v>
      </c>
      <c r="CY14" s="25"/>
      <c r="DA14" s="24">
        <f t="shared" si="56"/>
        <v>0</v>
      </c>
      <c r="DB14" s="25"/>
      <c r="DD14" s="24">
        <f t="shared" si="57"/>
        <v>0</v>
      </c>
      <c r="DE14" s="25"/>
      <c r="DG14" s="24">
        <f t="shared" si="58"/>
        <v>0</v>
      </c>
      <c r="DH14" s="25">
        <f t="shared" si="59"/>
        <v>0</v>
      </c>
      <c r="DI14" s="23">
        <f t="shared" si="60"/>
        <v>0</v>
      </c>
      <c r="DJ14" s="24">
        <f t="shared" si="61"/>
        <v>0</v>
      </c>
      <c r="DK14" s="25"/>
      <c r="DM14" s="24">
        <f t="shared" si="62"/>
        <v>0</v>
      </c>
      <c r="DN14" s="25"/>
      <c r="DP14" s="24">
        <f t="shared" si="63"/>
        <v>0</v>
      </c>
      <c r="DQ14" s="25"/>
      <c r="DS14" s="24">
        <f t="shared" si="64"/>
        <v>0</v>
      </c>
      <c r="DT14" s="25"/>
      <c r="DV14" s="24">
        <f t="shared" si="65"/>
        <v>0</v>
      </c>
      <c r="DW14" s="25"/>
      <c r="DY14" s="24">
        <f t="shared" si="66"/>
        <v>0</v>
      </c>
      <c r="DZ14" s="25">
        <f t="shared" si="67"/>
        <v>0</v>
      </c>
      <c r="EA14" s="23">
        <f t="shared" si="67"/>
        <v>0</v>
      </c>
      <c r="EB14" s="24">
        <f t="shared" si="68"/>
        <v>0</v>
      </c>
      <c r="EC14" s="25"/>
      <c r="EE14" s="24">
        <f t="shared" si="69"/>
        <v>0</v>
      </c>
      <c r="EF14" s="25"/>
      <c r="EH14" s="24">
        <f t="shared" si="70"/>
        <v>0</v>
      </c>
      <c r="EI14" s="25"/>
      <c r="EK14" s="24">
        <f t="shared" si="71"/>
        <v>0</v>
      </c>
      <c r="EL14" s="25"/>
      <c r="EN14" s="24">
        <f t="shared" si="72"/>
        <v>0</v>
      </c>
      <c r="EO14" s="25">
        <f t="shared" si="73"/>
        <v>0</v>
      </c>
      <c r="EP14" s="23">
        <f t="shared" si="1"/>
        <v>0</v>
      </c>
      <c r="EQ14" s="24">
        <f t="shared" si="74"/>
        <v>0</v>
      </c>
      <c r="ER14" s="25">
        <v>51926</v>
      </c>
      <c r="ES14" s="23">
        <f>24+712+241</f>
        <v>977</v>
      </c>
      <c r="ET14" s="24">
        <f t="shared" si="75"/>
        <v>52903</v>
      </c>
      <c r="EU14" s="23">
        <v>63299</v>
      </c>
      <c r="EW14" s="24">
        <f t="shared" si="76"/>
        <v>63299</v>
      </c>
      <c r="EX14" s="23">
        <v>1000</v>
      </c>
      <c r="EZ14" s="24">
        <f t="shared" si="77"/>
        <v>1000</v>
      </c>
      <c r="FA14" s="25"/>
      <c r="FC14" s="24">
        <f t="shared" si="78"/>
        <v>0</v>
      </c>
      <c r="FD14" s="25"/>
      <c r="FF14" s="24">
        <f t="shared" si="79"/>
        <v>0</v>
      </c>
      <c r="FG14" s="25"/>
      <c r="FI14" s="24">
        <f t="shared" si="80"/>
        <v>0</v>
      </c>
      <c r="FJ14" s="25">
        <f t="shared" si="81"/>
        <v>116225</v>
      </c>
      <c r="FK14" s="23">
        <f t="shared" si="82"/>
        <v>977</v>
      </c>
      <c r="FL14" s="24">
        <f t="shared" si="83"/>
        <v>117202</v>
      </c>
      <c r="FO14" s="24">
        <f t="shared" si="84"/>
        <v>0</v>
      </c>
      <c r="FR14" s="24">
        <f t="shared" si="85"/>
        <v>0</v>
      </c>
      <c r="FS14" s="25"/>
      <c r="FU14" s="24">
        <f t="shared" si="86"/>
        <v>0</v>
      </c>
      <c r="FV14" s="25"/>
      <c r="FX14" s="24">
        <f t="shared" si="87"/>
        <v>0</v>
      </c>
      <c r="GA14" s="24">
        <f t="shared" si="88"/>
        <v>0</v>
      </c>
      <c r="GB14" s="25">
        <f t="shared" si="89"/>
        <v>0</v>
      </c>
      <c r="GC14" s="23">
        <f t="shared" si="90"/>
        <v>0</v>
      </c>
      <c r="GD14" s="24">
        <f t="shared" si="91"/>
        <v>0</v>
      </c>
      <c r="GE14" s="25"/>
      <c r="GG14" s="24">
        <f t="shared" si="92"/>
        <v>0</v>
      </c>
      <c r="GH14" s="25"/>
      <c r="GJ14" s="24">
        <f t="shared" si="93"/>
        <v>0</v>
      </c>
      <c r="GK14" s="25">
        <f t="shared" si="94"/>
        <v>0</v>
      </c>
      <c r="GL14" s="23">
        <f t="shared" si="2"/>
        <v>0</v>
      </c>
      <c r="GM14" s="24">
        <f t="shared" si="95"/>
        <v>0</v>
      </c>
      <c r="GN14" s="25"/>
      <c r="GP14" s="24">
        <f t="shared" si="96"/>
        <v>0</v>
      </c>
      <c r="GQ14" s="25"/>
      <c r="GS14" s="24">
        <f t="shared" si="97"/>
        <v>0</v>
      </c>
      <c r="GT14" s="25">
        <f t="shared" si="98"/>
        <v>0</v>
      </c>
      <c r="GU14" s="23">
        <f t="shared" si="99"/>
        <v>0</v>
      </c>
      <c r="GV14" s="24">
        <f t="shared" si="100"/>
        <v>0</v>
      </c>
      <c r="GW14" s="25">
        <f t="shared" si="3"/>
        <v>116225</v>
      </c>
      <c r="GX14" s="23">
        <f t="shared" si="4"/>
        <v>977</v>
      </c>
      <c r="GY14" s="24">
        <f t="shared" si="101"/>
        <v>117202</v>
      </c>
      <c r="HB14" s="24">
        <f t="shared" si="102"/>
        <v>0</v>
      </c>
      <c r="HE14" s="24">
        <f t="shared" si="103"/>
        <v>0</v>
      </c>
      <c r="HH14" s="24">
        <f t="shared" si="104"/>
        <v>0</v>
      </c>
      <c r="HK14" s="24">
        <f t="shared" si="105"/>
        <v>0</v>
      </c>
      <c r="HN14" s="24">
        <f t="shared" si="106"/>
        <v>0</v>
      </c>
      <c r="HO14" s="25"/>
      <c r="HQ14" s="24">
        <f t="shared" si="107"/>
        <v>0</v>
      </c>
      <c r="HR14" s="25"/>
      <c r="HT14" s="24">
        <f t="shared" si="108"/>
        <v>0</v>
      </c>
      <c r="HU14" s="25"/>
      <c r="HW14" s="24">
        <f t="shared" si="109"/>
        <v>0</v>
      </c>
      <c r="HX14" s="25">
        <f t="shared" si="110"/>
        <v>0</v>
      </c>
      <c r="HY14" s="23">
        <f t="shared" si="111"/>
        <v>0</v>
      </c>
      <c r="HZ14" s="24">
        <f t="shared" si="112"/>
        <v>0</v>
      </c>
      <c r="IA14" s="25"/>
      <c r="IC14" s="24">
        <f t="shared" si="113"/>
        <v>0</v>
      </c>
      <c r="ID14" s="25"/>
      <c r="IF14" s="24">
        <f t="shared" si="114"/>
        <v>0</v>
      </c>
      <c r="IG14" s="25">
        <f t="shared" si="115"/>
        <v>0</v>
      </c>
      <c r="IH14" s="23">
        <f t="shared" si="116"/>
        <v>0</v>
      </c>
      <c r="II14" s="24">
        <f t="shared" si="117"/>
        <v>0</v>
      </c>
      <c r="IJ14" s="25"/>
      <c r="IL14" s="24">
        <f t="shared" si="118"/>
        <v>0</v>
      </c>
      <c r="IM14" s="25"/>
      <c r="IO14" s="24">
        <f t="shared" si="119"/>
        <v>0</v>
      </c>
      <c r="IP14" s="25">
        <f t="shared" si="120"/>
        <v>0</v>
      </c>
      <c r="IQ14" s="23">
        <f t="shared" si="121"/>
        <v>0</v>
      </c>
      <c r="IR14" s="24">
        <f t="shared" si="122"/>
        <v>0</v>
      </c>
      <c r="IS14" s="25"/>
      <c r="IU14" s="24">
        <f t="shared" si="123"/>
        <v>0</v>
      </c>
      <c r="IV14" s="25"/>
      <c r="IX14" s="24">
        <f t="shared" si="124"/>
        <v>0</v>
      </c>
      <c r="IY14" s="25">
        <f t="shared" si="125"/>
        <v>0</v>
      </c>
      <c r="IZ14" s="23">
        <f t="shared" si="126"/>
        <v>0</v>
      </c>
      <c r="JA14" s="24">
        <f t="shared" si="127"/>
        <v>0</v>
      </c>
      <c r="JB14" s="25"/>
      <c r="JD14" s="24">
        <f t="shared" si="128"/>
        <v>0</v>
      </c>
      <c r="JE14" s="25"/>
      <c r="JG14" s="24">
        <f t="shared" si="129"/>
        <v>0</v>
      </c>
      <c r="JH14" s="25"/>
      <c r="JJ14" s="24">
        <f t="shared" si="130"/>
        <v>0</v>
      </c>
      <c r="JK14" s="25">
        <f t="shared" si="131"/>
        <v>0</v>
      </c>
      <c r="JL14" s="23">
        <f t="shared" si="132"/>
        <v>0</v>
      </c>
      <c r="JM14" s="24">
        <f t="shared" si="133"/>
        <v>0</v>
      </c>
      <c r="JN14" s="25"/>
      <c r="JP14" s="24">
        <f t="shared" si="134"/>
        <v>0</v>
      </c>
      <c r="JQ14" s="25"/>
      <c r="JS14" s="24">
        <f t="shared" si="135"/>
        <v>0</v>
      </c>
      <c r="JT14" s="25">
        <f t="shared" si="136"/>
        <v>0</v>
      </c>
      <c r="JU14" s="23">
        <f t="shared" si="137"/>
        <v>0</v>
      </c>
      <c r="JV14" s="24">
        <f t="shared" si="138"/>
        <v>0</v>
      </c>
      <c r="JW14" s="25"/>
      <c r="JY14" s="24">
        <f t="shared" si="139"/>
        <v>0</v>
      </c>
      <c r="JZ14" s="25"/>
      <c r="KB14" s="24">
        <f t="shared" si="140"/>
        <v>0</v>
      </c>
      <c r="KC14" s="25">
        <f t="shared" si="141"/>
        <v>0</v>
      </c>
      <c r="KD14" s="23">
        <f t="shared" si="142"/>
        <v>0</v>
      </c>
      <c r="KE14" s="24">
        <f t="shared" si="143"/>
        <v>0</v>
      </c>
      <c r="KF14" s="25"/>
      <c r="KH14" s="24">
        <f t="shared" si="144"/>
        <v>0</v>
      </c>
      <c r="KI14" s="25">
        <f t="shared" si="6"/>
        <v>0</v>
      </c>
      <c r="KJ14" s="23">
        <f t="shared" si="7"/>
        <v>0</v>
      </c>
      <c r="KK14" s="24">
        <f t="shared" si="145"/>
        <v>0</v>
      </c>
      <c r="KL14" s="25"/>
      <c r="KN14" s="24">
        <f t="shared" si="146"/>
        <v>0</v>
      </c>
      <c r="KO14" s="25"/>
      <c r="KQ14" s="24">
        <f t="shared" si="147"/>
        <v>0</v>
      </c>
      <c r="KR14" s="25"/>
      <c r="KT14" s="24">
        <f t="shared" si="148"/>
        <v>0</v>
      </c>
      <c r="KU14" s="25">
        <f t="shared" si="149"/>
        <v>0</v>
      </c>
      <c r="KV14" s="23">
        <f t="shared" si="150"/>
        <v>0</v>
      </c>
      <c r="KW14" s="24">
        <f t="shared" si="151"/>
        <v>0</v>
      </c>
      <c r="KX14" s="25"/>
      <c r="KZ14" s="24">
        <f t="shared" si="152"/>
        <v>0</v>
      </c>
      <c r="LA14" s="25"/>
      <c r="LC14" s="24">
        <f t="shared" si="153"/>
        <v>0</v>
      </c>
      <c r="LD14" s="25"/>
      <c r="LF14" s="24">
        <f t="shared" si="154"/>
        <v>0</v>
      </c>
      <c r="LG14" s="25"/>
      <c r="LI14" s="24">
        <f t="shared" si="155"/>
        <v>0</v>
      </c>
      <c r="LJ14" s="25"/>
      <c r="LL14" s="24">
        <f t="shared" si="156"/>
        <v>0</v>
      </c>
      <c r="LM14" s="25">
        <f t="shared" si="157"/>
        <v>0</v>
      </c>
      <c r="LN14" s="23">
        <f t="shared" si="8"/>
        <v>0</v>
      </c>
      <c r="LO14" s="24">
        <f t="shared" si="158"/>
        <v>0</v>
      </c>
      <c r="LP14" s="25"/>
      <c r="LR14" s="24">
        <f t="shared" si="159"/>
        <v>0</v>
      </c>
      <c r="LS14" s="25">
        <f t="shared" si="9"/>
        <v>0</v>
      </c>
      <c r="LT14" s="23">
        <f t="shared" si="10"/>
        <v>0</v>
      </c>
      <c r="LU14" s="24">
        <f t="shared" si="160"/>
        <v>0</v>
      </c>
      <c r="LV14" s="25"/>
      <c r="LX14" s="24">
        <f t="shared" si="161"/>
        <v>0</v>
      </c>
      <c r="LY14" s="25"/>
      <c r="MA14" s="24">
        <f t="shared" si="162"/>
        <v>0</v>
      </c>
      <c r="MB14" s="25"/>
      <c r="MD14" s="24">
        <f t="shared" si="163"/>
        <v>0</v>
      </c>
      <c r="ME14" s="25"/>
      <c r="MG14" s="24">
        <f t="shared" si="164"/>
        <v>0</v>
      </c>
      <c r="MH14" s="25"/>
      <c r="MJ14" s="24">
        <f t="shared" si="165"/>
        <v>0</v>
      </c>
      <c r="MK14" s="25"/>
      <c r="MM14" s="24">
        <f t="shared" si="166"/>
        <v>0</v>
      </c>
      <c r="MN14" s="25"/>
      <c r="MP14" s="24">
        <f t="shared" si="167"/>
        <v>0</v>
      </c>
      <c r="MQ14" s="25"/>
      <c r="MS14" s="24">
        <f t="shared" si="168"/>
        <v>0</v>
      </c>
      <c r="MT14" s="25"/>
      <c r="MV14" s="24">
        <f t="shared" si="169"/>
        <v>0</v>
      </c>
      <c r="MW14" s="25">
        <f t="shared" si="170"/>
        <v>0</v>
      </c>
      <c r="MX14" s="23">
        <f t="shared" si="171"/>
        <v>0</v>
      </c>
      <c r="MY14" s="24">
        <f t="shared" si="172"/>
        <v>0</v>
      </c>
      <c r="MZ14" s="25"/>
      <c r="NB14" s="24">
        <f t="shared" si="173"/>
        <v>0</v>
      </c>
      <c r="NC14" s="25"/>
      <c r="NE14" s="24">
        <f t="shared" si="174"/>
        <v>0</v>
      </c>
      <c r="NF14" s="25"/>
      <c r="NH14" s="24">
        <f t="shared" si="175"/>
        <v>0</v>
      </c>
      <c r="NI14" s="25"/>
      <c r="NK14" s="24">
        <f t="shared" si="176"/>
        <v>0</v>
      </c>
      <c r="NL14" s="25">
        <f t="shared" si="177"/>
        <v>0</v>
      </c>
      <c r="NM14" s="23">
        <f t="shared" si="178"/>
        <v>0</v>
      </c>
      <c r="NN14" s="24">
        <f t="shared" si="179"/>
        <v>0</v>
      </c>
      <c r="NO14" s="25">
        <f t="shared" si="180"/>
        <v>0</v>
      </c>
      <c r="NP14" s="23">
        <f t="shared" si="181"/>
        <v>0</v>
      </c>
      <c r="NQ14" s="24">
        <f t="shared" si="182"/>
        <v>0</v>
      </c>
      <c r="NR14" s="25"/>
      <c r="NT14" s="24">
        <f t="shared" si="183"/>
        <v>0</v>
      </c>
      <c r="NU14" s="25"/>
      <c r="NW14" s="24">
        <f t="shared" si="184"/>
        <v>0</v>
      </c>
      <c r="NX14" s="25"/>
      <c r="NZ14" s="24">
        <f t="shared" si="185"/>
        <v>0</v>
      </c>
      <c r="OA14" s="25"/>
      <c r="OC14" s="24">
        <f t="shared" si="186"/>
        <v>0</v>
      </c>
      <c r="OD14" s="25"/>
      <c r="OF14" s="24">
        <f t="shared" si="187"/>
        <v>0</v>
      </c>
      <c r="OG14" s="25"/>
      <c r="OI14" s="24">
        <f t="shared" si="188"/>
        <v>0</v>
      </c>
      <c r="OJ14" s="25"/>
      <c r="OL14" s="24">
        <f t="shared" si="189"/>
        <v>0</v>
      </c>
      <c r="OM14" s="25"/>
      <c r="OO14" s="24">
        <f t="shared" si="190"/>
        <v>0</v>
      </c>
      <c r="OP14" s="25">
        <f t="shared" si="191"/>
        <v>0</v>
      </c>
      <c r="OQ14" s="23">
        <f t="shared" si="191"/>
        <v>0</v>
      </c>
      <c r="OR14" s="24">
        <f t="shared" si="192"/>
        <v>0</v>
      </c>
      <c r="OS14" s="25"/>
      <c r="OU14" s="24">
        <f t="shared" si="193"/>
        <v>0</v>
      </c>
      <c r="OV14" s="25">
        <f t="shared" si="194"/>
        <v>0</v>
      </c>
      <c r="OW14" s="23">
        <f t="shared" si="195"/>
        <v>0</v>
      </c>
      <c r="OX14" s="24">
        <f t="shared" si="196"/>
        <v>0</v>
      </c>
      <c r="OY14" s="25"/>
      <c r="PA14" s="24">
        <f t="shared" si="197"/>
        <v>0</v>
      </c>
      <c r="PB14" s="25"/>
      <c r="PD14" s="24">
        <f t="shared" si="198"/>
        <v>0</v>
      </c>
      <c r="PE14" s="25"/>
      <c r="PG14" s="24">
        <f t="shared" si="199"/>
        <v>0</v>
      </c>
      <c r="PH14" s="25"/>
      <c r="PJ14" s="24">
        <f t="shared" si="200"/>
        <v>0</v>
      </c>
      <c r="PK14" s="25">
        <f t="shared" si="201"/>
        <v>0</v>
      </c>
      <c r="PL14" s="23">
        <f t="shared" si="201"/>
        <v>0</v>
      </c>
      <c r="PM14" s="24">
        <f t="shared" si="202"/>
        <v>0</v>
      </c>
      <c r="PN14" s="25">
        <f t="shared" si="11"/>
        <v>0</v>
      </c>
      <c r="PO14" s="23">
        <f t="shared" si="12"/>
        <v>0</v>
      </c>
      <c r="PP14" s="24">
        <f t="shared" si="203"/>
        <v>0</v>
      </c>
      <c r="PQ14" s="25">
        <f t="shared" si="13"/>
        <v>116225</v>
      </c>
      <c r="PR14" s="23">
        <f t="shared" si="14"/>
        <v>977</v>
      </c>
      <c r="PS14" s="24">
        <f t="shared" si="204"/>
        <v>117202</v>
      </c>
      <c r="PT14" s="25">
        <f t="shared" si="15"/>
        <v>188808</v>
      </c>
      <c r="PU14" s="23">
        <f t="shared" si="16"/>
        <v>3494</v>
      </c>
      <c r="PV14" s="24">
        <f t="shared" si="205"/>
        <v>192302</v>
      </c>
      <c r="PW14" s="22"/>
    </row>
    <row r="15" spans="1:444" s="32" customFormat="1" x14ac:dyDescent="0.25">
      <c r="A15" s="28">
        <v>5</v>
      </c>
      <c r="B15" s="29" t="s">
        <v>271</v>
      </c>
      <c r="C15" s="30" t="s">
        <v>237</v>
      </c>
      <c r="D15" s="31"/>
      <c r="F15" s="33">
        <f t="shared" si="17"/>
        <v>0</v>
      </c>
      <c r="G15" s="34"/>
      <c r="I15" s="33">
        <f t="shared" si="18"/>
        <v>0</v>
      </c>
      <c r="J15" s="34"/>
      <c r="L15" s="33">
        <f t="shared" si="19"/>
        <v>0</v>
      </c>
      <c r="M15" s="34"/>
      <c r="O15" s="33">
        <f t="shared" si="20"/>
        <v>0</v>
      </c>
      <c r="P15" s="34"/>
      <c r="R15" s="33">
        <f t="shared" si="21"/>
        <v>0</v>
      </c>
      <c r="S15" s="34"/>
      <c r="U15" s="33">
        <f t="shared" si="22"/>
        <v>0</v>
      </c>
      <c r="V15" s="34"/>
      <c r="X15" s="33">
        <f t="shared" si="23"/>
        <v>0</v>
      </c>
      <c r="Y15" s="34"/>
      <c r="AA15" s="33">
        <f t="shared" si="24"/>
        <v>0</v>
      </c>
      <c r="AB15" s="34">
        <f t="shared" si="25"/>
        <v>0</v>
      </c>
      <c r="AC15" s="32">
        <f t="shared" si="26"/>
        <v>0</v>
      </c>
      <c r="AD15" s="33">
        <f t="shared" si="26"/>
        <v>0</v>
      </c>
      <c r="AE15" s="34"/>
      <c r="AG15" s="33">
        <f t="shared" si="27"/>
        <v>0</v>
      </c>
      <c r="AH15" s="34">
        <f t="shared" si="0"/>
        <v>0</v>
      </c>
      <c r="AI15" s="32">
        <f t="shared" si="28"/>
        <v>0</v>
      </c>
      <c r="AJ15" s="33">
        <f t="shared" si="29"/>
        <v>0</v>
      </c>
      <c r="AK15" s="34"/>
      <c r="AM15" s="33">
        <f t="shared" si="30"/>
        <v>0</v>
      </c>
      <c r="AN15" s="34"/>
      <c r="AP15" s="33">
        <f t="shared" si="31"/>
        <v>0</v>
      </c>
      <c r="AQ15" s="34"/>
      <c r="AS15" s="33">
        <f t="shared" si="32"/>
        <v>0</v>
      </c>
      <c r="AT15" s="34"/>
      <c r="AV15" s="33">
        <f t="shared" si="33"/>
        <v>0</v>
      </c>
      <c r="AW15" s="34"/>
      <c r="AY15" s="33">
        <f t="shared" si="34"/>
        <v>0</v>
      </c>
      <c r="AZ15" s="34"/>
      <c r="BB15" s="33">
        <f t="shared" si="35"/>
        <v>0</v>
      </c>
      <c r="BC15" s="34"/>
      <c r="BE15" s="33">
        <f t="shared" si="36"/>
        <v>0</v>
      </c>
      <c r="BF15" s="34"/>
      <c r="BH15" s="33">
        <f t="shared" si="37"/>
        <v>0</v>
      </c>
      <c r="BI15" s="34"/>
      <c r="BK15" s="33">
        <f t="shared" si="38"/>
        <v>0</v>
      </c>
      <c r="BL15" s="34"/>
      <c r="BN15" s="33">
        <f t="shared" si="39"/>
        <v>0</v>
      </c>
      <c r="BO15" s="34"/>
      <c r="BQ15" s="33">
        <f t="shared" si="40"/>
        <v>0</v>
      </c>
      <c r="BR15" s="34">
        <f t="shared" si="41"/>
        <v>0</v>
      </c>
      <c r="BS15" s="32">
        <f t="shared" si="42"/>
        <v>0</v>
      </c>
      <c r="BT15" s="33">
        <f t="shared" si="43"/>
        <v>0</v>
      </c>
      <c r="BU15" s="34"/>
      <c r="BW15" s="33">
        <f t="shared" si="44"/>
        <v>0</v>
      </c>
      <c r="BX15" s="34"/>
      <c r="BZ15" s="33">
        <f t="shared" si="45"/>
        <v>0</v>
      </c>
      <c r="CA15" s="34"/>
      <c r="CC15" s="33">
        <f t="shared" si="46"/>
        <v>0</v>
      </c>
      <c r="CD15" s="34"/>
      <c r="CF15" s="33">
        <f t="shared" si="47"/>
        <v>0</v>
      </c>
      <c r="CG15" s="34"/>
      <c r="CI15" s="33">
        <f t="shared" si="48"/>
        <v>0</v>
      </c>
      <c r="CJ15" s="34"/>
      <c r="CL15" s="33">
        <f t="shared" si="49"/>
        <v>0</v>
      </c>
      <c r="CM15" s="34"/>
      <c r="CO15" s="33">
        <f t="shared" si="50"/>
        <v>0</v>
      </c>
      <c r="CP15" s="34">
        <f t="shared" si="51"/>
        <v>0</v>
      </c>
      <c r="CQ15" s="32">
        <f t="shared" si="52"/>
        <v>0</v>
      </c>
      <c r="CR15" s="33">
        <f t="shared" si="53"/>
        <v>0</v>
      </c>
      <c r="CS15" s="34"/>
      <c r="CU15" s="33">
        <f t="shared" si="54"/>
        <v>0</v>
      </c>
      <c r="CV15" s="34"/>
      <c r="CX15" s="33">
        <f t="shared" si="55"/>
        <v>0</v>
      </c>
      <c r="CY15" s="34"/>
      <c r="DA15" s="33">
        <f t="shared" si="56"/>
        <v>0</v>
      </c>
      <c r="DB15" s="34"/>
      <c r="DD15" s="33">
        <f t="shared" si="57"/>
        <v>0</v>
      </c>
      <c r="DE15" s="34"/>
      <c r="DG15" s="33">
        <f t="shared" si="58"/>
        <v>0</v>
      </c>
      <c r="DH15" s="34">
        <f t="shared" si="59"/>
        <v>0</v>
      </c>
      <c r="DI15" s="32">
        <f t="shared" si="60"/>
        <v>0</v>
      </c>
      <c r="DJ15" s="33">
        <f t="shared" si="61"/>
        <v>0</v>
      </c>
      <c r="DK15" s="34"/>
      <c r="DM15" s="33">
        <f t="shared" si="62"/>
        <v>0</v>
      </c>
      <c r="DN15" s="34"/>
      <c r="DP15" s="33">
        <f t="shared" si="63"/>
        <v>0</v>
      </c>
      <c r="DQ15" s="34"/>
      <c r="DS15" s="33">
        <f t="shared" si="64"/>
        <v>0</v>
      </c>
      <c r="DT15" s="34"/>
      <c r="DV15" s="33">
        <f t="shared" si="65"/>
        <v>0</v>
      </c>
      <c r="DW15" s="34"/>
      <c r="DY15" s="33">
        <f t="shared" si="66"/>
        <v>0</v>
      </c>
      <c r="DZ15" s="34">
        <f t="shared" si="67"/>
        <v>0</v>
      </c>
      <c r="EA15" s="32">
        <f t="shared" si="67"/>
        <v>0</v>
      </c>
      <c r="EB15" s="33">
        <f t="shared" si="68"/>
        <v>0</v>
      </c>
      <c r="EC15" s="34"/>
      <c r="EE15" s="33">
        <f t="shared" si="69"/>
        <v>0</v>
      </c>
      <c r="EF15" s="34"/>
      <c r="EH15" s="33">
        <f t="shared" si="70"/>
        <v>0</v>
      </c>
      <c r="EI15" s="34"/>
      <c r="EK15" s="33">
        <f t="shared" si="71"/>
        <v>0</v>
      </c>
      <c r="EL15" s="34"/>
      <c r="EN15" s="33">
        <f t="shared" si="72"/>
        <v>0</v>
      </c>
      <c r="EO15" s="34">
        <f t="shared" si="73"/>
        <v>0</v>
      </c>
      <c r="EP15" s="32">
        <f t="shared" si="1"/>
        <v>0</v>
      </c>
      <c r="EQ15" s="33">
        <f t="shared" si="74"/>
        <v>0</v>
      </c>
      <c r="ER15" s="34"/>
      <c r="ET15" s="33">
        <f t="shared" si="75"/>
        <v>0</v>
      </c>
      <c r="EU15" s="34"/>
      <c r="EW15" s="33">
        <f t="shared" si="76"/>
        <v>0</v>
      </c>
      <c r="EX15" s="34"/>
      <c r="EZ15" s="33">
        <f t="shared" si="77"/>
        <v>0</v>
      </c>
      <c r="FA15" s="34"/>
      <c r="FC15" s="33">
        <f t="shared" si="78"/>
        <v>0</v>
      </c>
      <c r="FD15" s="34"/>
      <c r="FF15" s="33">
        <f t="shared" si="79"/>
        <v>0</v>
      </c>
      <c r="FG15" s="34"/>
      <c r="FI15" s="33">
        <f t="shared" si="80"/>
        <v>0</v>
      </c>
      <c r="FJ15" s="34">
        <f t="shared" si="81"/>
        <v>0</v>
      </c>
      <c r="FK15" s="32">
        <f t="shared" si="82"/>
        <v>0</v>
      </c>
      <c r="FL15" s="33">
        <f t="shared" si="83"/>
        <v>0</v>
      </c>
      <c r="FO15" s="33">
        <f t="shared" si="84"/>
        <v>0</v>
      </c>
      <c r="FR15" s="33">
        <f t="shared" si="85"/>
        <v>0</v>
      </c>
      <c r="FS15" s="34"/>
      <c r="FU15" s="33">
        <f t="shared" si="86"/>
        <v>0</v>
      </c>
      <c r="FV15" s="34"/>
      <c r="FX15" s="33">
        <f t="shared" si="87"/>
        <v>0</v>
      </c>
      <c r="GA15" s="33">
        <f t="shared" si="88"/>
        <v>0</v>
      </c>
      <c r="GB15" s="34">
        <f t="shared" si="89"/>
        <v>0</v>
      </c>
      <c r="GC15" s="32">
        <f t="shared" si="90"/>
        <v>0</v>
      </c>
      <c r="GD15" s="33">
        <f t="shared" si="91"/>
        <v>0</v>
      </c>
      <c r="GE15" s="34"/>
      <c r="GG15" s="33">
        <f t="shared" si="92"/>
        <v>0</v>
      </c>
      <c r="GH15" s="34"/>
      <c r="GJ15" s="33">
        <f t="shared" si="93"/>
        <v>0</v>
      </c>
      <c r="GK15" s="34">
        <f t="shared" si="94"/>
        <v>0</v>
      </c>
      <c r="GL15" s="32">
        <f t="shared" si="2"/>
        <v>0</v>
      </c>
      <c r="GM15" s="33">
        <f t="shared" si="95"/>
        <v>0</v>
      </c>
      <c r="GN15" s="34"/>
      <c r="GP15" s="33">
        <f t="shared" si="96"/>
        <v>0</v>
      </c>
      <c r="GQ15" s="34"/>
      <c r="GS15" s="33">
        <f t="shared" si="97"/>
        <v>0</v>
      </c>
      <c r="GT15" s="34">
        <f t="shared" si="98"/>
        <v>0</v>
      </c>
      <c r="GU15" s="32">
        <f t="shared" si="99"/>
        <v>0</v>
      </c>
      <c r="GV15" s="33">
        <f t="shared" si="100"/>
        <v>0</v>
      </c>
      <c r="GW15" s="34">
        <f t="shared" si="3"/>
        <v>0</v>
      </c>
      <c r="GX15" s="32">
        <f t="shared" si="4"/>
        <v>0</v>
      </c>
      <c r="GY15" s="33">
        <f t="shared" si="101"/>
        <v>0</v>
      </c>
      <c r="HB15" s="33">
        <f t="shared" si="102"/>
        <v>0</v>
      </c>
      <c r="HE15" s="33">
        <f t="shared" si="103"/>
        <v>0</v>
      </c>
      <c r="HH15" s="33">
        <f t="shared" si="104"/>
        <v>0</v>
      </c>
      <c r="HK15" s="33">
        <f t="shared" si="105"/>
        <v>0</v>
      </c>
      <c r="HN15" s="33">
        <f t="shared" si="106"/>
        <v>0</v>
      </c>
      <c r="HO15" s="34"/>
      <c r="HQ15" s="33">
        <f t="shared" si="107"/>
        <v>0</v>
      </c>
      <c r="HR15" s="34"/>
      <c r="HT15" s="33">
        <f t="shared" si="108"/>
        <v>0</v>
      </c>
      <c r="HU15" s="34"/>
      <c r="HW15" s="33">
        <f t="shared" si="109"/>
        <v>0</v>
      </c>
      <c r="HX15" s="34">
        <f t="shared" si="110"/>
        <v>0</v>
      </c>
      <c r="HY15" s="32">
        <f t="shared" si="111"/>
        <v>0</v>
      </c>
      <c r="HZ15" s="33">
        <f t="shared" si="112"/>
        <v>0</v>
      </c>
      <c r="IA15" s="34"/>
      <c r="IC15" s="33">
        <f t="shared" si="113"/>
        <v>0</v>
      </c>
      <c r="ID15" s="34"/>
      <c r="IF15" s="33">
        <f t="shared" si="114"/>
        <v>0</v>
      </c>
      <c r="IG15" s="34">
        <f t="shared" si="115"/>
        <v>0</v>
      </c>
      <c r="IH15" s="32">
        <f t="shared" si="116"/>
        <v>0</v>
      </c>
      <c r="II15" s="33">
        <f t="shared" si="117"/>
        <v>0</v>
      </c>
      <c r="IJ15" s="34"/>
      <c r="IL15" s="33">
        <f t="shared" si="118"/>
        <v>0</v>
      </c>
      <c r="IM15" s="34"/>
      <c r="IO15" s="33">
        <f t="shared" si="119"/>
        <v>0</v>
      </c>
      <c r="IP15" s="34">
        <f t="shared" si="120"/>
        <v>0</v>
      </c>
      <c r="IQ15" s="32">
        <f t="shared" si="121"/>
        <v>0</v>
      </c>
      <c r="IR15" s="33">
        <f t="shared" si="122"/>
        <v>0</v>
      </c>
      <c r="IS15" s="34"/>
      <c r="IU15" s="33">
        <f t="shared" si="123"/>
        <v>0</v>
      </c>
      <c r="IV15" s="34"/>
      <c r="IX15" s="33">
        <f t="shared" si="124"/>
        <v>0</v>
      </c>
      <c r="IY15" s="34">
        <f t="shared" si="125"/>
        <v>0</v>
      </c>
      <c r="IZ15" s="32">
        <f t="shared" si="126"/>
        <v>0</v>
      </c>
      <c r="JA15" s="33">
        <f t="shared" si="127"/>
        <v>0</v>
      </c>
      <c r="JB15" s="34"/>
      <c r="JD15" s="33">
        <f t="shared" si="128"/>
        <v>0</v>
      </c>
      <c r="JE15" s="34"/>
      <c r="JG15" s="33">
        <f t="shared" si="129"/>
        <v>0</v>
      </c>
      <c r="JH15" s="34"/>
      <c r="JJ15" s="33">
        <f t="shared" si="130"/>
        <v>0</v>
      </c>
      <c r="JK15" s="34">
        <f t="shared" si="131"/>
        <v>0</v>
      </c>
      <c r="JL15" s="32">
        <f t="shared" si="132"/>
        <v>0</v>
      </c>
      <c r="JM15" s="33">
        <f t="shared" si="133"/>
        <v>0</v>
      </c>
      <c r="JN15" s="34"/>
      <c r="JP15" s="33">
        <f t="shared" si="134"/>
        <v>0</v>
      </c>
      <c r="JQ15" s="34"/>
      <c r="JS15" s="33">
        <f t="shared" si="135"/>
        <v>0</v>
      </c>
      <c r="JT15" s="34">
        <f t="shared" si="136"/>
        <v>0</v>
      </c>
      <c r="JU15" s="32">
        <f t="shared" si="137"/>
        <v>0</v>
      </c>
      <c r="JV15" s="33">
        <f t="shared" si="138"/>
        <v>0</v>
      </c>
      <c r="JW15" s="34"/>
      <c r="JY15" s="33">
        <f t="shared" si="139"/>
        <v>0</v>
      </c>
      <c r="JZ15" s="34"/>
      <c r="KB15" s="33">
        <f t="shared" si="140"/>
        <v>0</v>
      </c>
      <c r="KC15" s="34">
        <f t="shared" si="141"/>
        <v>0</v>
      </c>
      <c r="KD15" s="32">
        <f t="shared" si="142"/>
        <v>0</v>
      </c>
      <c r="KE15" s="33">
        <f t="shared" si="143"/>
        <v>0</v>
      </c>
      <c r="KF15" s="34"/>
      <c r="KH15" s="33">
        <f t="shared" si="144"/>
        <v>0</v>
      </c>
      <c r="KI15" s="34">
        <f t="shared" si="6"/>
        <v>0</v>
      </c>
      <c r="KJ15" s="32">
        <f t="shared" si="7"/>
        <v>0</v>
      </c>
      <c r="KK15" s="33">
        <f t="shared" si="145"/>
        <v>0</v>
      </c>
      <c r="KL15" s="34"/>
      <c r="KN15" s="33">
        <f t="shared" si="146"/>
        <v>0</v>
      </c>
      <c r="KO15" s="34"/>
      <c r="KQ15" s="33">
        <f t="shared" si="147"/>
        <v>0</v>
      </c>
      <c r="KR15" s="34"/>
      <c r="KT15" s="33">
        <f t="shared" si="148"/>
        <v>0</v>
      </c>
      <c r="KU15" s="34">
        <f t="shared" si="149"/>
        <v>0</v>
      </c>
      <c r="KV15" s="32">
        <f t="shared" si="150"/>
        <v>0</v>
      </c>
      <c r="KW15" s="33">
        <f t="shared" si="151"/>
        <v>0</v>
      </c>
      <c r="KX15" s="34"/>
      <c r="KZ15" s="33">
        <f t="shared" si="152"/>
        <v>0</v>
      </c>
      <c r="LA15" s="34"/>
      <c r="LC15" s="33">
        <f t="shared" si="153"/>
        <v>0</v>
      </c>
      <c r="LD15" s="34"/>
      <c r="LF15" s="33">
        <f t="shared" si="154"/>
        <v>0</v>
      </c>
      <c r="LG15" s="34"/>
      <c r="LI15" s="33">
        <f t="shared" si="155"/>
        <v>0</v>
      </c>
      <c r="LJ15" s="34"/>
      <c r="LL15" s="33">
        <f t="shared" si="156"/>
        <v>0</v>
      </c>
      <c r="LM15" s="34">
        <f t="shared" si="157"/>
        <v>0</v>
      </c>
      <c r="LN15" s="32">
        <f t="shared" si="8"/>
        <v>0</v>
      </c>
      <c r="LO15" s="33">
        <f t="shared" si="158"/>
        <v>0</v>
      </c>
      <c r="LP15" s="34"/>
      <c r="LR15" s="33">
        <f t="shared" si="159"/>
        <v>0</v>
      </c>
      <c r="LS15" s="34">
        <f t="shared" si="9"/>
        <v>0</v>
      </c>
      <c r="LT15" s="32">
        <f t="shared" si="10"/>
        <v>0</v>
      </c>
      <c r="LU15" s="33">
        <f t="shared" si="160"/>
        <v>0</v>
      </c>
      <c r="LV15" s="34"/>
      <c r="LX15" s="33">
        <f t="shared" si="161"/>
        <v>0</v>
      </c>
      <c r="LY15" s="34"/>
      <c r="MA15" s="33">
        <f t="shared" si="162"/>
        <v>0</v>
      </c>
      <c r="MB15" s="34"/>
      <c r="MD15" s="33">
        <f t="shared" si="163"/>
        <v>0</v>
      </c>
      <c r="ME15" s="34"/>
      <c r="MG15" s="33">
        <f t="shared" si="164"/>
        <v>0</v>
      </c>
      <c r="MH15" s="34"/>
      <c r="MJ15" s="33">
        <f t="shared" si="165"/>
        <v>0</v>
      </c>
      <c r="MK15" s="34"/>
      <c r="MM15" s="33">
        <f t="shared" si="166"/>
        <v>0</v>
      </c>
      <c r="MN15" s="34"/>
      <c r="MP15" s="33">
        <f t="shared" si="167"/>
        <v>0</v>
      </c>
      <c r="MQ15" s="34"/>
      <c r="MS15" s="33">
        <f t="shared" si="168"/>
        <v>0</v>
      </c>
      <c r="MT15" s="34"/>
      <c r="MV15" s="33">
        <f t="shared" si="169"/>
        <v>0</v>
      </c>
      <c r="MW15" s="34">
        <f t="shared" si="170"/>
        <v>0</v>
      </c>
      <c r="MX15" s="32">
        <f t="shared" si="171"/>
        <v>0</v>
      </c>
      <c r="MY15" s="33">
        <f t="shared" si="172"/>
        <v>0</v>
      </c>
      <c r="MZ15" s="34"/>
      <c r="NB15" s="33">
        <f t="shared" si="173"/>
        <v>0</v>
      </c>
      <c r="NC15" s="34"/>
      <c r="NE15" s="33">
        <f t="shared" si="174"/>
        <v>0</v>
      </c>
      <c r="NF15" s="34"/>
      <c r="NH15" s="33">
        <f t="shared" si="175"/>
        <v>0</v>
      </c>
      <c r="NI15" s="34"/>
      <c r="NK15" s="33">
        <f t="shared" si="176"/>
        <v>0</v>
      </c>
      <c r="NL15" s="34">
        <f t="shared" si="177"/>
        <v>0</v>
      </c>
      <c r="NM15" s="32">
        <f t="shared" si="178"/>
        <v>0</v>
      </c>
      <c r="NN15" s="33">
        <f t="shared" si="179"/>
        <v>0</v>
      </c>
      <c r="NO15" s="34">
        <f t="shared" si="180"/>
        <v>0</v>
      </c>
      <c r="NP15" s="32">
        <f t="shared" si="181"/>
        <v>0</v>
      </c>
      <c r="NQ15" s="33">
        <f t="shared" si="182"/>
        <v>0</v>
      </c>
      <c r="NR15" s="34"/>
      <c r="NT15" s="33">
        <f t="shared" si="183"/>
        <v>0</v>
      </c>
      <c r="NU15" s="34"/>
      <c r="NW15" s="33">
        <f t="shared" si="184"/>
        <v>0</v>
      </c>
      <c r="NX15" s="34"/>
      <c r="NZ15" s="33">
        <f t="shared" si="185"/>
        <v>0</v>
      </c>
      <c r="OA15" s="34"/>
      <c r="OC15" s="33">
        <f t="shared" si="186"/>
        <v>0</v>
      </c>
      <c r="OD15" s="34"/>
      <c r="OF15" s="33">
        <f t="shared" si="187"/>
        <v>0</v>
      </c>
      <c r="OG15" s="34"/>
      <c r="OI15" s="33">
        <f t="shared" si="188"/>
        <v>0</v>
      </c>
      <c r="OJ15" s="34"/>
      <c r="OL15" s="33">
        <f t="shared" si="189"/>
        <v>0</v>
      </c>
      <c r="OM15" s="34"/>
      <c r="OO15" s="33">
        <f t="shared" si="190"/>
        <v>0</v>
      </c>
      <c r="OP15" s="34">
        <f t="shared" si="191"/>
        <v>0</v>
      </c>
      <c r="OQ15" s="32">
        <f t="shared" si="191"/>
        <v>0</v>
      </c>
      <c r="OR15" s="33">
        <f t="shared" si="192"/>
        <v>0</v>
      </c>
      <c r="OS15" s="34"/>
      <c r="OU15" s="33">
        <f t="shared" si="193"/>
        <v>0</v>
      </c>
      <c r="OV15" s="34">
        <f t="shared" si="194"/>
        <v>0</v>
      </c>
      <c r="OW15" s="32">
        <f t="shared" si="195"/>
        <v>0</v>
      </c>
      <c r="OX15" s="33">
        <f t="shared" si="196"/>
        <v>0</v>
      </c>
      <c r="OY15" s="34"/>
      <c r="PA15" s="33">
        <f t="shared" si="197"/>
        <v>0</v>
      </c>
      <c r="PB15" s="34"/>
      <c r="PD15" s="33">
        <f t="shared" si="198"/>
        <v>0</v>
      </c>
      <c r="PE15" s="34"/>
      <c r="PG15" s="33">
        <f t="shared" si="199"/>
        <v>0</v>
      </c>
      <c r="PH15" s="34"/>
      <c r="PJ15" s="33">
        <f t="shared" si="200"/>
        <v>0</v>
      </c>
      <c r="PK15" s="34">
        <f t="shared" si="201"/>
        <v>0</v>
      </c>
      <c r="PL15" s="32">
        <f t="shared" si="201"/>
        <v>0</v>
      </c>
      <c r="PM15" s="33">
        <f t="shared" si="202"/>
        <v>0</v>
      </c>
      <c r="PN15" s="34">
        <f t="shared" si="11"/>
        <v>0</v>
      </c>
      <c r="PO15" s="32">
        <f t="shared" si="12"/>
        <v>0</v>
      </c>
      <c r="PP15" s="33">
        <f t="shared" si="203"/>
        <v>0</v>
      </c>
      <c r="PQ15" s="34">
        <f t="shared" si="13"/>
        <v>0</v>
      </c>
      <c r="PR15" s="32">
        <f t="shared" si="14"/>
        <v>0</v>
      </c>
      <c r="PS15" s="33">
        <f t="shared" si="204"/>
        <v>0</v>
      </c>
      <c r="PT15" s="34">
        <f t="shared" si="15"/>
        <v>0</v>
      </c>
      <c r="PU15" s="32">
        <f t="shared" si="16"/>
        <v>0</v>
      </c>
      <c r="PV15" s="33">
        <f t="shared" si="205"/>
        <v>0</v>
      </c>
      <c r="PW15" s="31"/>
    </row>
    <row r="16" spans="1:444" s="39" customFormat="1" x14ac:dyDescent="0.25">
      <c r="A16" s="35">
        <v>6</v>
      </c>
      <c r="B16" s="36" t="s">
        <v>401</v>
      </c>
      <c r="C16" s="37" t="s">
        <v>402</v>
      </c>
      <c r="D16" s="38"/>
      <c r="F16" s="40">
        <f t="shared" si="17"/>
        <v>0</v>
      </c>
      <c r="G16" s="41">
        <v>7936</v>
      </c>
      <c r="I16" s="40">
        <f t="shared" si="18"/>
        <v>7936</v>
      </c>
      <c r="J16" s="41">
        <v>8295</v>
      </c>
      <c r="L16" s="40">
        <f t="shared" si="19"/>
        <v>8295</v>
      </c>
      <c r="M16" s="41"/>
      <c r="O16" s="40">
        <f t="shared" si="20"/>
        <v>0</v>
      </c>
      <c r="P16" s="41">
        <v>5969</v>
      </c>
      <c r="R16" s="40">
        <f t="shared" si="21"/>
        <v>5969</v>
      </c>
      <c r="S16" s="41">
        <v>7254</v>
      </c>
      <c r="U16" s="40">
        <f t="shared" si="22"/>
        <v>7254</v>
      </c>
      <c r="V16" s="41">
        <v>4879</v>
      </c>
      <c r="X16" s="40">
        <f t="shared" si="23"/>
        <v>4879</v>
      </c>
      <c r="Y16" s="41">
        <v>9077</v>
      </c>
      <c r="AA16" s="40">
        <f t="shared" si="24"/>
        <v>9077</v>
      </c>
      <c r="AB16" s="41">
        <f t="shared" si="25"/>
        <v>43410</v>
      </c>
      <c r="AC16" s="39">
        <f t="shared" si="26"/>
        <v>0</v>
      </c>
      <c r="AD16" s="40">
        <f t="shared" si="26"/>
        <v>43410</v>
      </c>
      <c r="AE16" s="41">
        <v>11871</v>
      </c>
      <c r="AG16" s="40">
        <f t="shared" si="27"/>
        <v>11871</v>
      </c>
      <c r="AH16" s="41">
        <f t="shared" si="0"/>
        <v>55281</v>
      </c>
      <c r="AI16" s="39">
        <f t="shared" si="28"/>
        <v>0</v>
      </c>
      <c r="AJ16" s="40">
        <f t="shared" si="29"/>
        <v>55281</v>
      </c>
      <c r="AK16" s="41"/>
      <c r="AM16" s="40">
        <f t="shared" si="30"/>
        <v>0</v>
      </c>
      <c r="AN16" s="41"/>
      <c r="AP16" s="40">
        <f t="shared" si="31"/>
        <v>0</v>
      </c>
      <c r="AQ16" s="41"/>
      <c r="AS16" s="40">
        <f t="shared" si="32"/>
        <v>0</v>
      </c>
      <c r="AT16" s="41"/>
      <c r="AV16" s="40">
        <f t="shared" si="33"/>
        <v>0</v>
      </c>
      <c r="AW16" s="41"/>
      <c r="AY16" s="40">
        <f t="shared" si="34"/>
        <v>0</v>
      </c>
      <c r="AZ16" s="41"/>
      <c r="BB16" s="40">
        <f t="shared" si="35"/>
        <v>0</v>
      </c>
      <c r="BC16" s="41"/>
      <c r="BE16" s="40">
        <f t="shared" si="36"/>
        <v>0</v>
      </c>
      <c r="BF16" s="41"/>
      <c r="BH16" s="40">
        <f t="shared" si="37"/>
        <v>0</v>
      </c>
      <c r="BI16" s="41"/>
      <c r="BK16" s="40">
        <f t="shared" si="38"/>
        <v>0</v>
      </c>
      <c r="BL16" s="41"/>
      <c r="BN16" s="40">
        <f t="shared" si="39"/>
        <v>0</v>
      </c>
      <c r="BO16" s="41"/>
      <c r="BQ16" s="40">
        <f t="shared" si="40"/>
        <v>0</v>
      </c>
      <c r="BR16" s="41">
        <f t="shared" si="41"/>
        <v>0</v>
      </c>
      <c r="BS16" s="39">
        <f t="shared" si="42"/>
        <v>0</v>
      </c>
      <c r="BT16" s="40">
        <f t="shared" si="43"/>
        <v>0</v>
      </c>
      <c r="BU16" s="41"/>
      <c r="BW16" s="40">
        <f t="shared" si="44"/>
        <v>0</v>
      </c>
      <c r="BX16" s="41"/>
      <c r="BZ16" s="40">
        <f t="shared" si="45"/>
        <v>0</v>
      </c>
      <c r="CA16" s="41"/>
      <c r="CC16" s="40">
        <f t="shared" si="46"/>
        <v>0</v>
      </c>
      <c r="CD16" s="41"/>
      <c r="CF16" s="40">
        <f t="shared" si="47"/>
        <v>0</v>
      </c>
      <c r="CG16" s="41"/>
      <c r="CI16" s="40">
        <f t="shared" si="48"/>
        <v>0</v>
      </c>
      <c r="CJ16" s="41"/>
      <c r="CL16" s="40">
        <f t="shared" si="49"/>
        <v>0</v>
      </c>
      <c r="CM16" s="41"/>
      <c r="CO16" s="40">
        <f t="shared" si="50"/>
        <v>0</v>
      </c>
      <c r="CP16" s="41">
        <f t="shared" si="51"/>
        <v>0</v>
      </c>
      <c r="CQ16" s="39">
        <f t="shared" si="52"/>
        <v>0</v>
      </c>
      <c r="CR16" s="40">
        <f t="shared" si="53"/>
        <v>0</v>
      </c>
      <c r="CS16" s="41"/>
      <c r="CU16" s="40">
        <f t="shared" si="54"/>
        <v>0</v>
      </c>
      <c r="CV16" s="41"/>
      <c r="CX16" s="40">
        <f t="shared" si="55"/>
        <v>0</v>
      </c>
      <c r="CY16" s="41"/>
      <c r="DA16" s="40">
        <f t="shared" si="56"/>
        <v>0</v>
      </c>
      <c r="DB16" s="41"/>
      <c r="DD16" s="40">
        <f t="shared" si="57"/>
        <v>0</v>
      </c>
      <c r="DE16" s="41"/>
      <c r="DG16" s="40">
        <f t="shared" si="58"/>
        <v>0</v>
      </c>
      <c r="DH16" s="41">
        <f t="shared" si="59"/>
        <v>0</v>
      </c>
      <c r="DI16" s="39">
        <f t="shared" si="60"/>
        <v>0</v>
      </c>
      <c r="DJ16" s="40">
        <f t="shared" si="61"/>
        <v>0</v>
      </c>
      <c r="DK16" s="41"/>
      <c r="DM16" s="40">
        <f t="shared" si="62"/>
        <v>0</v>
      </c>
      <c r="DN16" s="41"/>
      <c r="DP16" s="40">
        <f t="shared" si="63"/>
        <v>0</v>
      </c>
      <c r="DQ16" s="41"/>
      <c r="DS16" s="40">
        <f t="shared" si="64"/>
        <v>0</v>
      </c>
      <c r="DT16" s="41"/>
      <c r="DV16" s="40">
        <f t="shared" si="65"/>
        <v>0</v>
      </c>
      <c r="DW16" s="41"/>
      <c r="DY16" s="40">
        <f t="shared" si="66"/>
        <v>0</v>
      </c>
      <c r="DZ16" s="41">
        <f t="shared" si="67"/>
        <v>0</v>
      </c>
      <c r="EA16" s="39">
        <f t="shared" si="67"/>
        <v>0</v>
      </c>
      <c r="EB16" s="40">
        <f t="shared" si="68"/>
        <v>0</v>
      </c>
      <c r="EC16" s="41"/>
      <c r="EE16" s="40">
        <f t="shared" si="69"/>
        <v>0</v>
      </c>
      <c r="EF16" s="41">
        <v>8831</v>
      </c>
      <c r="EH16" s="40">
        <f t="shared" si="70"/>
        <v>8831</v>
      </c>
      <c r="EI16" s="41"/>
      <c r="EK16" s="40">
        <f t="shared" si="71"/>
        <v>0</v>
      </c>
      <c r="EL16" s="41"/>
      <c r="EN16" s="40">
        <f t="shared" si="72"/>
        <v>0</v>
      </c>
      <c r="EO16" s="41">
        <f t="shared" si="73"/>
        <v>8831</v>
      </c>
      <c r="EP16" s="39">
        <f t="shared" si="1"/>
        <v>0</v>
      </c>
      <c r="EQ16" s="40">
        <f t="shared" si="74"/>
        <v>8831</v>
      </c>
      <c r="ER16" s="41"/>
      <c r="ET16" s="40">
        <f t="shared" si="75"/>
        <v>0</v>
      </c>
      <c r="EU16" s="41"/>
      <c r="EW16" s="40">
        <f t="shared" si="76"/>
        <v>0</v>
      </c>
      <c r="EX16" s="41"/>
      <c r="EZ16" s="40">
        <f t="shared" si="77"/>
        <v>0</v>
      </c>
      <c r="FA16" s="41"/>
      <c r="FC16" s="40">
        <f t="shared" si="78"/>
        <v>0</v>
      </c>
      <c r="FD16" s="41"/>
      <c r="FF16" s="40">
        <f t="shared" si="79"/>
        <v>0</v>
      </c>
      <c r="FG16" s="41"/>
      <c r="FI16" s="40">
        <f t="shared" si="80"/>
        <v>0</v>
      </c>
      <c r="FJ16" s="41">
        <f t="shared" si="81"/>
        <v>0</v>
      </c>
      <c r="FK16" s="39">
        <f t="shared" si="82"/>
        <v>0</v>
      </c>
      <c r="FL16" s="40">
        <f t="shared" si="83"/>
        <v>0</v>
      </c>
      <c r="FO16" s="40">
        <f t="shared" si="84"/>
        <v>0</v>
      </c>
      <c r="FR16" s="40">
        <f t="shared" si="85"/>
        <v>0</v>
      </c>
      <c r="FS16" s="41"/>
      <c r="FU16" s="40">
        <f t="shared" si="86"/>
        <v>0</v>
      </c>
      <c r="FV16" s="41"/>
      <c r="FX16" s="40">
        <f t="shared" si="87"/>
        <v>0</v>
      </c>
      <c r="GA16" s="40">
        <f t="shared" si="88"/>
        <v>0</v>
      </c>
      <c r="GB16" s="41">
        <f t="shared" si="89"/>
        <v>0</v>
      </c>
      <c r="GC16" s="39">
        <f t="shared" si="90"/>
        <v>0</v>
      </c>
      <c r="GD16" s="40">
        <f t="shared" si="91"/>
        <v>0</v>
      </c>
      <c r="GE16" s="41"/>
      <c r="GG16" s="40">
        <f t="shared" si="92"/>
        <v>0</v>
      </c>
      <c r="GH16" s="41"/>
      <c r="GJ16" s="40">
        <f t="shared" si="93"/>
        <v>0</v>
      </c>
      <c r="GK16" s="41">
        <f t="shared" si="94"/>
        <v>0</v>
      </c>
      <c r="GL16" s="39">
        <f t="shared" si="2"/>
        <v>0</v>
      </c>
      <c r="GM16" s="40">
        <f t="shared" si="95"/>
        <v>0</v>
      </c>
      <c r="GN16" s="41"/>
      <c r="GP16" s="40">
        <f t="shared" si="96"/>
        <v>0</v>
      </c>
      <c r="GQ16" s="41"/>
      <c r="GS16" s="40">
        <f t="shared" si="97"/>
        <v>0</v>
      </c>
      <c r="GT16" s="41">
        <f t="shared" si="98"/>
        <v>0</v>
      </c>
      <c r="GU16" s="39">
        <f t="shared" si="99"/>
        <v>0</v>
      </c>
      <c r="GV16" s="40">
        <f t="shared" si="100"/>
        <v>0</v>
      </c>
      <c r="GW16" s="41">
        <f t="shared" si="3"/>
        <v>8831</v>
      </c>
      <c r="GX16" s="39">
        <f t="shared" si="4"/>
        <v>0</v>
      </c>
      <c r="GY16" s="40">
        <f t="shared" si="101"/>
        <v>8831</v>
      </c>
      <c r="HB16" s="40">
        <f t="shared" si="102"/>
        <v>0</v>
      </c>
      <c r="HE16" s="40">
        <f t="shared" si="103"/>
        <v>0</v>
      </c>
      <c r="HH16" s="40">
        <f t="shared" si="104"/>
        <v>0</v>
      </c>
      <c r="HK16" s="40">
        <f t="shared" si="105"/>
        <v>0</v>
      </c>
      <c r="HN16" s="40">
        <f t="shared" si="106"/>
        <v>0</v>
      </c>
      <c r="HO16" s="41"/>
      <c r="HQ16" s="40">
        <f t="shared" si="107"/>
        <v>0</v>
      </c>
      <c r="HR16" s="41"/>
      <c r="HT16" s="40">
        <f t="shared" si="108"/>
        <v>0</v>
      </c>
      <c r="HU16" s="41"/>
      <c r="HW16" s="40">
        <f t="shared" si="109"/>
        <v>0</v>
      </c>
      <c r="HX16" s="41">
        <f t="shared" si="110"/>
        <v>0</v>
      </c>
      <c r="HY16" s="39">
        <f t="shared" si="111"/>
        <v>0</v>
      </c>
      <c r="HZ16" s="40">
        <f t="shared" si="112"/>
        <v>0</v>
      </c>
      <c r="IA16" s="41"/>
      <c r="IC16" s="40">
        <f t="shared" si="113"/>
        <v>0</v>
      </c>
      <c r="ID16" s="41"/>
      <c r="IF16" s="40">
        <f t="shared" si="114"/>
        <v>0</v>
      </c>
      <c r="IG16" s="41">
        <f t="shared" si="115"/>
        <v>0</v>
      </c>
      <c r="IH16" s="39">
        <f t="shared" si="116"/>
        <v>0</v>
      </c>
      <c r="II16" s="40">
        <f t="shared" si="117"/>
        <v>0</v>
      </c>
      <c r="IJ16" s="41"/>
      <c r="IL16" s="40">
        <f t="shared" si="118"/>
        <v>0</v>
      </c>
      <c r="IM16" s="41"/>
      <c r="IO16" s="40">
        <f t="shared" si="119"/>
        <v>0</v>
      </c>
      <c r="IP16" s="41">
        <f t="shared" si="120"/>
        <v>0</v>
      </c>
      <c r="IQ16" s="39">
        <f t="shared" si="121"/>
        <v>0</v>
      </c>
      <c r="IR16" s="40">
        <f t="shared" si="122"/>
        <v>0</v>
      </c>
      <c r="IS16" s="41"/>
      <c r="IU16" s="40">
        <f t="shared" si="123"/>
        <v>0</v>
      </c>
      <c r="IV16" s="41"/>
      <c r="IX16" s="40">
        <f t="shared" si="124"/>
        <v>0</v>
      </c>
      <c r="IY16" s="41">
        <f t="shared" si="125"/>
        <v>0</v>
      </c>
      <c r="IZ16" s="39">
        <f t="shared" si="126"/>
        <v>0</v>
      </c>
      <c r="JA16" s="40">
        <f t="shared" si="127"/>
        <v>0</v>
      </c>
      <c r="JB16" s="41"/>
      <c r="JD16" s="40">
        <f t="shared" si="128"/>
        <v>0</v>
      </c>
      <c r="JE16" s="41"/>
      <c r="JG16" s="40">
        <f t="shared" si="129"/>
        <v>0</v>
      </c>
      <c r="JH16" s="41"/>
      <c r="JJ16" s="40">
        <f t="shared" si="130"/>
        <v>0</v>
      </c>
      <c r="JK16" s="41">
        <f t="shared" si="131"/>
        <v>0</v>
      </c>
      <c r="JL16" s="39">
        <f t="shared" si="132"/>
        <v>0</v>
      </c>
      <c r="JM16" s="40">
        <f t="shared" si="133"/>
        <v>0</v>
      </c>
      <c r="JN16" s="41"/>
      <c r="JP16" s="40">
        <f t="shared" si="134"/>
        <v>0</v>
      </c>
      <c r="JQ16" s="41"/>
      <c r="JS16" s="40">
        <f t="shared" si="135"/>
        <v>0</v>
      </c>
      <c r="JT16" s="41">
        <f t="shared" si="136"/>
        <v>0</v>
      </c>
      <c r="JU16" s="39">
        <f t="shared" si="137"/>
        <v>0</v>
      </c>
      <c r="JV16" s="40">
        <f t="shared" si="138"/>
        <v>0</v>
      </c>
      <c r="JW16" s="41"/>
      <c r="JY16" s="40">
        <f t="shared" si="139"/>
        <v>0</v>
      </c>
      <c r="JZ16" s="41"/>
      <c r="KB16" s="40">
        <f t="shared" si="140"/>
        <v>0</v>
      </c>
      <c r="KC16" s="41">
        <f t="shared" si="141"/>
        <v>0</v>
      </c>
      <c r="KD16" s="39">
        <f t="shared" si="142"/>
        <v>0</v>
      </c>
      <c r="KE16" s="40">
        <f t="shared" si="143"/>
        <v>0</v>
      </c>
      <c r="KF16" s="41"/>
      <c r="KH16" s="40">
        <f t="shared" si="144"/>
        <v>0</v>
      </c>
      <c r="KI16" s="41">
        <f t="shared" si="6"/>
        <v>0</v>
      </c>
      <c r="KJ16" s="39">
        <f t="shared" si="7"/>
        <v>0</v>
      </c>
      <c r="KK16" s="40">
        <f t="shared" si="145"/>
        <v>0</v>
      </c>
      <c r="KL16" s="41"/>
      <c r="KN16" s="40">
        <f t="shared" si="146"/>
        <v>0</v>
      </c>
      <c r="KO16" s="41"/>
      <c r="KQ16" s="40">
        <f t="shared" si="147"/>
        <v>0</v>
      </c>
      <c r="KR16" s="41"/>
      <c r="KT16" s="40">
        <f t="shared" si="148"/>
        <v>0</v>
      </c>
      <c r="KU16" s="41">
        <f t="shared" si="149"/>
        <v>0</v>
      </c>
      <c r="KV16" s="39">
        <f t="shared" si="150"/>
        <v>0</v>
      </c>
      <c r="KW16" s="40">
        <f t="shared" si="151"/>
        <v>0</v>
      </c>
      <c r="KX16" s="41"/>
      <c r="KZ16" s="40">
        <f t="shared" si="152"/>
        <v>0</v>
      </c>
      <c r="LA16" s="41"/>
      <c r="LC16" s="40">
        <f t="shared" si="153"/>
        <v>0</v>
      </c>
      <c r="LD16" s="41"/>
      <c r="LF16" s="40">
        <f t="shared" si="154"/>
        <v>0</v>
      </c>
      <c r="LG16" s="41"/>
      <c r="LI16" s="40">
        <f t="shared" si="155"/>
        <v>0</v>
      </c>
      <c r="LJ16" s="41"/>
      <c r="LL16" s="40">
        <f t="shared" si="156"/>
        <v>0</v>
      </c>
      <c r="LM16" s="41">
        <f t="shared" si="157"/>
        <v>0</v>
      </c>
      <c r="LN16" s="39">
        <f t="shared" si="8"/>
        <v>0</v>
      </c>
      <c r="LO16" s="40">
        <f t="shared" si="158"/>
        <v>0</v>
      </c>
      <c r="LP16" s="41"/>
      <c r="LR16" s="40">
        <f t="shared" si="159"/>
        <v>0</v>
      </c>
      <c r="LS16" s="41">
        <f t="shared" si="9"/>
        <v>0</v>
      </c>
      <c r="LT16" s="39">
        <f t="shared" si="10"/>
        <v>0</v>
      </c>
      <c r="LU16" s="40">
        <f t="shared" si="160"/>
        <v>0</v>
      </c>
      <c r="LV16" s="41"/>
      <c r="LX16" s="40">
        <f t="shared" si="161"/>
        <v>0</v>
      </c>
      <c r="LY16" s="41"/>
      <c r="MA16" s="40">
        <f t="shared" si="162"/>
        <v>0</v>
      </c>
      <c r="MB16" s="41"/>
      <c r="MD16" s="40">
        <f t="shared" si="163"/>
        <v>0</v>
      </c>
      <c r="ME16" s="41"/>
      <c r="MG16" s="40">
        <f t="shared" si="164"/>
        <v>0</v>
      </c>
      <c r="MH16" s="41"/>
      <c r="MJ16" s="40">
        <f t="shared" si="165"/>
        <v>0</v>
      </c>
      <c r="MK16" s="41"/>
      <c r="MM16" s="40">
        <f t="shared" si="166"/>
        <v>0</v>
      </c>
      <c r="MN16" s="41"/>
      <c r="MP16" s="40">
        <f t="shared" si="167"/>
        <v>0</v>
      </c>
      <c r="MQ16" s="41"/>
      <c r="MS16" s="40">
        <f t="shared" si="168"/>
        <v>0</v>
      </c>
      <c r="MT16" s="41"/>
      <c r="MV16" s="40">
        <f t="shared" si="169"/>
        <v>0</v>
      </c>
      <c r="MW16" s="41">
        <f t="shared" si="170"/>
        <v>0</v>
      </c>
      <c r="MX16" s="39">
        <f t="shared" si="171"/>
        <v>0</v>
      </c>
      <c r="MY16" s="40">
        <f t="shared" si="172"/>
        <v>0</v>
      </c>
      <c r="MZ16" s="41"/>
      <c r="NB16" s="40">
        <f t="shared" si="173"/>
        <v>0</v>
      </c>
      <c r="NC16" s="41"/>
      <c r="NE16" s="40">
        <f t="shared" si="174"/>
        <v>0</v>
      </c>
      <c r="NF16" s="41"/>
      <c r="NH16" s="40">
        <f t="shared" si="175"/>
        <v>0</v>
      </c>
      <c r="NI16" s="41"/>
      <c r="NK16" s="40">
        <f t="shared" si="176"/>
        <v>0</v>
      </c>
      <c r="NL16" s="41">
        <f t="shared" si="177"/>
        <v>0</v>
      </c>
      <c r="NM16" s="39">
        <f t="shared" si="178"/>
        <v>0</v>
      </c>
      <c r="NN16" s="40">
        <f t="shared" si="179"/>
        <v>0</v>
      </c>
      <c r="NO16" s="41">
        <f t="shared" si="180"/>
        <v>0</v>
      </c>
      <c r="NP16" s="39">
        <f t="shared" si="181"/>
        <v>0</v>
      </c>
      <c r="NQ16" s="40">
        <f t="shared" si="182"/>
        <v>0</v>
      </c>
      <c r="NR16" s="41"/>
      <c r="NT16" s="40">
        <f t="shared" si="183"/>
        <v>0</v>
      </c>
      <c r="NU16" s="41"/>
      <c r="NW16" s="40">
        <f t="shared" si="184"/>
        <v>0</v>
      </c>
      <c r="NX16" s="41"/>
      <c r="NZ16" s="40">
        <f t="shared" si="185"/>
        <v>0</v>
      </c>
      <c r="OA16" s="41"/>
      <c r="OC16" s="40">
        <f t="shared" si="186"/>
        <v>0</v>
      </c>
      <c r="OD16" s="41"/>
      <c r="OF16" s="40">
        <f t="shared" si="187"/>
        <v>0</v>
      </c>
      <c r="OG16" s="41"/>
      <c r="OI16" s="40">
        <f t="shared" si="188"/>
        <v>0</v>
      </c>
      <c r="OJ16" s="41"/>
      <c r="OL16" s="40">
        <f t="shared" si="189"/>
        <v>0</v>
      </c>
      <c r="OM16" s="41"/>
      <c r="OO16" s="40">
        <f t="shared" si="190"/>
        <v>0</v>
      </c>
      <c r="OP16" s="41">
        <f t="shared" si="191"/>
        <v>0</v>
      </c>
      <c r="OQ16" s="39">
        <f t="shared" si="191"/>
        <v>0</v>
      </c>
      <c r="OR16" s="40">
        <f t="shared" si="192"/>
        <v>0</v>
      </c>
      <c r="OS16" s="41"/>
      <c r="OU16" s="40">
        <f t="shared" si="193"/>
        <v>0</v>
      </c>
      <c r="OV16" s="41">
        <f t="shared" si="194"/>
        <v>0</v>
      </c>
      <c r="OW16" s="39">
        <f t="shared" si="195"/>
        <v>0</v>
      </c>
      <c r="OX16" s="40">
        <f t="shared" si="196"/>
        <v>0</v>
      </c>
      <c r="OY16" s="41"/>
      <c r="PA16" s="40">
        <f t="shared" si="197"/>
        <v>0</v>
      </c>
      <c r="PB16" s="41"/>
      <c r="PD16" s="40">
        <f t="shared" si="198"/>
        <v>0</v>
      </c>
      <c r="PE16" s="41"/>
      <c r="PG16" s="40">
        <f t="shared" si="199"/>
        <v>0</v>
      </c>
      <c r="PH16" s="41"/>
      <c r="PJ16" s="40">
        <f t="shared" si="200"/>
        <v>0</v>
      </c>
      <c r="PK16" s="41">
        <f t="shared" si="201"/>
        <v>0</v>
      </c>
      <c r="PL16" s="39">
        <f t="shared" si="201"/>
        <v>0</v>
      </c>
      <c r="PM16" s="40">
        <f t="shared" si="202"/>
        <v>0</v>
      </c>
      <c r="PN16" s="41">
        <f t="shared" si="11"/>
        <v>0</v>
      </c>
      <c r="PO16" s="39">
        <f t="shared" si="12"/>
        <v>0</v>
      </c>
      <c r="PP16" s="40">
        <f t="shared" si="203"/>
        <v>0</v>
      </c>
      <c r="PQ16" s="41">
        <f t="shared" si="13"/>
        <v>8831</v>
      </c>
      <c r="PR16" s="39">
        <f t="shared" si="14"/>
        <v>0</v>
      </c>
      <c r="PS16" s="40">
        <f t="shared" si="204"/>
        <v>8831</v>
      </c>
      <c r="PT16" s="41">
        <f t="shared" si="15"/>
        <v>64112</v>
      </c>
      <c r="PU16" s="39">
        <f t="shared" si="16"/>
        <v>0</v>
      </c>
      <c r="PV16" s="40">
        <f t="shared" si="205"/>
        <v>64112</v>
      </c>
      <c r="PW16" s="38"/>
    </row>
    <row r="17" spans="1:439" s="39" customFormat="1" x14ac:dyDescent="0.25">
      <c r="A17" s="35">
        <v>7</v>
      </c>
      <c r="B17" s="36" t="s">
        <v>272</v>
      </c>
      <c r="C17" s="37" t="s">
        <v>238</v>
      </c>
      <c r="D17" s="38"/>
      <c r="F17" s="40">
        <f t="shared" si="17"/>
        <v>0</v>
      </c>
      <c r="G17" s="41"/>
      <c r="I17" s="40">
        <f t="shared" si="18"/>
        <v>0</v>
      </c>
      <c r="J17" s="41"/>
      <c r="L17" s="40">
        <f t="shared" si="19"/>
        <v>0</v>
      </c>
      <c r="M17" s="41"/>
      <c r="O17" s="40">
        <f t="shared" si="20"/>
        <v>0</v>
      </c>
      <c r="P17" s="41"/>
      <c r="R17" s="40">
        <f t="shared" si="21"/>
        <v>0</v>
      </c>
      <c r="S17" s="41"/>
      <c r="U17" s="40">
        <f t="shared" si="22"/>
        <v>0</v>
      </c>
      <c r="V17" s="41"/>
      <c r="X17" s="40">
        <f t="shared" si="23"/>
        <v>0</v>
      </c>
      <c r="Y17" s="41"/>
      <c r="AA17" s="40">
        <f t="shared" si="24"/>
        <v>0</v>
      </c>
      <c r="AB17" s="41">
        <f t="shared" si="25"/>
        <v>0</v>
      </c>
      <c r="AC17" s="39">
        <f t="shared" si="26"/>
        <v>0</v>
      </c>
      <c r="AD17" s="40">
        <f t="shared" si="26"/>
        <v>0</v>
      </c>
      <c r="AE17" s="41"/>
      <c r="AG17" s="40">
        <f t="shared" si="27"/>
        <v>0</v>
      </c>
      <c r="AH17" s="41">
        <f t="shared" si="0"/>
        <v>0</v>
      </c>
      <c r="AI17" s="39">
        <f t="shared" si="28"/>
        <v>0</v>
      </c>
      <c r="AJ17" s="40">
        <f t="shared" si="29"/>
        <v>0</v>
      </c>
      <c r="AK17" s="41"/>
      <c r="AM17" s="40">
        <f t="shared" si="30"/>
        <v>0</v>
      </c>
      <c r="AN17" s="41"/>
      <c r="AP17" s="40">
        <f t="shared" si="31"/>
        <v>0</v>
      </c>
      <c r="AQ17" s="41"/>
      <c r="AS17" s="40">
        <f t="shared" si="32"/>
        <v>0</v>
      </c>
      <c r="AT17" s="41"/>
      <c r="AV17" s="40">
        <f t="shared" si="33"/>
        <v>0</v>
      </c>
      <c r="AW17" s="41"/>
      <c r="AY17" s="40">
        <f t="shared" si="34"/>
        <v>0</v>
      </c>
      <c r="AZ17" s="41"/>
      <c r="BB17" s="40">
        <f t="shared" si="35"/>
        <v>0</v>
      </c>
      <c r="BC17" s="41"/>
      <c r="BE17" s="40">
        <f t="shared" si="36"/>
        <v>0</v>
      </c>
      <c r="BF17" s="41"/>
      <c r="BH17" s="40">
        <f t="shared" si="37"/>
        <v>0</v>
      </c>
      <c r="BI17" s="41"/>
      <c r="BK17" s="40">
        <f t="shared" si="38"/>
        <v>0</v>
      </c>
      <c r="BL17" s="41"/>
      <c r="BN17" s="40">
        <f t="shared" si="39"/>
        <v>0</v>
      </c>
      <c r="BO17" s="41"/>
      <c r="BQ17" s="40">
        <f t="shared" si="40"/>
        <v>0</v>
      </c>
      <c r="BR17" s="41">
        <f t="shared" si="41"/>
        <v>0</v>
      </c>
      <c r="BS17" s="39">
        <f t="shared" si="42"/>
        <v>0</v>
      </c>
      <c r="BT17" s="40">
        <f t="shared" si="43"/>
        <v>0</v>
      </c>
      <c r="BU17" s="41"/>
      <c r="BW17" s="40">
        <f t="shared" si="44"/>
        <v>0</v>
      </c>
      <c r="BX17" s="41"/>
      <c r="BZ17" s="40">
        <f t="shared" si="45"/>
        <v>0</v>
      </c>
      <c r="CA17" s="41"/>
      <c r="CC17" s="40">
        <f t="shared" si="46"/>
        <v>0</v>
      </c>
      <c r="CD17" s="41"/>
      <c r="CF17" s="40">
        <f t="shared" si="47"/>
        <v>0</v>
      </c>
      <c r="CG17" s="41"/>
      <c r="CI17" s="40">
        <f t="shared" si="48"/>
        <v>0</v>
      </c>
      <c r="CJ17" s="41"/>
      <c r="CL17" s="40">
        <f t="shared" si="49"/>
        <v>0</v>
      </c>
      <c r="CM17" s="41"/>
      <c r="CO17" s="40">
        <f t="shared" si="50"/>
        <v>0</v>
      </c>
      <c r="CP17" s="41">
        <f t="shared" si="51"/>
        <v>0</v>
      </c>
      <c r="CQ17" s="39">
        <f t="shared" si="52"/>
        <v>0</v>
      </c>
      <c r="CR17" s="40">
        <f t="shared" si="53"/>
        <v>0</v>
      </c>
      <c r="CS17" s="41"/>
      <c r="CU17" s="40">
        <f t="shared" si="54"/>
        <v>0</v>
      </c>
      <c r="CV17" s="41"/>
      <c r="CX17" s="40">
        <f t="shared" si="55"/>
        <v>0</v>
      </c>
      <c r="CY17" s="41"/>
      <c r="DA17" s="40">
        <f t="shared" si="56"/>
        <v>0</v>
      </c>
      <c r="DB17" s="41"/>
      <c r="DD17" s="40">
        <f t="shared" si="57"/>
        <v>0</v>
      </c>
      <c r="DE17" s="39">
        <v>0</v>
      </c>
      <c r="DG17" s="40">
        <f t="shared" si="58"/>
        <v>0</v>
      </c>
      <c r="DH17" s="41">
        <f t="shared" si="59"/>
        <v>0</v>
      </c>
      <c r="DI17" s="39">
        <f t="shared" si="60"/>
        <v>0</v>
      </c>
      <c r="DJ17" s="40">
        <f t="shared" si="61"/>
        <v>0</v>
      </c>
      <c r="DK17" s="41"/>
      <c r="DM17" s="40">
        <f t="shared" si="62"/>
        <v>0</v>
      </c>
      <c r="DN17" s="41"/>
      <c r="DP17" s="40">
        <f t="shared" si="63"/>
        <v>0</v>
      </c>
      <c r="DQ17" s="41"/>
      <c r="DS17" s="40">
        <f t="shared" si="64"/>
        <v>0</v>
      </c>
      <c r="DT17" s="41"/>
      <c r="DV17" s="40">
        <f t="shared" si="65"/>
        <v>0</v>
      </c>
      <c r="DW17" s="41"/>
      <c r="DY17" s="40">
        <f t="shared" si="66"/>
        <v>0</v>
      </c>
      <c r="DZ17" s="41">
        <f t="shared" si="67"/>
        <v>0</v>
      </c>
      <c r="EA17" s="39">
        <f t="shared" si="67"/>
        <v>0</v>
      </c>
      <c r="EB17" s="40">
        <f t="shared" si="68"/>
        <v>0</v>
      </c>
      <c r="EC17" s="41"/>
      <c r="EE17" s="40">
        <f t="shared" si="69"/>
        <v>0</v>
      </c>
      <c r="EF17" s="41"/>
      <c r="EH17" s="40">
        <f t="shared" si="70"/>
        <v>0</v>
      </c>
      <c r="EI17" s="41"/>
      <c r="EK17" s="40">
        <f t="shared" si="71"/>
        <v>0</v>
      </c>
      <c r="EL17" s="41"/>
      <c r="EN17" s="40">
        <f t="shared" si="72"/>
        <v>0</v>
      </c>
      <c r="EO17" s="41">
        <f t="shared" si="73"/>
        <v>0</v>
      </c>
      <c r="EP17" s="39">
        <f t="shared" si="1"/>
        <v>0</v>
      </c>
      <c r="EQ17" s="40">
        <f t="shared" si="74"/>
        <v>0</v>
      </c>
      <c r="ER17" s="41"/>
      <c r="ET17" s="40">
        <f t="shared" si="75"/>
        <v>0</v>
      </c>
      <c r="EU17" s="41"/>
      <c r="EW17" s="40">
        <f t="shared" si="76"/>
        <v>0</v>
      </c>
      <c r="EX17" s="41"/>
      <c r="EZ17" s="40">
        <f t="shared" si="77"/>
        <v>0</v>
      </c>
      <c r="FA17" s="41"/>
      <c r="FC17" s="40">
        <f t="shared" si="78"/>
        <v>0</v>
      </c>
      <c r="FD17" s="41"/>
      <c r="FF17" s="40">
        <f t="shared" si="79"/>
        <v>0</v>
      </c>
      <c r="FG17" s="41"/>
      <c r="FI17" s="40">
        <f t="shared" si="80"/>
        <v>0</v>
      </c>
      <c r="FJ17" s="41">
        <f t="shared" si="81"/>
        <v>0</v>
      </c>
      <c r="FK17" s="39">
        <f t="shared" si="82"/>
        <v>0</v>
      </c>
      <c r="FL17" s="40">
        <f t="shared" si="83"/>
        <v>0</v>
      </c>
      <c r="FM17" s="39">
        <v>8510</v>
      </c>
      <c r="FO17" s="40">
        <f t="shared" si="84"/>
        <v>8510</v>
      </c>
      <c r="FP17" s="39">
        <v>0</v>
      </c>
      <c r="FR17" s="40">
        <f t="shared" si="85"/>
        <v>0</v>
      </c>
      <c r="FS17" s="41"/>
      <c r="FU17" s="40">
        <f t="shared" si="86"/>
        <v>0</v>
      </c>
      <c r="FV17" s="41"/>
      <c r="FX17" s="40">
        <f t="shared" si="87"/>
        <v>0</v>
      </c>
      <c r="FY17" s="39">
        <v>11000</v>
      </c>
      <c r="GA17" s="40">
        <f t="shared" si="88"/>
        <v>11000</v>
      </c>
      <c r="GB17" s="41">
        <f t="shared" si="89"/>
        <v>19510</v>
      </c>
      <c r="GC17" s="39">
        <f t="shared" si="90"/>
        <v>0</v>
      </c>
      <c r="GD17" s="40">
        <f t="shared" si="91"/>
        <v>19510</v>
      </c>
      <c r="GE17" s="41"/>
      <c r="GG17" s="40">
        <f t="shared" si="92"/>
        <v>0</v>
      </c>
      <c r="GH17" s="41"/>
      <c r="GJ17" s="40">
        <f t="shared" si="93"/>
        <v>0</v>
      </c>
      <c r="GK17" s="41">
        <f t="shared" si="94"/>
        <v>0</v>
      </c>
      <c r="GL17" s="39">
        <f t="shared" si="2"/>
        <v>0</v>
      </c>
      <c r="GM17" s="40">
        <f t="shared" si="95"/>
        <v>0</v>
      </c>
      <c r="GN17" s="41"/>
      <c r="GP17" s="40">
        <f t="shared" si="96"/>
        <v>0</v>
      </c>
      <c r="GQ17" s="41"/>
      <c r="GS17" s="40">
        <f t="shared" si="97"/>
        <v>0</v>
      </c>
      <c r="GT17" s="41">
        <f t="shared" si="98"/>
        <v>0</v>
      </c>
      <c r="GU17" s="39">
        <f t="shared" si="99"/>
        <v>0</v>
      </c>
      <c r="GV17" s="40">
        <f t="shared" si="100"/>
        <v>0</v>
      </c>
      <c r="GW17" s="41">
        <f t="shared" si="3"/>
        <v>19510</v>
      </c>
      <c r="GX17" s="39">
        <f t="shared" si="4"/>
        <v>0</v>
      </c>
      <c r="GY17" s="40">
        <f t="shared" si="101"/>
        <v>19510</v>
      </c>
      <c r="HB17" s="40">
        <f t="shared" si="102"/>
        <v>0</v>
      </c>
      <c r="HE17" s="40">
        <f t="shared" si="103"/>
        <v>0</v>
      </c>
      <c r="HF17" s="39">
        <v>63500</v>
      </c>
      <c r="HG17" s="39">
        <f>750+1200</f>
        <v>1950</v>
      </c>
      <c r="HH17" s="40">
        <f t="shared" si="104"/>
        <v>65450</v>
      </c>
      <c r="HK17" s="40">
        <f t="shared" si="105"/>
        <v>0</v>
      </c>
      <c r="HN17" s="40">
        <f t="shared" si="106"/>
        <v>0</v>
      </c>
      <c r="HO17" s="41"/>
      <c r="HQ17" s="40">
        <f t="shared" si="107"/>
        <v>0</v>
      </c>
      <c r="HR17" s="41"/>
      <c r="HT17" s="40">
        <f t="shared" si="108"/>
        <v>0</v>
      </c>
      <c r="HU17" s="41">
        <v>5205</v>
      </c>
      <c r="HV17" s="39">
        <v>2000</v>
      </c>
      <c r="HW17" s="40">
        <f t="shared" si="109"/>
        <v>7205</v>
      </c>
      <c r="HX17" s="41">
        <f t="shared" si="110"/>
        <v>68705</v>
      </c>
      <c r="HY17" s="39">
        <f t="shared" si="111"/>
        <v>3950</v>
      </c>
      <c r="HZ17" s="40">
        <f t="shared" si="112"/>
        <v>72655</v>
      </c>
      <c r="IA17" s="41"/>
      <c r="IC17" s="40">
        <f t="shared" si="113"/>
        <v>0</v>
      </c>
      <c r="ID17" s="41"/>
      <c r="IF17" s="40">
        <f t="shared" si="114"/>
        <v>0</v>
      </c>
      <c r="IG17" s="41">
        <f t="shared" si="115"/>
        <v>0</v>
      </c>
      <c r="IH17" s="39">
        <f t="shared" si="116"/>
        <v>0</v>
      </c>
      <c r="II17" s="40">
        <f t="shared" si="117"/>
        <v>0</v>
      </c>
      <c r="IJ17" s="41"/>
      <c r="IL17" s="40">
        <f t="shared" si="118"/>
        <v>0</v>
      </c>
      <c r="IM17" s="41"/>
      <c r="IO17" s="40">
        <f t="shared" si="119"/>
        <v>0</v>
      </c>
      <c r="IP17" s="41">
        <f t="shared" si="120"/>
        <v>0</v>
      </c>
      <c r="IQ17" s="39">
        <f t="shared" si="121"/>
        <v>0</v>
      </c>
      <c r="IR17" s="40">
        <f t="shared" si="122"/>
        <v>0</v>
      </c>
      <c r="IS17" s="41"/>
      <c r="IU17" s="40">
        <f t="shared" si="123"/>
        <v>0</v>
      </c>
      <c r="IV17" s="41"/>
      <c r="IX17" s="40">
        <f t="shared" si="124"/>
        <v>0</v>
      </c>
      <c r="IY17" s="41">
        <f t="shared" si="125"/>
        <v>0</v>
      </c>
      <c r="IZ17" s="39">
        <f t="shared" si="126"/>
        <v>0</v>
      </c>
      <c r="JA17" s="40">
        <f t="shared" si="127"/>
        <v>0</v>
      </c>
      <c r="JB17" s="41"/>
      <c r="JD17" s="40">
        <f t="shared" si="128"/>
        <v>0</v>
      </c>
      <c r="JE17" s="41"/>
      <c r="JG17" s="40">
        <f t="shared" si="129"/>
        <v>0</v>
      </c>
      <c r="JH17" s="41"/>
      <c r="JJ17" s="40">
        <f t="shared" si="130"/>
        <v>0</v>
      </c>
      <c r="JK17" s="41">
        <f t="shared" si="131"/>
        <v>0</v>
      </c>
      <c r="JL17" s="39">
        <f t="shared" si="132"/>
        <v>0</v>
      </c>
      <c r="JM17" s="40">
        <f t="shared" si="133"/>
        <v>0</v>
      </c>
      <c r="JN17" s="41"/>
      <c r="JP17" s="40">
        <f t="shared" si="134"/>
        <v>0</v>
      </c>
      <c r="JQ17" s="41"/>
      <c r="JS17" s="40">
        <f t="shared" si="135"/>
        <v>0</v>
      </c>
      <c r="JT17" s="41">
        <f t="shared" si="136"/>
        <v>0</v>
      </c>
      <c r="JU17" s="39">
        <f t="shared" si="137"/>
        <v>0</v>
      </c>
      <c r="JV17" s="40">
        <f t="shared" si="138"/>
        <v>0</v>
      </c>
      <c r="JW17" s="41"/>
      <c r="JY17" s="40">
        <f t="shared" si="139"/>
        <v>0</v>
      </c>
      <c r="JZ17" s="41"/>
      <c r="KB17" s="40">
        <f t="shared" si="140"/>
        <v>0</v>
      </c>
      <c r="KC17" s="41">
        <f t="shared" si="141"/>
        <v>0</v>
      </c>
      <c r="KD17" s="39">
        <f t="shared" si="142"/>
        <v>0</v>
      </c>
      <c r="KE17" s="40">
        <f t="shared" si="143"/>
        <v>0</v>
      </c>
      <c r="KF17" s="41"/>
      <c r="KH17" s="40">
        <f t="shared" si="144"/>
        <v>0</v>
      </c>
      <c r="KI17" s="41">
        <f t="shared" si="6"/>
        <v>68705</v>
      </c>
      <c r="KJ17" s="39">
        <f t="shared" si="7"/>
        <v>3950</v>
      </c>
      <c r="KK17" s="40">
        <f t="shared" si="145"/>
        <v>72655</v>
      </c>
      <c r="KL17" s="41"/>
      <c r="KN17" s="40">
        <f t="shared" si="146"/>
        <v>0</v>
      </c>
      <c r="KO17" s="41"/>
      <c r="KQ17" s="40">
        <f t="shared" si="147"/>
        <v>0</v>
      </c>
      <c r="KR17" s="41"/>
      <c r="KT17" s="40">
        <f t="shared" si="148"/>
        <v>0</v>
      </c>
      <c r="KU17" s="41">
        <f t="shared" si="149"/>
        <v>0</v>
      </c>
      <c r="KV17" s="39">
        <f t="shared" si="150"/>
        <v>0</v>
      </c>
      <c r="KW17" s="40">
        <f t="shared" si="151"/>
        <v>0</v>
      </c>
      <c r="KX17" s="41"/>
      <c r="KZ17" s="40">
        <f t="shared" si="152"/>
        <v>0</v>
      </c>
      <c r="LA17" s="41"/>
      <c r="LC17" s="40">
        <f t="shared" si="153"/>
        <v>0</v>
      </c>
      <c r="LD17" s="41"/>
      <c r="LF17" s="40">
        <f t="shared" si="154"/>
        <v>0</v>
      </c>
      <c r="LG17" s="41"/>
      <c r="LI17" s="40">
        <f t="shared" si="155"/>
        <v>0</v>
      </c>
      <c r="LJ17" s="41"/>
      <c r="LL17" s="40">
        <f t="shared" si="156"/>
        <v>0</v>
      </c>
      <c r="LM17" s="41">
        <f t="shared" si="157"/>
        <v>0</v>
      </c>
      <c r="LN17" s="39">
        <f t="shared" si="8"/>
        <v>0</v>
      </c>
      <c r="LO17" s="40">
        <f t="shared" si="158"/>
        <v>0</v>
      </c>
      <c r="LP17" s="41"/>
      <c r="LR17" s="40">
        <f t="shared" si="159"/>
        <v>0</v>
      </c>
      <c r="LS17" s="41">
        <f t="shared" si="9"/>
        <v>0</v>
      </c>
      <c r="LT17" s="39">
        <f t="shared" si="10"/>
        <v>0</v>
      </c>
      <c r="LU17" s="40">
        <f t="shared" si="160"/>
        <v>0</v>
      </c>
      <c r="LV17" s="41"/>
      <c r="LX17" s="40">
        <f t="shared" si="161"/>
        <v>0</v>
      </c>
      <c r="LY17" s="41"/>
      <c r="MA17" s="40">
        <f t="shared" si="162"/>
        <v>0</v>
      </c>
      <c r="MB17" s="41"/>
      <c r="MD17" s="40">
        <f t="shared" si="163"/>
        <v>0</v>
      </c>
      <c r="ME17" s="41"/>
      <c r="MG17" s="40">
        <f t="shared" si="164"/>
        <v>0</v>
      </c>
      <c r="MH17" s="41"/>
      <c r="MJ17" s="40">
        <f t="shared" si="165"/>
        <v>0</v>
      </c>
      <c r="MK17" s="41"/>
      <c r="MM17" s="40">
        <f t="shared" si="166"/>
        <v>0</v>
      </c>
      <c r="MN17" s="41"/>
      <c r="MP17" s="40">
        <f t="shared" si="167"/>
        <v>0</v>
      </c>
      <c r="MQ17" s="41"/>
      <c r="MS17" s="40">
        <f t="shared" si="168"/>
        <v>0</v>
      </c>
      <c r="MT17" s="41"/>
      <c r="MV17" s="40">
        <f t="shared" si="169"/>
        <v>0</v>
      </c>
      <c r="MW17" s="41">
        <f t="shared" si="170"/>
        <v>0</v>
      </c>
      <c r="MX17" s="39">
        <f t="shared" si="171"/>
        <v>0</v>
      </c>
      <c r="MY17" s="40">
        <f t="shared" si="172"/>
        <v>0</v>
      </c>
      <c r="MZ17" s="41"/>
      <c r="NB17" s="40">
        <f t="shared" si="173"/>
        <v>0</v>
      </c>
      <c r="NC17" s="41"/>
      <c r="NE17" s="40">
        <f t="shared" si="174"/>
        <v>0</v>
      </c>
      <c r="NF17" s="41"/>
      <c r="NH17" s="40">
        <f t="shared" si="175"/>
        <v>0</v>
      </c>
      <c r="NI17" s="41"/>
      <c r="NK17" s="40">
        <f t="shared" si="176"/>
        <v>0</v>
      </c>
      <c r="NL17" s="41">
        <f t="shared" si="177"/>
        <v>0</v>
      </c>
      <c r="NM17" s="39">
        <f t="shared" si="178"/>
        <v>0</v>
      </c>
      <c r="NN17" s="40">
        <f t="shared" si="179"/>
        <v>0</v>
      </c>
      <c r="NO17" s="41">
        <f t="shared" si="180"/>
        <v>0</v>
      </c>
      <c r="NP17" s="39">
        <f t="shared" si="181"/>
        <v>0</v>
      </c>
      <c r="NQ17" s="40">
        <f t="shared" si="182"/>
        <v>0</v>
      </c>
      <c r="NR17" s="41"/>
      <c r="NT17" s="40">
        <f t="shared" si="183"/>
        <v>0</v>
      </c>
      <c r="NU17" s="41"/>
      <c r="NW17" s="40">
        <f t="shared" si="184"/>
        <v>0</v>
      </c>
      <c r="NX17" s="41"/>
      <c r="NZ17" s="40">
        <f t="shared" si="185"/>
        <v>0</v>
      </c>
      <c r="OA17" s="41"/>
      <c r="OC17" s="40">
        <f t="shared" si="186"/>
        <v>0</v>
      </c>
      <c r="OD17" s="41"/>
      <c r="OF17" s="40">
        <f t="shared" si="187"/>
        <v>0</v>
      </c>
      <c r="OG17" s="41"/>
      <c r="OI17" s="40">
        <f t="shared" si="188"/>
        <v>0</v>
      </c>
      <c r="OJ17" s="41"/>
      <c r="OL17" s="40">
        <f t="shared" si="189"/>
        <v>0</v>
      </c>
      <c r="OM17" s="41"/>
      <c r="OO17" s="40">
        <f t="shared" si="190"/>
        <v>0</v>
      </c>
      <c r="OP17" s="41">
        <f t="shared" si="191"/>
        <v>0</v>
      </c>
      <c r="OQ17" s="39">
        <f t="shared" si="191"/>
        <v>0</v>
      </c>
      <c r="OR17" s="40">
        <f t="shared" si="192"/>
        <v>0</v>
      </c>
      <c r="OS17" s="41"/>
      <c r="OU17" s="40">
        <f t="shared" si="193"/>
        <v>0</v>
      </c>
      <c r="OV17" s="41">
        <f t="shared" si="194"/>
        <v>0</v>
      </c>
      <c r="OW17" s="39">
        <f t="shared" si="195"/>
        <v>0</v>
      </c>
      <c r="OX17" s="40">
        <f t="shared" si="196"/>
        <v>0</v>
      </c>
      <c r="OY17" s="41"/>
      <c r="PA17" s="40">
        <f t="shared" si="197"/>
        <v>0</v>
      </c>
      <c r="PB17" s="41"/>
      <c r="PD17" s="40">
        <f t="shared" si="198"/>
        <v>0</v>
      </c>
      <c r="PE17" s="41"/>
      <c r="PG17" s="40">
        <f t="shared" si="199"/>
        <v>0</v>
      </c>
      <c r="PH17" s="41"/>
      <c r="PJ17" s="40">
        <f t="shared" si="200"/>
        <v>0</v>
      </c>
      <c r="PK17" s="41">
        <f t="shared" si="201"/>
        <v>0</v>
      </c>
      <c r="PL17" s="39">
        <f t="shared" si="201"/>
        <v>0</v>
      </c>
      <c r="PM17" s="40">
        <f t="shared" si="202"/>
        <v>0</v>
      </c>
      <c r="PN17" s="41">
        <f t="shared" si="11"/>
        <v>0</v>
      </c>
      <c r="PO17" s="39">
        <f t="shared" si="12"/>
        <v>0</v>
      </c>
      <c r="PP17" s="40">
        <f t="shared" si="203"/>
        <v>0</v>
      </c>
      <c r="PQ17" s="41">
        <f t="shared" si="13"/>
        <v>88215</v>
      </c>
      <c r="PR17" s="39">
        <f t="shared" si="14"/>
        <v>3950</v>
      </c>
      <c r="PS17" s="40">
        <f t="shared" si="204"/>
        <v>92165</v>
      </c>
      <c r="PT17" s="41">
        <f t="shared" si="15"/>
        <v>88215</v>
      </c>
      <c r="PU17" s="39">
        <f t="shared" si="16"/>
        <v>3950</v>
      </c>
      <c r="PV17" s="40">
        <f t="shared" si="205"/>
        <v>92165</v>
      </c>
      <c r="PW17" s="38"/>
    </row>
    <row r="18" spans="1:439" s="39" customFormat="1" x14ac:dyDescent="0.25">
      <c r="A18" s="35">
        <v>8</v>
      </c>
      <c r="B18" s="36" t="s">
        <v>273</v>
      </c>
      <c r="C18" s="37" t="s">
        <v>239</v>
      </c>
      <c r="D18" s="38"/>
      <c r="F18" s="40">
        <f t="shared" si="17"/>
        <v>0</v>
      </c>
      <c r="G18" s="41"/>
      <c r="I18" s="40">
        <f t="shared" si="18"/>
        <v>0</v>
      </c>
      <c r="J18" s="41"/>
      <c r="L18" s="40">
        <f t="shared" si="19"/>
        <v>0</v>
      </c>
      <c r="M18" s="41"/>
      <c r="O18" s="40">
        <f t="shared" si="20"/>
        <v>0</v>
      </c>
      <c r="P18" s="41"/>
      <c r="R18" s="40">
        <f t="shared" si="21"/>
        <v>0</v>
      </c>
      <c r="S18" s="41"/>
      <c r="U18" s="40">
        <f t="shared" si="22"/>
        <v>0</v>
      </c>
      <c r="V18" s="41"/>
      <c r="X18" s="40">
        <f t="shared" si="23"/>
        <v>0</v>
      </c>
      <c r="Y18" s="41"/>
      <c r="AA18" s="40">
        <f t="shared" si="24"/>
        <v>0</v>
      </c>
      <c r="AB18" s="41">
        <f t="shared" si="25"/>
        <v>0</v>
      </c>
      <c r="AC18" s="39">
        <f t="shared" si="26"/>
        <v>0</v>
      </c>
      <c r="AD18" s="40">
        <f t="shared" si="26"/>
        <v>0</v>
      </c>
      <c r="AE18" s="41"/>
      <c r="AG18" s="40">
        <f t="shared" si="27"/>
        <v>0</v>
      </c>
      <c r="AH18" s="41">
        <f t="shared" si="0"/>
        <v>0</v>
      </c>
      <c r="AI18" s="39">
        <f t="shared" si="28"/>
        <v>0</v>
      </c>
      <c r="AJ18" s="40">
        <f t="shared" si="29"/>
        <v>0</v>
      </c>
      <c r="AK18" s="41"/>
      <c r="AM18" s="40">
        <f t="shared" si="30"/>
        <v>0</v>
      </c>
      <c r="AN18" s="41"/>
      <c r="AP18" s="40">
        <f t="shared" si="31"/>
        <v>0</v>
      </c>
      <c r="AQ18" s="41"/>
      <c r="AS18" s="40">
        <f t="shared" si="32"/>
        <v>0</v>
      </c>
      <c r="AT18" s="41"/>
      <c r="AV18" s="40">
        <f t="shared" si="33"/>
        <v>0</v>
      </c>
      <c r="AW18" s="41"/>
      <c r="AY18" s="40">
        <f t="shared" si="34"/>
        <v>0</v>
      </c>
      <c r="AZ18" s="41"/>
      <c r="BB18" s="40">
        <f t="shared" si="35"/>
        <v>0</v>
      </c>
      <c r="BC18" s="41"/>
      <c r="BE18" s="40">
        <f t="shared" si="36"/>
        <v>0</v>
      </c>
      <c r="BF18" s="41"/>
      <c r="BH18" s="40">
        <f t="shared" si="37"/>
        <v>0</v>
      </c>
      <c r="BI18" s="41"/>
      <c r="BK18" s="40">
        <f t="shared" si="38"/>
        <v>0</v>
      </c>
      <c r="BL18" s="41"/>
      <c r="BN18" s="40">
        <f t="shared" si="39"/>
        <v>0</v>
      </c>
      <c r="BO18" s="41"/>
      <c r="BQ18" s="40">
        <f t="shared" si="40"/>
        <v>0</v>
      </c>
      <c r="BR18" s="41">
        <f t="shared" si="41"/>
        <v>0</v>
      </c>
      <c r="BS18" s="39">
        <f t="shared" si="42"/>
        <v>0</v>
      </c>
      <c r="BT18" s="40">
        <f t="shared" si="43"/>
        <v>0</v>
      </c>
      <c r="BU18" s="41"/>
      <c r="BW18" s="40">
        <f t="shared" si="44"/>
        <v>0</v>
      </c>
      <c r="BX18" s="41"/>
      <c r="BZ18" s="40">
        <f t="shared" si="45"/>
        <v>0</v>
      </c>
      <c r="CA18" s="41"/>
      <c r="CC18" s="40">
        <f t="shared" si="46"/>
        <v>0</v>
      </c>
      <c r="CD18" s="41"/>
      <c r="CF18" s="40">
        <f t="shared" si="47"/>
        <v>0</v>
      </c>
      <c r="CG18" s="41"/>
      <c r="CI18" s="40">
        <f t="shared" si="48"/>
        <v>0</v>
      </c>
      <c r="CJ18" s="41"/>
      <c r="CL18" s="40">
        <f t="shared" si="49"/>
        <v>0</v>
      </c>
      <c r="CM18" s="41"/>
      <c r="CO18" s="40">
        <f t="shared" si="50"/>
        <v>0</v>
      </c>
      <c r="CP18" s="41">
        <f t="shared" si="51"/>
        <v>0</v>
      </c>
      <c r="CQ18" s="39">
        <f t="shared" si="52"/>
        <v>0</v>
      </c>
      <c r="CR18" s="40">
        <f t="shared" si="53"/>
        <v>0</v>
      </c>
      <c r="CS18" s="41"/>
      <c r="CU18" s="40">
        <f t="shared" si="54"/>
        <v>0</v>
      </c>
      <c r="CX18" s="40">
        <f t="shared" si="55"/>
        <v>0</v>
      </c>
      <c r="CY18" s="39">
        <v>17343</v>
      </c>
      <c r="CZ18" s="39">
        <f>3448</f>
        <v>3448</v>
      </c>
      <c r="DA18" s="40">
        <f t="shared" si="56"/>
        <v>20791</v>
      </c>
      <c r="DB18" s="41"/>
      <c r="DD18" s="40">
        <f t="shared" si="57"/>
        <v>0</v>
      </c>
      <c r="DE18" s="41"/>
      <c r="DG18" s="40">
        <f t="shared" si="58"/>
        <v>0</v>
      </c>
      <c r="DH18" s="41">
        <f t="shared" si="59"/>
        <v>17343</v>
      </c>
      <c r="DI18" s="39">
        <f t="shared" si="60"/>
        <v>3448</v>
      </c>
      <c r="DJ18" s="40">
        <f t="shared" si="61"/>
        <v>20791</v>
      </c>
      <c r="DK18" s="41"/>
      <c r="DM18" s="40">
        <f t="shared" si="62"/>
        <v>0</v>
      </c>
      <c r="DN18" s="41"/>
      <c r="DP18" s="40">
        <f t="shared" si="63"/>
        <v>0</v>
      </c>
      <c r="DQ18" s="41"/>
      <c r="DS18" s="40">
        <f t="shared" si="64"/>
        <v>0</v>
      </c>
      <c r="DT18" s="41"/>
      <c r="DV18" s="40">
        <f t="shared" si="65"/>
        <v>0</v>
      </c>
      <c r="DW18" s="41"/>
      <c r="DY18" s="40">
        <f t="shared" si="66"/>
        <v>0</v>
      </c>
      <c r="DZ18" s="41">
        <f t="shared" si="67"/>
        <v>0</v>
      </c>
      <c r="EA18" s="39">
        <f t="shared" si="67"/>
        <v>0</v>
      </c>
      <c r="EB18" s="40">
        <f t="shared" si="68"/>
        <v>0</v>
      </c>
      <c r="EC18" s="41"/>
      <c r="EE18" s="40">
        <f t="shared" si="69"/>
        <v>0</v>
      </c>
      <c r="EF18" s="41">
        <v>27300</v>
      </c>
      <c r="EH18" s="40">
        <f t="shared" si="70"/>
        <v>27300</v>
      </c>
      <c r="EI18" s="41"/>
      <c r="EK18" s="40">
        <f t="shared" si="71"/>
        <v>0</v>
      </c>
      <c r="EL18" s="41"/>
      <c r="EN18" s="40">
        <f t="shared" si="72"/>
        <v>0</v>
      </c>
      <c r="EO18" s="41">
        <f t="shared" si="73"/>
        <v>27300</v>
      </c>
      <c r="EP18" s="39">
        <f t="shared" si="1"/>
        <v>0</v>
      </c>
      <c r="EQ18" s="40">
        <f t="shared" si="74"/>
        <v>27300</v>
      </c>
      <c r="ER18" s="41"/>
      <c r="ET18" s="40">
        <f t="shared" si="75"/>
        <v>0</v>
      </c>
      <c r="EU18" s="41"/>
      <c r="EW18" s="40">
        <f t="shared" si="76"/>
        <v>0</v>
      </c>
      <c r="EX18" s="41"/>
      <c r="EZ18" s="40">
        <f t="shared" si="77"/>
        <v>0</v>
      </c>
      <c r="FA18" s="39">
        <f>10000+12000-4062</f>
        <v>17938</v>
      </c>
      <c r="FC18" s="40">
        <f t="shared" si="78"/>
        <v>17938</v>
      </c>
      <c r="FD18" s="41"/>
      <c r="FF18" s="40">
        <f t="shared" si="79"/>
        <v>0</v>
      </c>
      <c r="FG18" s="39">
        <f>3000+1000</f>
        <v>4000</v>
      </c>
      <c r="FI18" s="40">
        <f t="shared" si="80"/>
        <v>4000</v>
      </c>
      <c r="FJ18" s="41">
        <f t="shared" si="81"/>
        <v>21938</v>
      </c>
      <c r="FK18" s="39">
        <f t="shared" si="82"/>
        <v>0</v>
      </c>
      <c r="FL18" s="40">
        <f t="shared" si="83"/>
        <v>21938</v>
      </c>
      <c r="FM18" s="39">
        <v>71298</v>
      </c>
      <c r="FO18" s="40">
        <f t="shared" si="84"/>
        <v>71298</v>
      </c>
      <c r="FP18" s="41"/>
      <c r="FR18" s="40">
        <f t="shared" si="85"/>
        <v>0</v>
      </c>
      <c r="FS18" s="41"/>
      <c r="FU18" s="40">
        <f t="shared" si="86"/>
        <v>0</v>
      </c>
      <c r="FV18" s="41"/>
      <c r="FX18" s="40">
        <f t="shared" si="87"/>
        <v>0</v>
      </c>
      <c r="FY18" s="39">
        <v>15410</v>
      </c>
      <c r="FZ18" s="39">
        <f>-800</f>
        <v>-800</v>
      </c>
      <c r="GA18" s="40">
        <f t="shared" si="88"/>
        <v>14610</v>
      </c>
      <c r="GB18" s="41">
        <f t="shared" si="89"/>
        <v>86708</v>
      </c>
      <c r="GC18" s="39">
        <f t="shared" si="90"/>
        <v>-800</v>
      </c>
      <c r="GD18" s="40">
        <f t="shared" si="91"/>
        <v>85908</v>
      </c>
      <c r="GE18" s="41"/>
      <c r="GG18" s="40">
        <f t="shared" si="92"/>
        <v>0</v>
      </c>
      <c r="GH18" s="41">
        <v>400</v>
      </c>
      <c r="GJ18" s="40">
        <f t="shared" si="93"/>
        <v>400</v>
      </c>
      <c r="GK18" s="41">
        <f t="shared" si="94"/>
        <v>400</v>
      </c>
      <c r="GL18" s="39">
        <f t="shared" si="2"/>
        <v>0</v>
      </c>
      <c r="GM18" s="40">
        <f t="shared" si="95"/>
        <v>400</v>
      </c>
      <c r="GN18" s="41"/>
      <c r="GP18" s="40">
        <f t="shared" si="96"/>
        <v>0</v>
      </c>
      <c r="GQ18" s="41"/>
      <c r="GS18" s="40">
        <f t="shared" si="97"/>
        <v>0</v>
      </c>
      <c r="GT18" s="41">
        <f t="shared" si="98"/>
        <v>0</v>
      </c>
      <c r="GU18" s="39">
        <f t="shared" si="99"/>
        <v>0</v>
      </c>
      <c r="GV18" s="40">
        <f t="shared" si="100"/>
        <v>0</v>
      </c>
      <c r="GW18" s="41">
        <f t="shared" si="3"/>
        <v>153689</v>
      </c>
      <c r="GX18" s="39">
        <f t="shared" si="4"/>
        <v>2648</v>
      </c>
      <c r="GY18" s="40">
        <f t="shared" si="101"/>
        <v>156337</v>
      </c>
      <c r="GZ18" s="39">
        <v>29320</v>
      </c>
      <c r="HB18" s="40">
        <f t="shared" si="102"/>
        <v>29320</v>
      </c>
      <c r="HC18" s="39">
        <v>72743</v>
      </c>
      <c r="HD18" s="39">
        <f>3420-1069+2032+200+1150+1300+100+500+315-696+300+150</f>
        <v>7702</v>
      </c>
      <c r="HE18" s="40">
        <f t="shared" si="103"/>
        <v>80445</v>
      </c>
      <c r="HH18" s="40">
        <f t="shared" si="104"/>
        <v>0</v>
      </c>
      <c r="HK18" s="40">
        <f t="shared" si="105"/>
        <v>0</v>
      </c>
      <c r="HL18" s="39">
        <v>187700</v>
      </c>
      <c r="HN18" s="40">
        <f t="shared" si="106"/>
        <v>187700</v>
      </c>
      <c r="HO18" s="39">
        <v>2396</v>
      </c>
      <c r="HQ18" s="40">
        <f t="shared" si="107"/>
        <v>2396</v>
      </c>
      <c r="HR18" s="41"/>
      <c r="HT18" s="40">
        <f t="shared" si="108"/>
        <v>0</v>
      </c>
      <c r="HU18" s="41"/>
      <c r="HW18" s="40">
        <f t="shared" si="109"/>
        <v>0</v>
      </c>
      <c r="HX18" s="41">
        <f t="shared" si="110"/>
        <v>292159</v>
      </c>
      <c r="HY18" s="39">
        <f t="shared" si="111"/>
        <v>7702</v>
      </c>
      <c r="HZ18" s="40">
        <f t="shared" si="112"/>
        <v>299861</v>
      </c>
      <c r="IA18" s="41"/>
      <c r="IC18" s="40">
        <f t="shared" si="113"/>
        <v>0</v>
      </c>
      <c r="ID18" s="41"/>
      <c r="IF18" s="40">
        <f t="shared" si="114"/>
        <v>0</v>
      </c>
      <c r="IG18" s="41">
        <f t="shared" si="115"/>
        <v>0</v>
      </c>
      <c r="IH18" s="39">
        <f t="shared" si="116"/>
        <v>0</v>
      </c>
      <c r="II18" s="40">
        <f t="shared" si="117"/>
        <v>0</v>
      </c>
      <c r="IJ18" s="41"/>
      <c r="IL18" s="40">
        <f t="shared" si="118"/>
        <v>0</v>
      </c>
      <c r="IM18" s="41"/>
      <c r="IO18" s="40">
        <f t="shared" si="119"/>
        <v>0</v>
      </c>
      <c r="IP18" s="41">
        <f t="shared" si="120"/>
        <v>0</v>
      </c>
      <c r="IQ18" s="39">
        <f t="shared" si="121"/>
        <v>0</v>
      </c>
      <c r="IR18" s="40">
        <f t="shared" si="122"/>
        <v>0</v>
      </c>
      <c r="IS18" s="41"/>
      <c r="IU18" s="40">
        <f t="shared" si="123"/>
        <v>0</v>
      </c>
      <c r="IV18" s="41"/>
      <c r="IX18" s="40">
        <f t="shared" si="124"/>
        <v>0</v>
      </c>
      <c r="IY18" s="41">
        <f t="shared" si="125"/>
        <v>0</v>
      </c>
      <c r="IZ18" s="39">
        <f t="shared" si="126"/>
        <v>0</v>
      </c>
      <c r="JA18" s="40">
        <f t="shared" si="127"/>
        <v>0</v>
      </c>
      <c r="JB18" s="41"/>
      <c r="JD18" s="40">
        <f t="shared" si="128"/>
        <v>0</v>
      </c>
      <c r="JE18" s="41"/>
      <c r="JG18" s="40">
        <f t="shared" si="129"/>
        <v>0</v>
      </c>
      <c r="JH18" s="41"/>
      <c r="JJ18" s="40">
        <f t="shared" si="130"/>
        <v>0</v>
      </c>
      <c r="JK18" s="41">
        <f t="shared" si="131"/>
        <v>0</v>
      </c>
      <c r="JL18" s="39">
        <f t="shared" si="132"/>
        <v>0</v>
      </c>
      <c r="JM18" s="40">
        <f t="shared" si="133"/>
        <v>0</v>
      </c>
      <c r="JN18" s="41"/>
      <c r="JP18" s="40">
        <f t="shared" si="134"/>
        <v>0</v>
      </c>
      <c r="JQ18" s="41"/>
      <c r="JS18" s="40">
        <f t="shared" si="135"/>
        <v>0</v>
      </c>
      <c r="JT18" s="41">
        <f t="shared" si="136"/>
        <v>0</v>
      </c>
      <c r="JU18" s="39">
        <f t="shared" si="137"/>
        <v>0</v>
      </c>
      <c r="JV18" s="40">
        <f t="shared" si="138"/>
        <v>0</v>
      </c>
      <c r="JW18" s="41"/>
      <c r="JY18" s="40">
        <f t="shared" si="139"/>
        <v>0</v>
      </c>
      <c r="JZ18" s="41"/>
      <c r="KB18" s="40">
        <f t="shared" si="140"/>
        <v>0</v>
      </c>
      <c r="KC18" s="41">
        <f t="shared" si="141"/>
        <v>0</v>
      </c>
      <c r="KD18" s="39">
        <f t="shared" si="142"/>
        <v>0</v>
      </c>
      <c r="KE18" s="40">
        <f t="shared" si="143"/>
        <v>0</v>
      </c>
      <c r="KF18" s="41"/>
      <c r="KH18" s="40">
        <f t="shared" si="144"/>
        <v>0</v>
      </c>
      <c r="KI18" s="41">
        <f t="shared" si="6"/>
        <v>292159</v>
      </c>
      <c r="KJ18" s="39">
        <f t="shared" si="7"/>
        <v>7702</v>
      </c>
      <c r="KK18" s="40">
        <f t="shared" si="145"/>
        <v>299861</v>
      </c>
      <c r="KL18" s="41"/>
      <c r="KN18" s="40">
        <f t="shared" si="146"/>
        <v>0</v>
      </c>
      <c r="KO18" s="41"/>
      <c r="KQ18" s="40">
        <f t="shared" si="147"/>
        <v>0</v>
      </c>
      <c r="KR18" s="41"/>
      <c r="KT18" s="40">
        <f t="shared" si="148"/>
        <v>0</v>
      </c>
      <c r="KU18" s="41">
        <f t="shared" si="149"/>
        <v>0</v>
      </c>
      <c r="KV18" s="39">
        <f t="shared" si="150"/>
        <v>0</v>
      </c>
      <c r="KW18" s="40">
        <f t="shared" si="151"/>
        <v>0</v>
      </c>
      <c r="KX18" s="41"/>
      <c r="KZ18" s="40">
        <f t="shared" si="152"/>
        <v>0</v>
      </c>
      <c r="LA18" s="41"/>
      <c r="LC18" s="40">
        <f t="shared" si="153"/>
        <v>0</v>
      </c>
      <c r="LD18" s="41"/>
      <c r="LF18" s="40">
        <f t="shared" si="154"/>
        <v>0</v>
      </c>
      <c r="LG18" s="41"/>
      <c r="LI18" s="40">
        <f t="shared" si="155"/>
        <v>0</v>
      </c>
      <c r="LJ18" s="41"/>
      <c r="LL18" s="40">
        <f t="shared" si="156"/>
        <v>0</v>
      </c>
      <c r="LM18" s="41">
        <f t="shared" si="157"/>
        <v>0</v>
      </c>
      <c r="LN18" s="39">
        <f t="shared" si="8"/>
        <v>0</v>
      </c>
      <c r="LO18" s="40">
        <f t="shared" si="158"/>
        <v>0</v>
      </c>
      <c r="LP18" s="41"/>
      <c r="LR18" s="40">
        <f t="shared" si="159"/>
        <v>0</v>
      </c>
      <c r="LS18" s="41">
        <f t="shared" si="9"/>
        <v>0</v>
      </c>
      <c r="LT18" s="39">
        <f t="shared" si="10"/>
        <v>0</v>
      </c>
      <c r="LU18" s="40">
        <f t="shared" si="160"/>
        <v>0</v>
      </c>
      <c r="LV18" s="41"/>
      <c r="LX18" s="40">
        <f t="shared" si="161"/>
        <v>0</v>
      </c>
      <c r="LY18" s="41"/>
      <c r="MA18" s="40">
        <f t="shared" si="162"/>
        <v>0</v>
      </c>
      <c r="MB18" s="41"/>
      <c r="MD18" s="40">
        <f t="shared" si="163"/>
        <v>0</v>
      </c>
      <c r="ME18" s="41"/>
      <c r="MG18" s="40">
        <f t="shared" si="164"/>
        <v>0</v>
      </c>
      <c r="MH18" s="41"/>
      <c r="MJ18" s="40">
        <f t="shared" si="165"/>
        <v>0</v>
      </c>
      <c r="MK18" s="41"/>
      <c r="MM18" s="40">
        <f t="shared" si="166"/>
        <v>0</v>
      </c>
      <c r="MN18" s="41"/>
      <c r="MP18" s="40">
        <f t="shared" si="167"/>
        <v>0</v>
      </c>
      <c r="MQ18" s="41"/>
      <c r="MS18" s="40">
        <f t="shared" si="168"/>
        <v>0</v>
      </c>
      <c r="MT18" s="41"/>
      <c r="MV18" s="40">
        <f t="shared" si="169"/>
        <v>0</v>
      </c>
      <c r="MW18" s="41">
        <f t="shared" si="170"/>
        <v>0</v>
      </c>
      <c r="MX18" s="39">
        <f t="shared" si="171"/>
        <v>0</v>
      </c>
      <c r="MY18" s="40">
        <f t="shared" si="172"/>
        <v>0</v>
      </c>
      <c r="MZ18" s="41"/>
      <c r="NB18" s="40">
        <f t="shared" si="173"/>
        <v>0</v>
      </c>
      <c r="NC18" s="41"/>
      <c r="NE18" s="40">
        <f t="shared" si="174"/>
        <v>0</v>
      </c>
      <c r="NF18" s="41"/>
      <c r="NH18" s="40">
        <f t="shared" si="175"/>
        <v>0</v>
      </c>
      <c r="NI18" s="41"/>
      <c r="NK18" s="40">
        <f t="shared" si="176"/>
        <v>0</v>
      </c>
      <c r="NL18" s="41">
        <f t="shared" si="177"/>
        <v>0</v>
      </c>
      <c r="NM18" s="39">
        <f t="shared" si="178"/>
        <v>0</v>
      </c>
      <c r="NN18" s="40">
        <f t="shared" si="179"/>
        <v>0</v>
      </c>
      <c r="NO18" s="41">
        <f t="shared" si="180"/>
        <v>0</v>
      </c>
      <c r="NP18" s="39">
        <f t="shared" si="181"/>
        <v>0</v>
      </c>
      <c r="NQ18" s="40">
        <f t="shared" si="182"/>
        <v>0</v>
      </c>
      <c r="NR18" s="41"/>
      <c r="NT18" s="40">
        <f t="shared" si="183"/>
        <v>0</v>
      </c>
      <c r="NU18" s="41"/>
      <c r="NW18" s="40">
        <f t="shared" si="184"/>
        <v>0</v>
      </c>
      <c r="NX18" s="41"/>
      <c r="NZ18" s="40">
        <f t="shared" si="185"/>
        <v>0</v>
      </c>
      <c r="OA18" s="41"/>
      <c r="OC18" s="40">
        <f t="shared" si="186"/>
        <v>0</v>
      </c>
      <c r="OD18" s="41"/>
      <c r="OF18" s="40">
        <f t="shared" si="187"/>
        <v>0</v>
      </c>
      <c r="OG18" s="41"/>
      <c r="OI18" s="40">
        <f t="shared" si="188"/>
        <v>0</v>
      </c>
      <c r="OJ18" s="41"/>
      <c r="OL18" s="40">
        <f t="shared" si="189"/>
        <v>0</v>
      </c>
      <c r="OM18" s="41"/>
      <c r="OO18" s="40">
        <f t="shared" si="190"/>
        <v>0</v>
      </c>
      <c r="OP18" s="41">
        <f t="shared" si="191"/>
        <v>0</v>
      </c>
      <c r="OQ18" s="39">
        <f t="shared" si="191"/>
        <v>0</v>
      </c>
      <c r="OR18" s="40">
        <f t="shared" si="192"/>
        <v>0</v>
      </c>
      <c r="OS18" s="41"/>
      <c r="OU18" s="40">
        <f t="shared" si="193"/>
        <v>0</v>
      </c>
      <c r="OV18" s="41">
        <f t="shared" si="194"/>
        <v>0</v>
      </c>
      <c r="OW18" s="39">
        <f t="shared" si="195"/>
        <v>0</v>
      </c>
      <c r="OX18" s="40">
        <f t="shared" si="196"/>
        <v>0</v>
      </c>
      <c r="OY18" s="41"/>
      <c r="PA18" s="40">
        <f t="shared" si="197"/>
        <v>0</v>
      </c>
      <c r="PB18" s="41"/>
      <c r="PD18" s="40">
        <f t="shared" si="198"/>
        <v>0</v>
      </c>
      <c r="PE18" s="41"/>
      <c r="PG18" s="40">
        <f t="shared" si="199"/>
        <v>0</v>
      </c>
      <c r="PH18" s="41"/>
      <c r="PJ18" s="40">
        <f t="shared" si="200"/>
        <v>0</v>
      </c>
      <c r="PK18" s="41">
        <f t="shared" si="201"/>
        <v>0</v>
      </c>
      <c r="PL18" s="39">
        <f t="shared" si="201"/>
        <v>0</v>
      </c>
      <c r="PM18" s="40">
        <f t="shared" si="202"/>
        <v>0</v>
      </c>
      <c r="PN18" s="41">
        <f t="shared" si="11"/>
        <v>0</v>
      </c>
      <c r="PO18" s="39">
        <f t="shared" si="12"/>
        <v>0</v>
      </c>
      <c r="PP18" s="40">
        <f t="shared" si="203"/>
        <v>0</v>
      </c>
      <c r="PQ18" s="41">
        <f t="shared" si="13"/>
        <v>445848</v>
      </c>
      <c r="PR18" s="39">
        <f t="shared" si="14"/>
        <v>10350</v>
      </c>
      <c r="PS18" s="40">
        <f t="shared" si="204"/>
        <v>456198</v>
      </c>
      <c r="PT18" s="41">
        <f t="shared" si="15"/>
        <v>445848</v>
      </c>
      <c r="PU18" s="39">
        <f t="shared" si="16"/>
        <v>10350</v>
      </c>
      <c r="PV18" s="40">
        <f t="shared" si="205"/>
        <v>456198</v>
      </c>
      <c r="PW18" s="38"/>
    </row>
    <row r="19" spans="1:439" s="46" customFormat="1" ht="16.5" thickBot="1" x14ac:dyDescent="0.3">
      <c r="A19" s="42">
        <v>9</v>
      </c>
      <c r="B19" s="43" t="s">
        <v>367</v>
      </c>
      <c r="C19" s="44" t="s">
        <v>240</v>
      </c>
      <c r="D19" s="45"/>
      <c r="F19" s="47">
        <f t="shared" si="17"/>
        <v>0</v>
      </c>
      <c r="G19" s="48"/>
      <c r="I19" s="47">
        <f t="shared" si="18"/>
        <v>0</v>
      </c>
      <c r="J19" s="48"/>
      <c r="L19" s="47">
        <f t="shared" si="19"/>
        <v>0</v>
      </c>
      <c r="M19" s="48"/>
      <c r="O19" s="47">
        <f t="shared" si="20"/>
        <v>0</v>
      </c>
      <c r="P19" s="48"/>
      <c r="R19" s="47">
        <f t="shared" si="21"/>
        <v>0</v>
      </c>
      <c r="S19" s="48"/>
      <c r="U19" s="47">
        <f t="shared" si="22"/>
        <v>0</v>
      </c>
      <c r="V19" s="48"/>
      <c r="X19" s="47">
        <f t="shared" si="23"/>
        <v>0</v>
      </c>
      <c r="Y19" s="48"/>
      <c r="AA19" s="47">
        <f t="shared" si="24"/>
        <v>0</v>
      </c>
      <c r="AB19" s="48">
        <f t="shared" si="25"/>
        <v>0</v>
      </c>
      <c r="AC19" s="46">
        <f t="shared" si="26"/>
        <v>0</v>
      </c>
      <c r="AD19" s="47">
        <f t="shared" si="26"/>
        <v>0</v>
      </c>
      <c r="AE19" s="48"/>
      <c r="AG19" s="47">
        <f t="shared" si="27"/>
        <v>0</v>
      </c>
      <c r="AH19" s="48">
        <f t="shared" si="0"/>
        <v>0</v>
      </c>
      <c r="AI19" s="46">
        <f t="shared" si="28"/>
        <v>0</v>
      </c>
      <c r="AJ19" s="47">
        <f t="shared" si="29"/>
        <v>0</v>
      </c>
      <c r="AK19" s="48"/>
      <c r="AM19" s="47">
        <f t="shared" si="30"/>
        <v>0</v>
      </c>
      <c r="AN19" s="48"/>
      <c r="AP19" s="47">
        <f t="shared" si="31"/>
        <v>0</v>
      </c>
      <c r="AQ19" s="48"/>
      <c r="AS19" s="47">
        <f t="shared" si="32"/>
        <v>0</v>
      </c>
      <c r="AT19" s="48"/>
      <c r="AV19" s="47">
        <f t="shared" si="33"/>
        <v>0</v>
      </c>
      <c r="AW19" s="48"/>
      <c r="AY19" s="47">
        <f t="shared" si="34"/>
        <v>0</v>
      </c>
      <c r="AZ19" s="48"/>
      <c r="BB19" s="47">
        <f t="shared" si="35"/>
        <v>0</v>
      </c>
      <c r="BC19" s="48"/>
      <c r="BE19" s="47">
        <f t="shared" si="36"/>
        <v>0</v>
      </c>
      <c r="BF19" s="48"/>
      <c r="BH19" s="47">
        <f t="shared" si="37"/>
        <v>0</v>
      </c>
      <c r="BI19" s="48"/>
      <c r="BK19" s="47">
        <f t="shared" si="38"/>
        <v>0</v>
      </c>
      <c r="BL19" s="48"/>
      <c r="BN19" s="47">
        <f t="shared" si="39"/>
        <v>0</v>
      </c>
      <c r="BO19" s="48"/>
      <c r="BQ19" s="47">
        <f t="shared" si="40"/>
        <v>0</v>
      </c>
      <c r="BR19" s="48">
        <f t="shared" si="41"/>
        <v>0</v>
      </c>
      <c r="BS19" s="46">
        <f t="shared" si="42"/>
        <v>0</v>
      </c>
      <c r="BT19" s="47">
        <f t="shared" si="43"/>
        <v>0</v>
      </c>
      <c r="BU19" s="48"/>
      <c r="BW19" s="47">
        <f t="shared" si="44"/>
        <v>0</v>
      </c>
      <c r="BX19" s="48"/>
      <c r="BZ19" s="47">
        <f t="shared" si="45"/>
        <v>0</v>
      </c>
      <c r="CA19" s="48"/>
      <c r="CC19" s="47">
        <f t="shared" si="46"/>
        <v>0</v>
      </c>
      <c r="CD19" s="48"/>
      <c r="CF19" s="47">
        <f t="shared" si="47"/>
        <v>0</v>
      </c>
      <c r="CG19" s="48"/>
      <c r="CI19" s="47">
        <f t="shared" si="48"/>
        <v>0</v>
      </c>
      <c r="CJ19" s="48"/>
      <c r="CL19" s="47">
        <f t="shared" si="49"/>
        <v>0</v>
      </c>
      <c r="CM19" s="48"/>
      <c r="CO19" s="47">
        <f t="shared" si="50"/>
        <v>0</v>
      </c>
      <c r="CP19" s="48">
        <f t="shared" si="51"/>
        <v>0</v>
      </c>
      <c r="CQ19" s="46">
        <f t="shared" si="52"/>
        <v>0</v>
      </c>
      <c r="CR19" s="47">
        <f t="shared" si="53"/>
        <v>0</v>
      </c>
      <c r="CS19" s="48"/>
      <c r="CU19" s="47">
        <f t="shared" si="54"/>
        <v>0</v>
      </c>
      <c r="CV19" s="48"/>
      <c r="CX19" s="47">
        <f t="shared" si="55"/>
        <v>0</v>
      </c>
      <c r="CY19" s="48"/>
      <c r="DA19" s="47">
        <f t="shared" si="56"/>
        <v>0</v>
      </c>
      <c r="DB19" s="48"/>
      <c r="DD19" s="47">
        <f t="shared" si="57"/>
        <v>0</v>
      </c>
      <c r="DE19" s="48"/>
      <c r="DG19" s="47">
        <f t="shared" si="58"/>
        <v>0</v>
      </c>
      <c r="DH19" s="48">
        <f t="shared" si="59"/>
        <v>0</v>
      </c>
      <c r="DI19" s="46">
        <f t="shared" si="60"/>
        <v>0</v>
      </c>
      <c r="DJ19" s="47">
        <f t="shared" si="61"/>
        <v>0</v>
      </c>
      <c r="DK19" s="48"/>
      <c r="DM19" s="47">
        <f t="shared" si="62"/>
        <v>0</v>
      </c>
      <c r="DN19" s="48"/>
      <c r="DP19" s="47">
        <f t="shared" si="63"/>
        <v>0</v>
      </c>
      <c r="DQ19" s="48"/>
      <c r="DS19" s="47">
        <f t="shared" si="64"/>
        <v>0</v>
      </c>
      <c r="DT19" s="48"/>
      <c r="DV19" s="47">
        <f t="shared" si="65"/>
        <v>0</v>
      </c>
      <c r="DW19" s="48"/>
      <c r="DY19" s="47">
        <f t="shared" si="66"/>
        <v>0</v>
      </c>
      <c r="DZ19" s="48">
        <f t="shared" si="67"/>
        <v>0</v>
      </c>
      <c r="EA19" s="46">
        <f t="shared" si="67"/>
        <v>0</v>
      </c>
      <c r="EB19" s="47">
        <f t="shared" si="68"/>
        <v>0</v>
      </c>
      <c r="EC19" s="48"/>
      <c r="EE19" s="47">
        <f t="shared" si="69"/>
        <v>0</v>
      </c>
      <c r="EF19" s="48"/>
      <c r="EH19" s="47">
        <f t="shared" si="70"/>
        <v>0</v>
      </c>
      <c r="EI19" s="48"/>
      <c r="EK19" s="47">
        <f t="shared" si="71"/>
        <v>0</v>
      </c>
      <c r="EL19" s="48"/>
      <c r="EN19" s="47">
        <f t="shared" si="72"/>
        <v>0</v>
      </c>
      <c r="EO19" s="48">
        <f t="shared" si="73"/>
        <v>0</v>
      </c>
      <c r="EP19" s="46">
        <f t="shared" si="1"/>
        <v>0</v>
      </c>
      <c r="EQ19" s="47">
        <f t="shared" si="74"/>
        <v>0</v>
      </c>
      <c r="ER19" s="48"/>
      <c r="ET19" s="47">
        <f t="shared" si="75"/>
        <v>0</v>
      </c>
      <c r="EU19" s="48"/>
      <c r="EW19" s="47">
        <f t="shared" si="76"/>
        <v>0</v>
      </c>
      <c r="EX19" s="48"/>
      <c r="EZ19" s="47">
        <f t="shared" si="77"/>
        <v>0</v>
      </c>
      <c r="FA19" s="48"/>
      <c r="FC19" s="47">
        <f t="shared" si="78"/>
        <v>0</v>
      </c>
      <c r="FD19" s="48"/>
      <c r="FF19" s="47">
        <f t="shared" si="79"/>
        <v>0</v>
      </c>
      <c r="FG19" s="48"/>
      <c r="FI19" s="47">
        <f t="shared" si="80"/>
        <v>0</v>
      </c>
      <c r="FJ19" s="48">
        <f t="shared" si="81"/>
        <v>0</v>
      </c>
      <c r="FK19" s="46">
        <f t="shared" si="82"/>
        <v>0</v>
      </c>
      <c r="FL19" s="47">
        <f t="shared" si="83"/>
        <v>0</v>
      </c>
      <c r="FM19" s="48"/>
      <c r="FO19" s="47">
        <f t="shared" si="84"/>
        <v>0</v>
      </c>
      <c r="FP19" s="48"/>
      <c r="FR19" s="47">
        <f t="shared" si="85"/>
        <v>0</v>
      </c>
      <c r="FS19" s="48"/>
      <c r="FU19" s="47">
        <f t="shared" si="86"/>
        <v>0</v>
      </c>
      <c r="FV19" s="48"/>
      <c r="FX19" s="47">
        <f t="shared" si="87"/>
        <v>0</v>
      </c>
      <c r="FY19" s="48"/>
      <c r="GA19" s="47">
        <f t="shared" si="88"/>
        <v>0</v>
      </c>
      <c r="GB19" s="48">
        <f t="shared" si="89"/>
        <v>0</v>
      </c>
      <c r="GC19" s="46">
        <f t="shared" si="90"/>
        <v>0</v>
      </c>
      <c r="GD19" s="47">
        <f t="shared" si="91"/>
        <v>0</v>
      </c>
      <c r="GE19" s="48"/>
      <c r="GG19" s="47">
        <f t="shared" si="92"/>
        <v>0</v>
      </c>
      <c r="GH19" s="48"/>
      <c r="GJ19" s="47">
        <f t="shared" si="93"/>
        <v>0</v>
      </c>
      <c r="GK19" s="48">
        <f t="shared" si="94"/>
        <v>0</v>
      </c>
      <c r="GL19" s="46">
        <f t="shared" si="2"/>
        <v>0</v>
      </c>
      <c r="GM19" s="47">
        <f t="shared" si="95"/>
        <v>0</v>
      </c>
      <c r="GN19" s="48"/>
      <c r="GP19" s="47">
        <f t="shared" si="96"/>
        <v>0</v>
      </c>
      <c r="GQ19" s="48"/>
      <c r="GS19" s="47">
        <f t="shared" si="97"/>
        <v>0</v>
      </c>
      <c r="GT19" s="48">
        <f t="shared" si="98"/>
        <v>0</v>
      </c>
      <c r="GU19" s="46">
        <f t="shared" si="99"/>
        <v>0</v>
      </c>
      <c r="GV19" s="47">
        <f t="shared" si="100"/>
        <v>0</v>
      </c>
      <c r="GW19" s="48">
        <f t="shared" si="3"/>
        <v>0</v>
      </c>
      <c r="GX19" s="46">
        <f t="shared" si="4"/>
        <v>0</v>
      </c>
      <c r="GY19" s="47">
        <f t="shared" si="101"/>
        <v>0</v>
      </c>
      <c r="HB19" s="47">
        <f t="shared" si="102"/>
        <v>0</v>
      </c>
      <c r="HE19" s="47">
        <f t="shared" si="103"/>
        <v>0</v>
      </c>
      <c r="HH19" s="47">
        <f t="shared" si="104"/>
        <v>0</v>
      </c>
      <c r="HK19" s="47">
        <f t="shared" si="105"/>
        <v>0</v>
      </c>
      <c r="HN19" s="47">
        <f t="shared" si="106"/>
        <v>0</v>
      </c>
      <c r="HO19" s="48"/>
      <c r="HQ19" s="47">
        <f t="shared" si="107"/>
        <v>0</v>
      </c>
      <c r="HR19" s="48"/>
      <c r="HT19" s="47">
        <f t="shared" si="108"/>
        <v>0</v>
      </c>
      <c r="HU19" s="48"/>
      <c r="HW19" s="47">
        <f t="shared" si="109"/>
        <v>0</v>
      </c>
      <c r="HX19" s="48">
        <f t="shared" si="110"/>
        <v>0</v>
      </c>
      <c r="HY19" s="46">
        <f t="shared" si="111"/>
        <v>0</v>
      </c>
      <c r="HZ19" s="47">
        <f t="shared" si="112"/>
        <v>0</v>
      </c>
      <c r="IA19" s="48"/>
      <c r="IC19" s="47">
        <f t="shared" si="113"/>
        <v>0</v>
      </c>
      <c r="ID19" s="48"/>
      <c r="IF19" s="47">
        <f t="shared" si="114"/>
        <v>0</v>
      </c>
      <c r="IG19" s="48">
        <f t="shared" si="115"/>
        <v>0</v>
      </c>
      <c r="IH19" s="46">
        <f t="shared" si="116"/>
        <v>0</v>
      </c>
      <c r="II19" s="47">
        <f t="shared" si="117"/>
        <v>0</v>
      </c>
      <c r="IJ19" s="48"/>
      <c r="IL19" s="47">
        <f t="shared" si="118"/>
        <v>0</v>
      </c>
      <c r="IM19" s="48"/>
      <c r="IO19" s="47">
        <f t="shared" si="119"/>
        <v>0</v>
      </c>
      <c r="IP19" s="48">
        <f t="shared" si="120"/>
        <v>0</v>
      </c>
      <c r="IQ19" s="46">
        <f t="shared" si="121"/>
        <v>0</v>
      </c>
      <c r="IR19" s="47">
        <f t="shared" si="122"/>
        <v>0</v>
      </c>
      <c r="IS19" s="48"/>
      <c r="IU19" s="47">
        <f t="shared" si="123"/>
        <v>0</v>
      </c>
      <c r="IV19" s="48"/>
      <c r="IX19" s="47">
        <f t="shared" si="124"/>
        <v>0</v>
      </c>
      <c r="IY19" s="48">
        <f t="shared" si="125"/>
        <v>0</v>
      </c>
      <c r="IZ19" s="46">
        <f t="shared" si="126"/>
        <v>0</v>
      </c>
      <c r="JA19" s="47">
        <f t="shared" si="127"/>
        <v>0</v>
      </c>
      <c r="JB19" s="48"/>
      <c r="JD19" s="47">
        <f t="shared" si="128"/>
        <v>0</v>
      </c>
      <c r="JE19" s="48"/>
      <c r="JG19" s="47">
        <f t="shared" si="129"/>
        <v>0</v>
      </c>
      <c r="JH19" s="48"/>
      <c r="JJ19" s="47">
        <f t="shared" si="130"/>
        <v>0</v>
      </c>
      <c r="JK19" s="48">
        <f t="shared" si="131"/>
        <v>0</v>
      </c>
      <c r="JL19" s="46">
        <f t="shared" si="132"/>
        <v>0</v>
      </c>
      <c r="JM19" s="47">
        <f t="shared" si="133"/>
        <v>0</v>
      </c>
      <c r="JN19" s="48"/>
      <c r="JP19" s="47">
        <f t="shared" si="134"/>
        <v>0</v>
      </c>
      <c r="JQ19" s="48"/>
      <c r="JS19" s="47">
        <f t="shared" si="135"/>
        <v>0</v>
      </c>
      <c r="JT19" s="48">
        <f t="shared" si="136"/>
        <v>0</v>
      </c>
      <c r="JU19" s="46">
        <f t="shared" si="137"/>
        <v>0</v>
      </c>
      <c r="JV19" s="47">
        <f t="shared" si="138"/>
        <v>0</v>
      </c>
      <c r="JW19" s="48"/>
      <c r="JY19" s="47">
        <f t="shared" si="139"/>
        <v>0</v>
      </c>
      <c r="JZ19" s="48"/>
      <c r="KB19" s="47">
        <f t="shared" si="140"/>
        <v>0</v>
      </c>
      <c r="KC19" s="48">
        <f t="shared" si="141"/>
        <v>0</v>
      </c>
      <c r="KD19" s="46">
        <f t="shared" si="142"/>
        <v>0</v>
      </c>
      <c r="KE19" s="47">
        <f t="shared" si="143"/>
        <v>0</v>
      </c>
      <c r="KF19" s="48"/>
      <c r="KH19" s="47">
        <f t="shared" si="144"/>
        <v>0</v>
      </c>
      <c r="KI19" s="48">
        <f t="shared" si="6"/>
        <v>0</v>
      </c>
      <c r="KJ19" s="46">
        <f t="shared" si="7"/>
        <v>0</v>
      </c>
      <c r="KK19" s="47">
        <f t="shared" si="145"/>
        <v>0</v>
      </c>
      <c r="KL19" s="48"/>
      <c r="KN19" s="47">
        <f t="shared" si="146"/>
        <v>0</v>
      </c>
      <c r="KO19" s="46">
        <v>103517</v>
      </c>
      <c r="KP19" s="46">
        <f>1191-1173-61-2322-8245+2332-469+29845-3818-23529-62+8000+2000</f>
        <v>3689</v>
      </c>
      <c r="KQ19" s="47">
        <f t="shared" si="147"/>
        <v>107206</v>
      </c>
      <c r="KR19" s="46">
        <f>40000+75000</f>
        <v>115000</v>
      </c>
      <c r="KS19" s="46">
        <f>82206-82206</f>
        <v>0</v>
      </c>
      <c r="KT19" s="47">
        <f t="shared" si="148"/>
        <v>115000</v>
      </c>
      <c r="KU19" s="48">
        <f t="shared" si="149"/>
        <v>218517</v>
      </c>
      <c r="KV19" s="46">
        <f t="shared" si="150"/>
        <v>3689</v>
      </c>
      <c r="KW19" s="47">
        <f t="shared" si="151"/>
        <v>222206</v>
      </c>
      <c r="KX19" s="46">
        <v>8455</v>
      </c>
      <c r="KY19" s="46">
        <f>-2032</f>
        <v>-2032</v>
      </c>
      <c r="KZ19" s="47">
        <f t="shared" si="152"/>
        <v>6423</v>
      </c>
      <c r="LA19" s="46">
        <v>608</v>
      </c>
      <c r="LC19" s="47">
        <f t="shared" si="153"/>
        <v>608</v>
      </c>
      <c r="LD19" s="48"/>
      <c r="LF19" s="47">
        <f t="shared" si="154"/>
        <v>0</v>
      </c>
      <c r="LG19" s="48"/>
      <c r="LI19" s="47">
        <f t="shared" si="155"/>
        <v>0</v>
      </c>
      <c r="LJ19" s="46">
        <f>11000+10000+4000</f>
        <v>25000</v>
      </c>
      <c r="LK19" s="46">
        <f>-3448-934-3873</f>
        <v>-8255</v>
      </c>
      <c r="LL19" s="47">
        <f t="shared" si="156"/>
        <v>16745</v>
      </c>
      <c r="LM19" s="48">
        <f t="shared" si="157"/>
        <v>34063</v>
      </c>
      <c r="LN19" s="46">
        <f t="shared" si="8"/>
        <v>-10287</v>
      </c>
      <c r="LO19" s="47">
        <f t="shared" si="158"/>
        <v>23776</v>
      </c>
      <c r="LP19" s="48"/>
      <c r="LR19" s="47">
        <f t="shared" si="159"/>
        <v>0</v>
      </c>
      <c r="LS19" s="48">
        <f t="shared" si="9"/>
        <v>252580</v>
      </c>
      <c r="LT19" s="46">
        <f t="shared" si="10"/>
        <v>-6598</v>
      </c>
      <c r="LU19" s="47">
        <f t="shared" si="160"/>
        <v>245982</v>
      </c>
      <c r="LV19" s="48"/>
      <c r="LX19" s="47">
        <f t="shared" si="161"/>
        <v>0</v>
      </c>
      <c r="LY19" s="48"/>
      <c r="MA19" s="47">
        <f t="shared" si="162"/>
        <v>0</v>
      </c>
      <c r="MB19" s="48"/>
      <c r="MD19" s="47">
        <f t="shared" si="163"/>
        <v>0</v>
      </c>
      <c r="ME19" s="48"/>
      <c r="MG19" s="47">
        <f t="shared" si="164"/>
        <v>0</v>
      </c>
      <c r="MH19" s="48"/>
      <c r="MJ19" s="47">
        <f t="shared" si="165"/>
        <v>0</v>
      </c>
      <c r="MK19" s="48"/>
      <c r="MM19" s="47">
        <f t="shared" si="166"/>
        <v>0</v>
      </c>
      <c r="MN19" s="48"/>
      <c r="MP19" s="47">
        <f t="shared" si="167"/>
        <v>0</v>
      </c>
      <c r="MQ19" s="48"/>
      <c r="MS19" s="47">
        <f t="shared" si="168"/>
        <v>0</v>
      </c>
      <c r="MT19" s="48"/>
      <c r="MV19" s="47">
        <f t="shared" si="169"/>
        <v>0</v>
      </c>
      <c r="MW19" s="48">
        <f t="shared" si="170"/>
        <v>0</v>
      </c>
      <c r="MX19" s="46">
        <f t="shared" si="171"/>
        <v>0</v>
      </c>
      <c r="MY19" s="47">
        <f t="shared" si="172"/>
        <v>0</v>
      </c>
      <c r="MZ19" s="48"/>
      <c r="NB19" s="47">
        <f t="shared" si="173"/>
        <v>0</v>
      </c>
      <c r="NC19" s="48"/>
      <c r="NE19" s="47">
        <f t="shared" si="174"/>
        <v>0</v>
      </c>
      <c r="NF19" s="48"/>
      <c r="NH19" s="47">
        <f t="shared" si="175"/>
        <v>0</v>
      </c>
      <c r="NI19" s="48"/>
      <c r="NK19" s="47">
        <f t="shared" si="176"/>
        <v>0</v>
      </c>
      <c r="NL19" s="48">
        <f t="shared" si="177"/>
        <v>0</v>
      </c>
      <c r="NM19" s="46">
        <f t="shared" si="178"/>
        <v>0</v>
      </c>
      <c r="NN19" s="47">
        <f t="shared" si="179"/>
        <v>0</v>
      </c>
      <c r="NO19" s="48">
        <f t="shared" si="180"/>
        <v>0</v>
      </c>
      <c r="NP19" s="46">
        <f t="shared" si="181"/>
        <v>0</v>
      </c>
      <c r="NQ19" s="47">
        <f t="shared" si="182"/>
        <v>0</v>
      </c>
      <c r="NR19" s="48"/>
      <c r="NT19" s="47">
        <f t="shared" si="183"/>
        <v>0</v>
      </c>
      <c r="NU19" s="48"/>
      <c r="NW19" s="47">
        <f t="shared" si="184"/>
        <v>0</v>
      </c>
      <c r="NX19" s="48"/>
      <c r="NZ19" s="47">
        <f t="shared" si="185"/>
        <v>0</v>
      </c>
      <c r="OA19" s="48"/>
      <c r="OC19" s="47">
        <f t="shared" si="186"/>
        <v>0</v>
      </c>
      <c r="OD19" s="48"/>
      <c r="OF19" s="47">
        <f t="shared" si="187"/>
        <v>0</v>
      </c>
      <c r="OG19" s="48"/>
      <c r="OI19" s="47">
        <f t="shared" si="188"/>
        <v>0</v>
      </c>
      <c r="OJ19" s="48"/>
      <c r="OL19" s="47">
        <f t="shared" si="189"/>
        <v>0</v>
      </c>
      <c r="OM19" s="48"/>
      <c r="OO19" s="47">
        <f t="shared" si="190"/>
        <v>0</v>
      </c>
      <c r="OP19" s="48">
        <f t="shared" si="191"/>
        <v>0</v>
      </c>
      <c r="OQ19" s="46">
        <f t="shared" si="191"/>
        <v>0</v>
      </c>
      <c r="OR19" s="47">
        <f t="shared" si="192"/>
        <v>0</v>
      </c>
      <c r="OS19" s="48"/>
      <c r="OU19" s="47">
        <f t="shared" si="193"/>
        <v>0</v>
      </c>
      <c r="OV19" s="48">
        <f t="shared" si="194"/>
        <v>0</v>
      </c>
      <c r="OW19" s="46">
        <f t="shared" si="195"/>
        <v>0</v>
      </c>
      <c r="OX19" s="47">
        <f t="shared" si="196"/>
        <v>0</v>
      </c>
      <c r="OY19" s="48"/>
      <c r="PA19" s="47">
        <f t="shared" si="197"/>
        <v>0</v>
      </c>
      <c r="PB19" s="48"/>
      <c r="PD19" s="47">
        <f t="shared" si="198"/>
        <v>0</v>
      </c>
      <c r="PE19" s="48"/>
      <c r="PG19" s="47">
        <f t="shared" si="199"/>
        <v>0</v>
      </c>
      <c r="PH19" s="48"/>
      <c r="PJ19" s="47">
        <f t="shared" si="200"/>
        <v>0</v>
      </c>
      <c r="PK19" s="48">
        <f t="shared" si="201"/>
        <v>0</v>
      </c>
      <c r="PL19" s="46">
        <f t="shared" si="201"/>
        <v>0</v>
      </c>
      <c r="PM19" s="47">
        <f t="shared" si="202"/>
        <v>0</v>
      </c>
      <c r="PN19" s="48">
        <f t="shared" si="11"/>
        <v>0</v>
      </c>
      <c r="PO19" s="46">
        <f t="shared" si="12"/>
        <v>0</v>
      </c>
      <c r="PP19" s="47">
        <f t="shared" si="203"/>
        <v>0</v>
      </c>
      <c r="PQ19" s="48">
        <f t="shared" si="13"/>
        <v>252580</v>
      </c>
      <c r="PR19" s="46">
        <f t="shared" si="14"/>
        <v>-6598</v>
      </c>
      <c r="PS19" s="47">
        <f t="shared" si="204"/>
        <v>245982</v>
      </c>
      <c r="PT19" s="48">
        <f t="shared" si="15"/>
        <v>252580</v>
      </c>
      <c r="PU19" s="46">
        <f t="shared" si="16"/>
        <v>-6598</v>
      </c>
      <c r="PV19" s="47">
        <f t="shared" si="205"/>
        <v>245982</v>
      </c>
      <c r="PW19" s="45"/>
    </row>
    <row r="20" spans="1:439" s="23" customFormat="1" ht="16.5" thickBot="1" x14ac:dyDescent="0.3">
      <c r="A20" s="19">
        <v>10</v>
      </c>
      <c r="B20" s="20" t="s">
        <v>274</v>
      </c>
      <c r="C20" s="49" t="s">
        <v>317</v>
      </c>
      <c r="D20" s="22">
        <f>SUM(D15:D19)</f>
        <v>0</v>
      </c>
      <c r="E20" s="23">
        <f t="shared" ref="E20:G20" si="206">SUM(E15:E19)</f>
        <v>0</v>
      </c>
      <c r="F20" s="24">
        <f t="shared" si="206"/>
        <v>0</v>
      </c>
      <c r="G20" s="25">
        <f t="shared" si="206"/>
        <v>7936</v>
      </c>
      <c r="H20" s="23">
        <f t="shared" ref="H20:J20" si="207">SUM(H15:H19)</f>
        <v>0</v>
      </c>
      <c r="I20" s="24">
        <f t="shared" si="207"/>
        <v>7936</v>
      </c>
      <c r="J20" s="25">
        <f t="shared" si="207"/>
        <v>8295</v>
      </c>
      <c r="K20" s="23">
        <f t="shared" ref="K20:L20" si="208">SUM(K15:K19)</f>
        <v>0</v>
      </c>
      <c r="L20" s="24">
        <f t="shared" si="208"/>
        <v>8295</v>
      </c>
      <c r="M20" s="25">
        <f t="shared" ref="M20:O20" si="209">SUM(M15:M19)</f>
        <v>0</v>
      </c>
      <c r="N20" s="23">
        <f t="shared" si="209"/>
        <v>0</v>
      </c>
      <c r="O20" s="24">
        <f t="shared" si="209"/>
        <v>0</v>
      </c>
      <c r="P20" s="25">
        <f t="shared" ref="P20:R20" si="210">SUM(P15:P19)</f>
        <v>5969</v>
      </c>
      <c r="Q20" s="23">
        <f t="shared" si="210"/>
        <v>0</v>
      </c>
      <c r="R20" s="24">
        <f t="shared" si="210"/>
        <v>5969</v>
      </c>
      <c r="S20" s="25">
        <f t="shared" ref="S20:U20" si="211">SUM(S15:S19)</f>
        <v>7254</v>
      </c>
      <c r="T20" s="23">
        <f t="shared" si="211"/>
        <v>0</v>
      </c>
      <c r="U20" s="24">
        <f t="shared" si="211"/>
        <v>7254</v>
      </c>
      <c r="V20" s="25">
        <f t="shared" ref="V20:X20" si="212">SUM(V15:V19)</f>
        <v>4879</v>
      </c>
      <c r="W20" s="23">
        <f t="shared" si="212"/>
        <v>0</v>
      </c>
      <c r="X20" s="24">
        <f t="shared" si="212"/>
        <v>4879</v>
      </c>
      <c r="Y20" s="25">
        <f t="shared" ref="Y20:AA20" si="213">SUM(Y15:Y19)</f>
        <v>9077</v>
      </c>
      <c r="Z20" s="23">
        <f t="shared" si="213"/>
        <v>0</v>
      </c>
      <c r="AA20" s="24">
        <f t="shared" si="213"/>
        <v>9077</v>
      </c>
      <c r="AB20" s="25">
        <f t="shared" si="25"/>
        <v>43410</v>
      </c>
      <c r="AC20" s="23">
        <f t="shared" si="26"/>
        <v>0</v>
      </c>
      <c r="AD20" s="24">
        <f t="shared" si="26"/>
        <v>43410</v>
      </c>
      <c r="AE20" s="25">
        <f t="shared" ref="AE20:AG20" si="214">SUM(AE15:AE19)</f>
        <v>11871</v>
      </c>
      <c r="AF20" s="23">
        <f t="shared" si="214"/>
        <v>0</v>
      </c>
      <c r="AG20" s="24">
        <f t="shared" si="214"/>
        <v>11871</v>
      </c>
      <c r="AH20" s="25">
        <f t="shared" si="0"/>
        <v>55281</v>
      </c>
      <c r="AI20" s="23">
        <f t="shared" si="28"/>
        <v>0</v>
      </c>
      <c r="AJ20" s="24">
        <f t="shared" si="29"/>
        <v>55281</v>
      </c>
      <c r="AK20" s="25">
        <f t="shared" ref="AK20:AM20" si="215">SUM(AK15:AK19)</f>
        <v>0</v>
      </c>
      <c r="AL20" s="23">
        <f t="shared" si="215"/>
        <v>0</v>
      </c>
      <c r="AM20" s="24">
        <f t="shared" si="215"/>
        <v>0</v>
      </c>
      <c r="AN20" s="25">
        <f t="shared" ref="AN20:AP20" si="216">SUM(AN15:AN19)</f>
        <v>0</v>
      </c>
      <c r="AO20" s="23">
        <f t="shared" si="216"/>
        <v>0</v>
      </c>
      <c r="AP20" s="24">
        <f t="shared" si="216"/>
        <v>0</v>
      </c>
      <c r="AQ20" s="25">
        <f t="shared" ref="AQ20:AS20" si="217">SUM(AQ15:AQ19)</f>
        <v>0</v>
      </c>
      <c r="AR20" s="23">
        <f t="shared" si="217"/>
        <v>0</v>
      </c>
      <c r="AS20" s="24">
        <f t="shared" si="217"/>
        <v>0</v>
      </c>
      <c r="AT20" s="25">
        <f t="shared" ref="AT20:AV20" si="218">SUM(AT15:AT19)</f>
        <v>0</v>
      </c>
      <c r="AU20" s="23">
        <f t="shared" si="218"/>
        <v>0</v>
      </c>
      <c r="AV20" s="24">
        <f t="shared" si="218"/>
        <v>0</v>
      </c>
      <c r="AW20" s="25">
        <f t="shared" ref="AW20:AY20" si="219">SUM(AW15:AW19)</f>
        <v>0</v>
      </c>
      <c r="AX20" s="23">
        <f t="shared" si="219"/>
        <v>0</v>
      </c>
      <c r="AY20" s="24">
        <f t="shared" si="219"/>
        <v>0</v>
      </c>
      <c r="AZ20" s="25">
        <f t="shared" ref="AZ20:BB20" si="220">SUM(AZ15:AZ19)</f>
        <v>0</v>
      </c>
      <c r="BA20" s="23">
        <f t="shared" si="220"/>
        <v>0</v>
      </c>
      <c r="BB20" s="24">
        <f t="shared" si="220"/>
        <v>0</v>
      </c>
      <c r="BC20" s="25">
        <f t="shared" ref="BC20:BE20" si="221">SUM(BC15:BC19)</f>
        <v>0</v>
      </c>
      <c r="BD20" s="23">
        <f t="shared" si="221"/>
        <v>0</v>
      </c>
      <c r="BE20" s="24">
        <f t="shared" si="221"/>
        <v>0</v>
      </c>
      <c r="BF20" s="25">
        <f t="shared" ref="BF20:BH20" si="222">SUM(BF15:BF19)</f>
        <v>0</v>
      </c>
      <c r="BG20" s="23">
        <f t="shared" si="222"/>
        <v>0</v>
      </c>
      <c r="BH20" s="24">
        <f t="shared" si="222"/>
        <v>0</v>
      </c>
      <c r="BI20" s="25">
        <f t="shared" ref="BI20:BK20" si="223">SUM(BI15:BI19)</f>
        <v>0</v>
      </c>
      <c r="BJ20" s="23">
        <f t="shared" si="223"/>
        <v>0</v>
      </c>
      <c r="BK20" s="24">
        <f t="shared" si="223"/>
        <v>0</v>
      </c>
      <c r="BL20" s="25">
        <f t="shared" ref="BL20:BN20" si="224">SUM(BL15:BL19)</f>
        <v>0</v>
      </c>
      <c r="BM20" s="23">
        <f t="shared" si="224"/>
        <v>0</v>
      </c>
      <c r="BN20" s="24">
        <f t="shared" si="224"/>
        <v>0</v>
      </c>
      <c r="BO20" s="25">
        <f t="shared" ref="BO20:BQ20" si="225">SUM(BO15:BO19)</f>
        <v>0</v>
      </c>
      <c r="BP20" s="23">
        <f t="shared" si="225"/>
        <v>0</v>
      </c>
      <c r="BQ20" s="24">
        <f t="shared" si="225"/>
        <v>0</v>
      </c>
      <c r="BR20" s="25">
        <f t="shared" si="41"/>
        <v>0</v>
      </c>
      <c r="BS20" s="23">
        <f t="shared" si="42"/>
        <v>0</v>
      </c>
      <c r="BT20" s="24">
        <f t="shared" si="43"/>
        <v>0</v>
      </c>
      <c r="BU20" s="25">
        <f t="shared" ref="BU20:BW20" si="226">SUM(BU15:BU19)</f>
        <v>0</v>
      </c>
      <c r="BV20" s="23">
        <f t="shared" si="226"/>
        <v>0</v>
      </c>
      <c r="BW20" s="24">
        <f t="shared" si="226"/>
        <v>0</v>
      </c>
      <c r="BX20" s="25">
        <f t="shared" ref="BX20:BZ20" si="227">SUM(BX15:BX19)</f>
        <v>0</v>
      </c>
      <c r="BY20" s="23">
        <f t="shared" si="227"/>
        <v>0</v>
      </c>
      <c r="BZ20" s="24">
        <f t="shared" si="227"/>
        <v>0</v>
      </c>
      <c r="CA20" s="25">
        <f t="shared" ref="CA20:CC20" si="228">SUM(CA15:CA19)</f>
        <v>0</v>
      </c>
      <c r="CB20" s="23">
        <f t="shared" si="228"/>
        <v>0</v>
      </c>
      <c r="CC20" s="24">
        <f t="shared" si="228"/>
        <v>0</v>
      </c>
      <c r="CD20" s="25">
        <f t="shared" ref="CD20:CF20" si="229">SUM(CD15:CD19)</f>
        <v>0</v>
      </c>
      <c r="CE20" s="23">
        <f t="shared" si="229"/>
        <v>0</v>
      </c>
      <c r="CF20" s="24">
        <f t="shared" si="229"/>
        <v>0</v>
      </c>
      <c r="CG20" s="25">
        <f t="shared" ref="CG20:CI20" si="230">SUM(CG15:CG19)</f>
        <v>0</v>
      </c>
      <c r="CH20" s="23">
        <f t="shared" si="230"/>
        <v>0</v>
      </c>
      <c r="CI20" s="24">
        <f t="shared" si="230"/>
        <v>0</v>
      </c>
      <c r="CJ20" s="25">
        <f t="shared" ref="CJ20:CL20" si="231">SUM(CJ15:CJ19)</f>
        <v>0</v>
      </c>
      <c r="CK20" s="23">
        <f t="shared" si="231"/>
        <v>0</v>
      </c>
      <c r="CL20" s="24">
        <f t="shared" si="231"/>
        <v>0</v>
      </c>
      <c r="CM20" s="25">
        <f t="shared" ref="CM20:CO20" si="232">SUM(CM15:CM19)</f>
        <v>0</v>
      </c>
      <c r="CN20" s="23">
        <f t="shared" si="232"/>
        <v>0</v>
      </c>
      <c r="CO20" s="24">
        <f t="shared" si="232"/>
        <v>0</v>
      </c>
      <c r="CP20" s="25">
        <f t="shared" si="51"/>
        <v>0</v>
      </c>
      <c r="CQ20" s="23">
        <f t="shared" si="52"/>
        <v>0</v>
      </c>
      <c r="CR20" s="24">
        <f t="shared" si="53"/>
        <v>0</v>
      </c>
      <c r="CS20" s="25">
        <f t="shared" ref="CS20:CU20" si="233">SUM(CS15:CS19)</f>
        <v>0</v>
      </c>
      <c r="CT20" s="23">
        <f t="shared" si="233"/>
        <v>0</v>
      </c>
      <c r="CU20" s="24">
        <f t="shared" si="233"/>
        <v>0</v>
      </c>
      <c r="CV20" s="25">
        <f t="shared" ref="CV20:CX20" si="234">SUM(CV15:CV19)</f>
        <v>0</v>
      </c>
      <c r="CW20" s="23">
        <f t="shared" si="234"/>
        <v>0</v>
      </c>
      <c r="CX20" s="24">
        <f t="shared" si="234"/>
        <v>0</v>
      </c>
      <c r="CY20" s="25">
        <f t="shared" ref="CY20:DA20" si="235">SUM(CY15:CY19)</f>
        <v>17343</v>
      </c>
      <c r="CZ20" s="23">
        <f t="shared" si="235"/>
        <v>3448</v>
      </c>
      <c r="DA20" s="24">
        <f t="shared" si="235"/>
        <v>20791</v>
      </c>
      <c r="DB20" s="25">
        <f t="shared" ref="DB20:DD20" si="236">SUM(DB15:DB19)</f>
        <v>0</v>
      </c>
      <c r="DC20" s="23">
        <f t="shared" si="236"/>
        <v>0</v>
      </c>
      <c r="DD20" s="24">
        <f t="shared" si="236"/>
        <v>0</v>
      </c>
      <c r="DE20" s="25">
        <f t="shared" ref="DE20:DG20" si="237">SUM(DE15:DE19)</f>
        <v>0</v>
      </c>
      <c r="DF20" s="23">
        <f t="shared" si="237"/>
        <v>0</v>
      </c>
      <c r="DG20" s="24">
        <f t="shared" si="237"/>
        <v>0</v>
      </c>
      <c r="DH20" s="25">
        <f t="shared" si="59"/>
        <v>17343</v>
      </c>
      <c r="DI20" s="23">
        <f t="shared" si="60"/>
        <v>3448</v>
      </c>
      <c r="DJ20" s="24">
        <f t="shared" si="61"/>
        <v>20791</v>
      </c>
      <c r="DK20" s="25">
        <f t="shared" ref="DK20:DM20" si="238">SUM(DK15:DK19)</f>
        <v>0</v>
      </c>
      <c r="DL20" s="23">
        <f t="shared" si="238"/>
        <v>0</v>
      </c>
      <c r="DM20" s="24">
        <f t="shared" si="238"/>
        <v>0</v>
      </c>
      <c r="DN20" s="25">
        <f t="shared" ref="DN20:DP20" si="239">SUM(DN15:DN19)</f>
        <v>0</v>
      </c>
      <c r="DO20" s="23">
        <f t="shared" si="239"/>
        <v>0</v>
      </c>
      <c r="DP20" s="24">
        <f t="shared" si="239"/>
        <v>0</v>
      </c>
      <c r="DQ20" s="25">
        <f t="shared" ref="DQ20:DS20" si="240">SUM(DQ15:DQ19)</f>
        <v>0</v>
      </c>
      <c r="DR20" s="23">
        <f t="shared" si="240"/>
        <v>0</v>
      </c>
      <c r="DS20" s="24">
        <f t="shared" si="240"/>
        <v>0</v>
      </c>
      <c r="DT20" s="25">
        <f t="shared" ref="DT20:DV20" si="241">SUM(DT15:DT19)</f>
        <v>0</v>
      </c>
      <c r="DU20" s="23">
        <f t="shared" si="241"/>
        <v>0</v>
      </c>
      <c r="DV20" s="24">
        <f t="shared" si="241"/>
        <v>0</v>
      </c>
      <c r="DW20" s="25">
        <f t="shared" ref="DW20:DY20" si="242">SUM(DW15:DW19)</f>
        <v>0</v>
      </c>
      <c r="DX20" s="23">
        <f t="shared" si="242"/>
        <v>0</v>
      </c>
      <c r="DY20" s="24">
        <f t="shared" si="242"/>
        <v>0</v>
      </c>
      <c r="DZ20" s="25">
        <f t="shared" si="67"/>
        <v>0</v>
      </c>
      <c r="EA20" s="23">
        <f t="shared" si="67"/>
        <v>0</v>
      </c>
      <c r="EB20" s="24">
        <f t="shared" si="68"/>
        <v>0</v>
      </c>
      <c r="EC20" s="25">
        <f t="shared" ref="EC20:EE20" si="243">SUM(EC15:EC19)</f>
        <v>0</v>
      </c>
      <c r="ED20" s="23">
        <f t="shared" si="243"/>
        <v>0</v>
      </c>
      <c r="EE20" s="24">
        <f t="shared" si="243"/>
        <v>0</v>
      </c>
      <c r="EF20" s="25">
        <f t="shared" ref="EF20:EH20" si="244">SUM(EF15:EF19)</f>
        <v>36131</v>
      </c>
      <c r="EG20" s="23">
        <f t="shared" si="244"/>
        <v>0</v>
      </c>
      <c r="EH20" s="24">
        <f t="shared" si="244"/>
        <v>36131</v>
      </c>
      <c r="EI20" s="25">
        <f t="shared" ref="EI20:EK20" si="245">SUM(EI15:EI19)</f>
        <v>0</v>
      </c>
      <c r="EJ20" s="23">
        <f t="shared" si="245"/>
        <v>0</v>
      </c>
      <c r="EK20" s="24">
        <f t="shared" si="245"/>
        <v>0</v>
      </c>
      <c r="EL20" s="25">
        <f t="shared" ref="EL20:EM20" si="246">SUM(EL15:EL19)</f>
        <v>0</v>
      </c>
      <c r="EM20" s="23">
        <f t="shared" si="246"/>
        <v>0</v>
      </c>
      <c r="EN20" s="24">
        <f t="shared" ref="EN20" si="247">SUM(EN15:EN19)</f>
        <v>0</v>
      </c>
      <c r="EO20" s="25">
        <f t="shared" si="73"/>
        <v>36131</v>
      </c>
      <c r="EP20" s="23">
        <f t="shared" si="1"/>
        <v>0</v>
      </c>
      <c r="EQ20" s="24">
        <f t="shared" si="74"/>
        <v>36131</v>
      </c>
      <c r="ER20" s="25">
        <f t="shared" ref="ER20:ET20" si="248">SUM(ER15:ER19)</f>
        <v>0</v>
      </c>
      <c r="ES20" s="23">
        <f t="shared" si="248"/>
        <v>0</v>
      </c>
      <c r="ET20" s="24">
        <f t="shared" si="248"/>
        <v>0</v>
      </c>
      <c r="EU20" s="25">
        <f t="shared" ref="EU20:EW20" si="249">SUM(EU15:EU19)</f>
        <v>0</v>
      </c>
      <c r="EV20" s="23">
        <f t="shared" si="249"/>
        <v>0</v>
      </c>
      <c r="EW20" s="24">
        <f t="shared" si="249"/>
        <v>0</v>
      </c>
      <c r="EX20" s="25">
        <f t="shared" ref="EX20:EZ20" si="250">SUM(EX15:EX19)</f>
        <v>0</v>
      </c>
      <c r="EY20" s="23">
        <f t="shared" si="250"/>
        <v>0</v>
      </c>
      <c r="EZ20" s="24">
        <f t="shared" si="250"/>
        <v>0</v>
      </c>
      <c r="FA20" s="25">
        <f t="shared" ref="FA20:FC20" si="251">SUM(FA15:FA19)</f>
        <v>17938</v>
      </c>
      <c r="FB20" s="23">
        <f t="shared" si="251"/>
        <v>0</v>
      </c>
      <c r="FC20" s="24">
        <f t="shared" si="251"/>
        <v>17938</v>
      </c>
      <c r="FD20" s="25">
        <f t="shared" ref="FD20:FF20" si="252">SUM(FD15:FD19)</f>
        <v>0</v>
      </c>
      <c r="FE20" s="23">
        <f t="shared" si="252"/>
        <v>0</v>
      </c>
      <c r="FF20" s="24">
        <f t="shared" si="252"/>
        <v>0</v>
      </c>
      <c r="FG20" s="25">
        <f t="shared" ref="FG20:FI20" si="253">SUM(FG15:FG19)</f>
        <v>4000</v>
      </c>
      <c r="FH20" s="23">
        <f t="shared" si="253"/>
        <v>0</v>
      </c>
      <c r="FI20" s="24">
        <f t="shared" si="253"/>
        <v>4000</v>
      </c>
      <c r="FJ20" s="25">
        <f t="shared" si="81"/>
        <v>21938</v>
      </c>
      <c r="FK20" s="23">
        <f t="shared" si="82"/>
        <v>0</v>
      </c>
      <c r="FL20" s="24">
        <f t="shared" si="83"/>
        <v>21938</v>
      </c>
      <c r="FM20" s="25">
        <f t="shared" ref="FM20:FO20" si="254">SUM(FM15:FM19)</f>
        <v>79808</v>
      </c>
      <c r="FN20" s="23">
        <f t="shared" si="254"/>
        <v>0</v>
      </c>
      <c r="FO20" s="24">
        <f t="shared" si="254"/>
        <v>79808</v>
      </c>
      <c r="FP20" s="25">
        <f t="shared" ref="FP20:FR20" si="255">SUM(FP15:FP19)</f>
        <v>0</v>
      </c>
      <c r="FQ20" s="23">
        <f t="shared" si="255"/>
        <v>0</v>
      </c>
      <c r="FR20" s="24">
        <f t="shared" si="255"/>
        <v>0</v>
      </c>
      <c r="FS20" s="25">
        <f t="shared" ref="FS20:FU20" si="256">SUM(FS15:FS19)</f>
        <v>0</v>
      </c>
      <c r="FT20" s="23">
        <f t="shared" si="256"/>
        <v>0</v>
      </c>
      <c r="FU20" s="24">
        <f t="shared" si="256"/>
        <v>0</v>
      </c>
      <c r="FV20" s="25">
        <f t="shared" ref="FV20:FX20" si="257">SUM(FV15:FV19)</f>
        <v>0</v>
      </c>
      <c r="FW20" s="23">
        <f t="shared" si="257"/>
        <v>0</v>
      </c>
      <c r="FX20" s="24">
        <f t="shared" si="257"/>
        <v>0</v>
      </c>
      <c r="FY20" s="25">
        <f t="shared" ref="FY20:GA20" si="258">SUM(FY15:FY19)</f>
        <v>26410</v>
      </c>
      <c r="FZ20" s="23">
        <f t="shared" si="258"/>
        <v>-800</v>
      </c>
      <c r="GA20" s="24">
        <f t="shared" si="258"/>
        <v>25610</v>
      </c>
      <c r="GB20" s="25">
        <f t="shared" si="89"/>
        <v>106218</v>
      </c>
      <c r="GC20" s="23">
        <f t="shared" si="90"/>
        <v>-800</v>
      </c>
      <c r="GD20" s="24">
        <f t="shared" ref="GD20" si="259">SUM(GD15:GD19)</f>
        <v>105418</v>
      </c>
      <c r="GE20" s="25">
        <f t="shared" ref="GE20:GG20" si="260">SUM(GE15:GE19)</f>
        <v>0</v>
      </c>
      <c r="GF20" s="23">
        <f t="shared" si="260"/>
        <v>0</v>
      </c>
      <c r="GG20" s="24">
        <f t="shared" si="260"/>
        <v>0</v>
      </c>
      <c r="GH20" s="25">
        <f t="shared" ref="GH20:GJ20" si="261">SUM(GH15:GH19)</f>
        <v>400</v>
      </c>
      <c r="GI20" s="23">
        <f t="shared" si="261"/>
        <v>0</v>
      </c>
      <c r="GJ20" s="24">
        <f t="shared" si="261"/>
        <v>400</v>
      </c>
      <c r="GK20" s="25">
        <f t="shared" si="94"/>
        <v>400</v>
      </c>
      <c r="GL20" s="23">
        <f t="shared" si="2"/>
        <v>0</v>
      </c>
      <c r="GM20" s="24">
        <f t="shared" si="95"/>
        <v>400</v>
      </c>
      <c r="GN20" s="25">
        <f t="shared" ref="GN20:GP20" si="262">SUM(GN15:GN19)</f>
        <v>0</v>
      </c>
      <c r="GO20" s="23">
        <f t="shared" si="262"/>
        <v>0</v>
      </c>
      <c r="GP20" s="24">
        <f t="shared" si="262"/>
        <v>0</v>
      </c>
      <c r="GQ20" s="25">
        <f t="shared" ref="GQ20:GS20" si="263">SUM(GQ15:GQ19)</f>
        <v>0</v>
      </c>
      <c r="GR20" s="23">
        <f t="shared" si="263"/>
        <v>0</v>
      </c>
      <c r="GS20" s="24">
        <f t="shared" si="263"/>
        <v>0</v>
      </c>
      <c r="GT20" s="25">
        <f t="shared" si="98"/>
        <v>0</v>
      </c>
      <c r="GU20" s="23">
        <f t="shared" si="99"/>
        <v>0</v>
      </c>
      <c r="GV20" s="24">
        <f t="shared" si="100"/>
        <v>0</v>
      </c>
      <c r="GW20" s="25">
        <f t="shared" si="3"/>
        <v>182030</v>
      </c>
      <c r="GX20" s="23">
        <f t="shared" si="4"/>
        <v>2648</v>
      </c>
      <c r="GY20" s="24">
        <f t="shared" si="101"/>
        <v>184678</v>
      </c>
      <c r="GZ20" s="23">
        <f t="shared" ref="GZ20:HB20" si="264">SUM(GZ15:GZ19)</f>
        <v>29320</v>
      </c>
      <c r="HA20" s="23">
        <f t="shared" si="264"/>
        <v>0</v>
      </c>
      <c r="HB20" s="24">
        <f t="shared" si="264"/>
        <v>29320</v>
      </c>
      <c r="HC20" s="23">
        <f t="shared" ref="HC20:HE20" si="265">SUM(HC15:HC19)</f>
        <v>72743</v>
      </c>
      <c r="HD20" s="23">
        <f t="shared" si="265"/>
        <v>7702</v>
      </c>
      <c r="HE20" s="24">
        <f t="shared" si="265"/>
        <v>80445</v>
      </c>
      <c r="HF20" s="23">
        <f t="shared" ref="HF20:HH20" si="266">SUM(HF15:HF19)</f>
        <v>63500</v>
      </c>
      <c r="HG20" s="23">
        <f t="shared" si="266"/>
        <v>1950</v>
      </c>
      <c r="HH20" s="24">
        <f t="shared" si="266"/>
        <v>65450</v>
      </c>
      <c r="HI20" s="23">
        <f t="shared" ref="HI20:HK20" si="267">SUM(HI15:HI19)</f>
        <v>0</v>
      </c>
      <c r="HJ20" s="23">
        <f t="shared" si="267"/>
        <v>0</v>
      </c>
      <c r="HK20" s="24">
        <f t="shared" si="267"/>
        <v>0</v>
      </c>
      <c r="HL20" s="23">
        <f t="shared" ref="HL20:HN20" si="268">SUM(HL15:HL19)</f>
        <v>187700</v>
      </c>
      <c r="HM20" s="23">
        <f t="shared" si="268"/>
        <v>0</v>
      </c>
      <c r="HN20" s="24">
        <f t="shared" si="268"/>
        <v>187700</v>
      </c>
      <c r="HO20" s="25">
        <f t="shared" ref="HO20:HQ20" si="269">SUM(HO15:HO19)</f>
        <v>2396</v>
      </c>
      <c r="HP20" s="23">
        <f t="shared" si="269"/>
        <v>0</v>
      </c>
      <c r="HQ20" s="24">
        <f t="shared" si="269"/>
        <v>2396</v>
      </c>
      <c r="HR20" s="25">
        <f t="shared" ref="HR20:HT20" si="270">SUM(HR15:HR19)</f>
        <v>0</v>
      </c>
      <c r="HS20" s="23">
        <f t="shared" si="270"/>
        <v>0</v>
      </c>
      <c r="HT20" s="24">
        <f t="shared" si="270"/>
        <v>0</v>
      </c>
      <c r="HU20" s="25">
        <f t="shared" ref="HU20:HW20" si="271">SUM(HU15:HU19)</f>
        <v>5205</v>
      </c>
      <c r="HV20" s="23">
        <f t="shared" si="271"/>
        <v>2000</v>
      </c>
      <c r="HW20" s="24">
        <f t="shared" si="271"/>
        <v>7205</v>
      </c>
      <c r="HX20" s="25">
        <f t="shared" si="110"/>
        <v>360864</v>
      </c>
      <c r="HY20" s="23">
        <f t="shared" si="111"/>
        <v>11652</v>
      </c>
      <c r="HZ20" s="24">
        <f t="shared" si="112"/>
        <v>372516</v>
      </c>
      <c r="IA20" s="25">
        <f t="shared" ref="IA20:IC20" si="272">SUM(IA15:IA19)</f>
        <v>0</v>
      </c>
      <c r="IB20" s="23">
        <f t="shared" si="272"/>
        <v>0</v>
      </c>
      <c r="IC20" s="24">
        <f t="shared" si="272"/>
        <v>0</v>
      </c>
      <c r="ID20" s="25">
        <f t="shared" ref="ID20:IF20" si="273">SUM(ID15:ID19)</f>
        <v>0</v>
      </c>
      <c r="IE20" s="23">
        <f t="shared" si="273"/>
        <v>0</v>
      </c>
      <c r="IF20" s="24">
        <f t="shared" si="273"/>
        <v>0</v>
      </c>
      <c r="IG20" s="25">
        <f t="shared" si="115"/>
        <v>0</v>
      </c>
      <c r="IH20" s="23">
        <f t="shared" si="116"/>
        <v>0</v>
      </c>
      <c r="II20" s="24">
        <f t="shared" si="117"/>
        <v>0</v>
      </c>
      <c r="IJ20" s="25">
        <f t="shared" ref="IJ20:IL20" si="274">SUM(IJ15:IJ19)</f>
        <v>0</v>
      </c>
      <c r="IK20" s="23">
        <f t="shared" si="274"/>
        <v>0</v>
      </c>
      <c r="IL20" s="24">
        <f t="shared" si="274"/>
        <v>0</v>
      </c>
      <c r="IM20" s="25">
        <f t="shared" ref="IM20:IO20" si="275">SUM(IM15:IM19)</f>
        <v>0</v>
      </c>
      <c r="IN20" s="23">
        <f t="shared" si="275"/>
        <v>0</v>
      </c>
      <c r="IO20" s="24">
        <f t="shared" si="275"/>
        <v>0</v>
      </c>
      <c r="IP20" s="25">
        <f t="shared" si="120"/>
        <v>0</v>
      </c>
      <c r="IQ20" s="23">
        <f t="shared" si="121"/>
        <v>0</v>
      </c>
      <c r="IR20" s="24">
        <f t="shared" si="122"/>
        <v>0</v>
      </c>
      <c r="IS20" s="25">
        <f t="shared" ref="IS20:IU20" si="276">SUM(IS15:IS19)</f>
        <v>0</v>
      </c>
      <c r="IT20" s="23">
        <f t="shared" si="276"/>
        <v>0</v>
      </c>
      <c r="IU20" s="24">
        <f t="shared" si="276"/>
        <v>0</v>
      </c>
      <c r="IV20" s="25">
        <f t="shared" ref="IV20:IX20" si="277">SUM(IV15:IV19)</f>
        <v>0</v>
      </c>
      <c r="IW20" s="23">
        <f t="shared" si="277"/>
        <v>0</v>
      </c>
      <c r="IX20" s="24">
        <f t="shared" si="277"/>
        <v>0</v>
      </c>
      <c r="IY20" s="25">
        <f t="shared" si="125"/>
        <v>0</v>
      </c>
      <c r="IZ20" s="23">
        <f t="shared" si="126"/>
        <v>0</v>
      </c>
      <c r="JA20" s="24">
        <f t="shared" si="127"/>
        <v>0</v>
      </c>
      <c r="JB20" s="25">
        <f t="shared" ref="JB20:JD20" si="278">SUM(JB15:JB19)</f>
        <v>0</v>
      </c>
      <c r="JC20" s="23">
        <f t="shared" si="278"/>
        <v>0</v>
      </c>
      <c r="JD20" s="24">
        <f t="shared" si="278"/>
        <v>0</v>
      </c>
      <c r="JE20" s="25">
        <f t="shared" ref="JE20:JG20" si="279">SUM(JE15:JE19)</f>
        <v>0</v>
      </c>
      <c r="JF20" s="23">
        <f t="shared" si="279"/>
        <v>0</v>
      </c>
      <c r="JG20" s="24">
        <f t="shared" si="279"/>
        <v>0</v>
      </c>
      <c r="JH20" s="25">
        <f t="shared" ref="JH20:JJ20" si="280">SUM(JH15:JH19)</f>
        <v>0</v>
      </c>
      <c r="JI20" s="23">
        <f t="shared" si="280"/>
        <v>0</v>
      </c>
      <c r="JJ20" s="24">
        <f t="shared" si="280"/>
        <v>0</v>
      </c>
      <c r="JK20" s="25">
        <f t="shared" si="131"/>
        <v>0</v>
      </c>
      <c r="JL20" s="23">
        <f t="shared" si="132"/>
        <v>0</v>
      </c>
      <c r="JM20" s="24">
        <f t="shared" si="133"/>
        <v>0</v>
      </c>
      <c r="JN20" s="25">
        <f t="shared" ref="JN20:JP20" si="281">SUM(JN15:JN19)</f>
        <v>0</v>
      </c>
      <c r="JO20" s="23">
        <f t="shared" si="281"/>
        <v>0</v>
      </c>
      <c r="JP20" s="24">
        <f t="shared" si="281"/>
        <v>0</v>
      </c>
      <c r="JQ20" s="25">
        <f t="shared" ref="JQ20:JS20" si="282">SUM(JQ15:JQ19)</f>
        <v>0</v>
      </c>
      <c r="JR20" s="23">
        <f t="shared" si="282"/>
        <v>0</v>
      </c>
      <c r="JS20" s="24">
        <f t="shared" si="282"/>
        <v>0</v>
      </c>
      <c r="JT20" s="25">
        <f t="shared" si="136"/>
        <v>0</v>
      </c>
      <c r="JU20" s="23">
        <f t="shared" si="137"/>
        <v>0</v>
      </c>
      <c r="JV20" s="24">
        <f t="shared" si="138"/>
        <v>0</v>
      </c>
      <c r="JW20" s="25">
        <f t="shared" ref="JW20:JY20" si="283">SUM(JW15:JW19)</f>
        <v>0</v>
      </c>
      <c r="JX20" s="23">
        <f t="shared" si="283"/>
        <v>0</v>
      </c>
      <c r="JY20" s="24">
        <f t="shared" si="283"/>
        <v>0</v>
      </c>
      <c r="JZ20" s="25">
        <f t="shared" ref="JZ20:KB20" si="284">SUM(JZ15:JZ19)</f>
        <v>0</v>
      </c>
      <c r="KA20" s="23">
        <f t="shared" si="284"/>
        <v>0</v>
      </c>
      <c r="KB20" s="24">
        <f t="shared" si="284"/>
        <v>0</v>
      </c>
      <c r="KC20" s="25">
        <f t="shared" si="141"/>
        <v>0</v>
      </c>
      <c r="KD20" s="23">
        <f t="shared" si="142"/>
        <v>0</v>
      </c>
      <c r="KE20" s="24">
        <f t="shared" si="143"/>
        <v>0</v>
      </c>
      <c r="KF20" s="25">
        <f t="shared" ref="KF20:KH20" si="285">SUM(KF15:KF19)</f>
        <v>0</v>
      </c>
      <c r="KG20" s="23">
        <f t="shared" si="285"/>
        <v>0</v>
      </c>
      <c r="KH20" s="24">
        <f t="shared" si="285"/>
        <v>0</v>
      </c>
      <c r="KI20" s="25">
        <f t="shared" si="6"/>
        <v>360864</v>
      </c>
      <c r="KJ20" s="23">
        <f t="shared" si="7"/>
        <v>11652</v>
      </c>
      <c r="KK20" s="24">
        <f t="shared" si="145"/>
        <v>372516</v>
      </c>
      <c r="KL20" s="25">
        <f t="shared" ref="KL20:KN20" si="286">SUM(KL15:KL19)</f>
        <v>0</v>
      </c>
      <c r="KM20" s="23">
        <f t="shared" si="286"/>
        <v>0</v>
      </c>
      <c r="KN20" s="24">
        <f t="shared" si="286"/>
        <v>0</v>
      </c>
      <c r="KO20" s="25">
        <f t="shared" ref="KO20:KQ20" si="287">SUM(KO15:KO19)</f>
        <v>103517</v>
      </c>
      <c r="KP20" s="23">
        <f t="shared" si="287"/>
        <v>3689</v>
      </c>
      <c r="KQ20" s="24">
        <f t="shared" si="287"/>
        <v>107206</v>
      </c>
      <c r="KR20" s="25">
        <f t="shared" ref="KR20:KT20" si="288">SUM(KR15:KR19)</f>
        <v>115000</v>
      </c>
      <c r="KS20" s="23">
        <f t="shared" si="288"/>
        <v>0</v>
      </c>
      <c r="KT20" s="24">
        <f t="shared" si="288"/>
        <v>115000</v>
      </c>
      <c r="KU20" s="25">
        <f t="shared" si="149"/>
        <v>218517</v>
      </c>
      <c r="KV20" s="23">
        <f t="shared" si="150"/>
        <v>3689</v>
      </c>
      <c r="KW20" s="24">
        <f t="shared" si="151"/>
        <v>222206</v>
      </c>
      <c r="KX20" s="25">
        <f t="shared" ref="KX20:KZ20" si="289">SUM(KX15:KX19)</f>
        <v>8455</v>
      </c>
      <c r="KY20" s="23">
        <f t="shared" si="289"/>
        <v>-2032</v>
      </c>
      <c r="KZ20" s="24">
        <f t="shared" si="289"/>
        <v>6423</v>
      </c>
      <c r="LA20" s="25">
        <f t="shared" ref="LA20:LC20" si="290">SUM(LA15:LA19)</f>
        <v>608</v>
      </c>
      <c r="LB20" s="23">
        <f t="shared" si="290"/>
        <v>0</v>
      </c>
      <c r="LC20" s="24">
        <f t="shared" si="290"/>
        <v>608</v>
      </c>
      <c r="LD20" s="25">
        <f t="shared" ref="LD20:LF20" si="291">SUM(LD15:LD19)</f>
        <v>0</v>
      </c>
      <c r="LE20" s="23">
        <f t="shared" si="291"/>
        <v>0</v>
      </c>
      <c r="LF20" s="24">
        <f t="shared" si="291"/>
        <v>0</v>
      </c>
      <c r="LG20" s="25">
        <f t="shared" ref="LG20:LI20" si="292">SUM(LG15:LG19)</f>
        <v>0</v>
      </c>
      <c r="LH20" s="23">
        <f t="shared" si="292"/>
        <v>0</v>
      </c>
      <c r="LI20" s="24">
        <f t="shared" si="292"/>
        <v>0</v>
      </c>
      <c r="LJ20" s="25">
        <f t="shared" ref="LJ20:LL20" si="293">SUM(LJ15:LJ19)</f>
        <v>25000</v>
      </c>
      <c r="LK20" s="23">
        <f t="shared" si="293"/>
        <v>-8255</v>
      </c>
      <c r="LL20" s="24">
        <f t="shared" si="293"/>
        <v>16745</v>
      </c>
      <c r="LM20" s="25">
        <f t="shared" si="157"/>
        <v>34063</v>
      </c>
      <c r="LN20" s="23">
        <f t="shared" si="8"/>
        <v>-10287</v>
      </c>
      <c r="LO20" s="24">
        <f t="shared" si="158"/>
        <v>23776</v>
      </c>
      <c r="LP20" s="25">
        <f t="shared" ref="LP20:LR20" si="294">SUM(LP15:LP19)</f>
        <v>0</v>
      </c>
      <c r="LQ20" s="23">
        <f t="shared" si="294"/>
        <v>0</v>
      </c>
      <c r="LR20" s="24">
        <f t="shared" si="294"/>
        <v>0</v>
      </c>
      <c r="LS20" s="25">
        <f t="shared" si="9"/>
        <v>252580</v>
      </c>
      <c r="LT20" s="23">
        <f t="shared" si="10"/>
        <v>-6598</v>
      </c>
      <c r="LU20" s="24">
        <f t="shared" si="160"/>
        <v>245982</v>
      </c>
      <c r="LV20" s="25">
        <f t="shared" ref="LV20:LX20" si="295">SUM(LV15:LV19)</f>
        <v>0</v>
      </c>
      <c r="LW20" s="23">
        <f t="shared" si="295"/>
        <v>0</v>
      </c>
      <c r="LX20" s="24">
        <f t="shared" si="295"/>
        <v>0</v>
      </c>
      <c r="LY20" s="25">
        <f t="shared" ref="LY20:MA20" si="296">SUM(LY15:LY19)</f>
        <v>0</v>
      </c>
      <c r="LZ20" s="23">
        <f t="shared" si="296"/>
        <v>0</v>
      </c>
      <c r="MA20" s="24">
        <f t="shared" si="296"/>
        <v>0</v>
      </c>
      <c r="MB20" s="25">
        <f t="shared" ref="MB20:MD20" si="297">SUM(MB15:MB19)</f>
        <v>0</v>
      </c>
      <c r="MC20" s="23">
        <f t="shared" si="297"/>
        <v>0</v>
      </c>
      <c r="MD20" s="24">
        <f t="shared" si="297"/>
        <v>0</v>
      </c>
      <c r="ME20" s="25">
        <f t="shared" ref="ME20:MG20" si="298">SUM(ME15:ME19)</f>
        <v>0</v>
      </c>
      <c r="MF20" s="23">
        <f t="shared" si="298"/>
        <v>0</v>
      </c>
      <c r="MG20" s="24">
        <f t="shared" si="298"/>
        <v>0</v>
      </c>
      <c r="MH20" s="25">
        <f t="shared" ref="MH20:MJ20" si="299">SUM(MH15:MH19)</f>
        <v>0</v>
      </c>
      <c r="MI20" s="23">
        <f t="shared" si="299"/>
        <v>0</v>
      </c>
      <c r="MJ20" s="24">
        <f t="shared" si="299"/>
        <v>0</v>
      </c>
      <c r="MK20" s="25">
        <f t="shared" ref="MK20:MM20" si="300">SUM(MK15:MK19)</f>
        <v>0</v>
      </c>
      <c r="ML20" s="23">
        <f t="shared" si="300"/>
        <v>0</v>
      </c>
      <c r="MM20" s="24">
        <f t="shared" si="300"/>
        <v>0</v>
      </c>
      <c r="MN20" s="25">
        <f t="shared" ref="MN20:MP20" si="301">SUM(MN15:MN19)</f>
        <v>0</v>
      </c>
      <c r="MO20" s="23">
        <f t="shared" si="301"/>
        <v>0</v>
      </c>
      <c r="MP20" s="24">
        <f t="shared" si="301"/>
        <v>0</v>
      </c>
      <c r="MQ20" s="25">
        <f t="shared" ref="MQ20:MS20" si="302">SUM(MQ15:MQ19)</f>
        <v>0</v>
      </c>
      <c r="MR20" s="23">
        <f t="shared" si="302"/>
        <v>0</v>
      </c>
      <c r="MS20" s="24">
        <f t="shared" si="302"/>
        <v>0</v>
      </c>
      <c r="MT20" s="25">
        <f t="shared" ref="MT20:MV20" si="303">SUM(MT15:MT19)</f>
        <v>0</v>
      </c>
      <c r="MU20" s="23">
        <f t="shared" si="303"/>
        <v>0</v>
      </c>
      <c r="MV20" s="24">
        <f t="shared" si="303"/>
        <v>0</v>
      </c>
      <c r="MW20" s="25">
        <f t="shared" si="170"/>
        <v>0</v>
      </c>
      <c r="MX20" s="23">
        <f t="shared" si="171"/>
        <v>0</v>
      </c>
      <c r="MY20" s="24">
        <f t="shared" si="172"/>
        <v>0</v>
      </c>
      <c r="MZ20" s="25">
        <f t="shared" ref="MZ20:NB20" si="304">SUM(MZ15:MZ19)</f>
        <v>0</v>
      </c>
      <c r="NA20" s="23">
        <f t="shared" si="304"/>
        <v>0</v>
      </c>
      <c r="NB20" s="24">
        <f t="shared" si="304"/>
        <v>0</v>
      </c>
      <c r="NC20" s="25">
        <f t="shared" ref="NC20:NE20" si="305">SUM(NC15:NC19)</f>
        <v>0</v>
      </c>
      <c r="ND20" s="23">
        <f t="shared" si="305"/>
        <v>0</v>
      </c>
      <c r="NE20" s="24">
        <f t="shared" si="305"/>
        <v>0</v>
      </c>
      <c r="NF20" s="25">
        <f t="shared" ref="NF20:NH20" si="306">SUM(NF15:NF19)</f>
        <v>0</v>
      </c>
      <c r="NG20" s="23">
        <f t="shared" si="306"/>
        <v>0</v>
      </c>
      <c r="NH20" s="24">
        <f t="shared" si="306"/>
        <v>0</v>
      </c>
      <c r="NI20" s="25">
        <f t="shared" ref="NI20:NK20" si="307">SUM(NI15:NI19)</f>
        <v>0</v>
      </c>
      <c r="NJ20" s="23">
        <f t="shared" si="307"/>
        <v>0</v>
      </c>
      <c r="NK20" s="24">
        <f t="shared" si="307"/>
        <v>0</v>
      </c>
      <c r="NL20" s="25">
        <f t="shared" si="177"/>
        <v>0</v>
      </c>
      <c r="NM20" s="23">
        <f t="shared" si="178"/>
        <v>0</v>
      </c>
      <c r="NN20" s="24">
        <f t="shared" si="179"/>
        <v>0</v>
      </c>
      <c r="NO20" s="25">
        <f t="shared" si="180"/>
        <v>0</v>
      </c>
      <c r="NP20" s="23">
        <f t="shared" si="181"/>
        <v>0</v>
      </c>
      <c r="NQ20" s="24">
        <f t="shared" si="182"/>
        <v>0</v>
      </c>
      <c r="NR20" s="25">
        <f t="shared" ref="NR20:NT20" si="308">SUM(NR15:NR19)</f>
        <v>0</v>
      </c>
      <c r="NS20" s="23">
        <f t="shared" si="308"/>
        <v>0</v>
      </c>
      <c r="NT20" s="24">
        <f t="shared" si="308"/>
        <v>0</v>
      </c>
      <c r="NU20" s="25">
        <f t="shared" ref="NU20:NW20" si="309">SUM(NU15:NU19)</f>
        <v>0</v>
      </c>
      <c r="NV20" s="23">
        <f t="shared" si="309"/>
        <v>0</v>
      </c>
      <c r="NW20" s="24">
        <f t="shared" si="309"/>
        <v>0</v>
      </c>
      <c r="NX20" s="25">
        <f t="shared" ref="NX20:NZ20" si="310">SUM(NX15:NX19)</f>
        <v>0</v>
      </c>
      <c r="NY20" s="23">
        <f t="shared" si="310"/>
        <v>0</v>
      </c>
      <c r="NZ20" s="24">
        <f t="shared" si="310"/>
        <v>0</v>
      </c>
      <c r="OA20" s="25">
        <f t="shared" ref="OA20:OC20" si="311">SUM(OA15:OA19)</f>
        <v>0</v>
      </c>
      <c r="OB20" s="23">
        <f t="shared" si="311"/>
        <v>0</v>
      </c>
      <c r="OC20" s="24">
        <f t="shared" si="311"/>
        <v>0</v>
      </c>
      <c r="OD20" s="25">
        <f t="shared" ref="OD20:OF20" si="312">SUM(OD15:OD19)</f>
        <v>0</v>
      </c>
      <c r="OE20" s="23">
        <f t="shared" si="312"/>
        <v>0</v>
      </c>
      <c r="OF20" s="24">
        <f t="shared" si="312"/>
        <v>0</v>
      </c>
      <c r="OG20" s="25">
        <f t="shared" ref="OG20:OI20" si="313">SUM(OG15:OG19)</f>
        <v>0</v>
      </c>
      <c r="OH20" s="23">
        <f t="shared" si="313"/>
        <v>0</v>
      </c>
      <c r="OI20" s="24">
        <f t="shared" si="313"/>
        <v>0</v>
      </c>
      <c r="OJ20" s="25">
        <f t="shared" ref="OJ20:OL20" si="314">SUM(OJ15:OJ19)</f>
        <v>0</v>
      </c>
      <c r="OK20" s="23">
        <f t="shared" si="314"/>
        <v>0</v>
      </c>
      <c r="OL20" s="24">
        <f t="shared" si="314"/>
        <v>0</v>
      </c>
      <c r="OM20" s="25">
        <f t="shared" ref="OM20:OO20" si="315">SUM(OM15:OM19)</f>
        <v>0</v>
      </c>
      <c r="ON20" s="23">
        <f t="shared" si="315"/>
        <v>0</v>
      </c>
      <c r="OO20" s="24">
        <f t="shared" si="315"/>
        <v>0</v>
      </c>
      <c r="OP20" s="25">
        <f t="shared" si="191"/>
        <v>0</v>
      </c>
      <c r="OQ20" s="23">
        <f t="shared" si="191"/>
        <v>0</v>
      </c>
      <c r="OR20" s="24">
        <f t="shared" si="192"/>
        <v>0</v>
      </c>
      <c r="OS20" s="25">
        <f t="shared" ref="OS20:OU20" si="316">SUM(OS15:OS19)</f>
        <v>0</v>
      </c>
      <c r="OT20" s="23">
        <f t="shared" si="316"/>
        <v>0</v>
      </c>
      <c r="OU20" s="24">
        <f t="shared" si="316"/>
        <v>0</v>
      </c>
      <c r="OV20" s="25">
        <f t="shared" si="194"/>
        <v>0</v>
      </c>
      <c r="OW20" s="23">
        <f t="shared" si="195"/>
        <v>0</v>
      </c>
      <c r="OX20" s="24">
        <f t="shared" si="196"/>
        <v>0</v>
      </c>
      <c r="OY20" s="25">
        <f t="shared" ref="OY20:PA20" si="317">SUM(OY15:OY19)</f>
        <v>0</v>
      </c>
      <c r="OZ20" s="23">
        <f t="shared" si="317"/>
        <v>0</v>
      </c>
      <c r="PA20" s="24">
        <f t="shared" si="317"/>
        <v>0</v>
      </c>
      <c r="PB20" s="25">
        <f t="shared" ref="PB20:PD20" si="318">SUM(PB15:PB19)</f>
        <v>0</v>
      </c>
      <c r="PC20" s="23">
        <f t="shared" si="318"/>
        <v>0</v>
      </c>
      <c r="PD20" s="24">
        <f t="shared" si="318"/>
        <v>0</v>
      </c>
      <c r="PE20" s="25">
        <f t="shared" ref="PE20:PG20" si="319">SUM(PE15:PE19)</f>
        <v>0</v>
      </c>
      <c r="PF20" s="23">
        <f t="shared" si="319"/>
        <v>0</v>
      </c>
      <c r="PG20" s="24">
        <f t="shared" si="319"/>
        <v>0</v>
      </c>
      <c r="PH20" s="25">
        <f t="shared" ref="PH20:PJ20" si="320">SUM(PH15:PH19)</f>
        <v>0</v>
      </c>
      <c r="PI20" s="23">
        <f t="shared" si="320"/>
        <v>0</v>
      </c>
      <c r="PJ20" s="24">
        <f t="shared" si="320"/>
        <v>0</v>
      </c>
      <c r="PK20" s="25">
        <f t="shared" si="201"/>
        <v>0</v>
      </c>
      <c r="PL20" s="23">
        <f t="shared" si="201"/>
        <v>0</v>
      </c>
      <c r="PM20" s="24">
        <f t="shared" si="202"/>
        <v>0</v>
      </c>
      <c r="PN20" s="25">
        <f t="shared" si="11"/>
        <v>0</v>
      </c>
      <c r="PO20" s="23">
        <f t="shared" si="12"/>
        <v>0</v>
      </c>
      <c r="PP20" s="24">
        <f t="shared" si="203"/>
        <v>0</v>
      </c>
      <c r="PQ20" s="25">
        <f t="shared" si="13"/>
        <v>795474</v>
      </c>
      <c r="PR20" s="23">
        <f t="shared" si="14"/>
        <v>7702</v>
      </c>
      <c r="PS20" s="24">
        <f t="shared" si="204"/>
        <v>803176</v>
      </c>
      <c r="PT20" s="25">
        <f t="shared" si="15"/>
        <v>850755</v>
      </c>
      <c r="PU20" s="23">
        <f t="shared" si="16"/>
        <v>7702</v>
      </c>
      <c r="PV20" s="24">
        <f t="shared" si="205"/>
        <v>858457</v>
      </c>
      <c r="PW20" s="22"/>
    </row>
    <row r="21" spans="1:439" s="23" customFormat="1" ht="16.5" thickBot="1" x14ac:dyDescent="0.3">
      <c r="A21" s="19">
        <v>11</v>
      </c>
      <c r="B21" s="20" t="s">
        <v>275</v>
      </c>
      <c r="C21" s="49" t="s">
        <v>316</v>
      </c>
      <c r="D21" s="22">
        <f>SUM(D11,D12,D13,D14,D20)</f>
        <v>1695181</v>
      </c>
      <c r="E21" s="23">
        <f t="shared" ref="E21:G21" si="321">SUM(E11,E12,E13,E14,E20)</f>
        <v>24950</v>
      </c>
      <c r="F21" s="24">
        <f t="shared" si="321"/>
        <v>1720131</v>
      </c>
      <c r="G21" s="25">
        <f t="shared" si="321"/>
        <v>155625</v>
      </c>
      <c r="H21" s="23">
        <f t="shared" ref="H21:J21" si="322">SUM(H11,H12,H13,H14,H20)</f>
        <v>13439</v>
      </c>
      <c r="I21" s="24">
        <f t="shared" si="322"/>
        <v>169064</v>
      </c>
      <c r="J21" s="25">
        <f t="shared" si="322"/>
        <v>129422</v>
      </c>
      <c r="K21" s="23">
        <f t="shared" ref="K21:L21" si="323">SUM(K11,K12,K13,K14,K20)</f>
        <v>9108</v>
      </c>
      <c r="L21" s="24">
        <f t="shared" si="323"/>
        <v>138530</v>
      </c>
      <c r="M21" s="25">
        <f t="shared" ref="M21:O21" si="324">SUM(M11,M12,M13,M14,M20)</f>
        <v>71676</v>
      </c>
      <c r="N21" s="23">
        <f t="shared" si="324"/>
        <v>1720</v>
      </c>
      <c r="O21" s="24">
        <f t="shared" si="324"/>
        <v>73396</v>
      </c>
      <c r="P21" s="25">
        <f t="shared" ref="P21:R21" si="325">SUM(P11,P12,P13,P14,P20)</f>
        <v>100460</v>
      </c>
      <c r="Q21" s="23">
        <f t="shared" si="325"/>
        <v>7654</v>
      </c>
      <c r="R21" s="24">
        <f t="shared" si="325"/>
        <v>108114</v>
      </c>
      <c r="S21" s="25">
        <f t="shared" ref="S21:U21" si="326">SUM(S11,S12,S13,S14,S20)</f>
        <v>148062</v>
      </c>
      <c r="T21" s="23">
        <f t="shared" si="326"/>
        <v>6674</v>
      </c>
      <c r="U21" s="24">
        <f t="shared" si="326"/>
        <v>154736</v>
      </c>
      <c r="V21" s="25">
        <f t="shared" ref="V21:X21" si="327">SUM(V11,V12,V13,V14,V20)</f>
        <v>104854</v>
      </c>
      <c r="W21" s="23">
        <f t="shared" si="327"/>
        <v>6211</v>
      </c>
      <c r="X21" s="24">
        <f t="shared" si="327"/>
        <v>111065</v>
      </c>
      <c r="Y21" s="25">
        <f t="shared" ref="Y21:AA21" si="328">SUM(Y11,Y12,Y13,Y14,Y20)</f>
        <v>157473</v>
      </c>
      <c r="Z21" s="23">
        <f t="shared" si="328"/>
        <v>11406</v>
      </c>
      <c r="AA21" s="24">
        <f t="shared" si="328"/>
        <v>168879</v>
      </c>
      <c r="AB21" s="25">
        <f t="shared" si="25"/>
        <v>867572</v>
      </c>
      <c r="AC21" s="23">
        <f t="shared" si="26"/>
        <v>56212</v>
      </c>
      <c r="AD21" s="24">
        <f t="shared" si="26"/>
        <v>923784</v>
      </c>
      <c r="AE21" s="25">
        <f t="shared" ref="AE21:AG21" si="329">SUM(AE11,AE12,AE13,AE14,AE20)</f>
        <v>484034</v>
      </c>
      <c r="AF21" s="23">
        <f t="shared" si="329"/>
        <v>128</v>
      </c>
      <c r="AG21" s="24">
        <f t="shared" si="329"/>
        <v>484162</v>
      </c>
      <c r="AH21" s="25">
        <f t="shared" si="0"/>
        <v>3046787</v>
      </c>
      <c r="AI21" s="23">
        <f t="shared" si="28"/>
        <v>81290</v>
      </c>
      <c r="AJ21" s="24">
        <f t="shared" si="29"/>
        <v>3128077</v>
      </c>
      <c r="AK21" s="25">
        <f t="shared" ref="AK21:AM21" si="330">SUM(AK11,AK12,AK13,AK14,AK20)</f>
        <v>1742012</v>
      </c>
      <c r="AL21" s="23">
        <f t="shared" si="330"/>
        <v>2926</v>
      </c>
      <c r="AM21" s="24">
        <f t="shared" si="330"/>
        <v>1744938</v>
      </c>
      <c r="AN21" s="25">
        <f t="shared" ref="AN21:AP21" si="331">SUM(AN11,AN12,AN13,AN14,AN20)</f>
        <v>0</v>
      </c>
      <c r="AO21" s="23">
        <f t="shared" si="331"/>
        <v>0</v>
      </c>
      <c r="AP21" s="24">
        <f t="shared" si="331"/>
        <v>0</v>
      </c>
      <c r="AQ21" s="25">
        <f t="shared" ref="AQ21:AS21" si="332">SUM(AQ11,AQ12,AQ13,AQ14,AQ20)</f>
        <v>95128</v>
      </c>
      <c r="AR21" s="23">
        <f t="shared" si="332"/>
        <v>-140</v>
      </c>
      <c r="AS21" s="24">
        <f t="shared" si="332"/>
        <v>94988</v>
      </c>
      <c r="AT21" s="25">
        <f t="shared" ref="AT21:AV21" si="333">SUM(AT11,AT12,AT13,AT14,AT20)</f>
        <v>0</v>
      </c>
      <c r="AU21" s="23">
        <f t="shared" si="333"/>
        <v>0</v>
      </c>
      <c r="AV21" s="24">
        <f t="shared" si="333"/>
        <v>0</v>
      </c>
      <c r="AW21" s="25">
        <f t="shared" ref="AW21:AY21" si="334">SUM(AW11,AW12,AW13,AW14,AW20)</f>
        <v>20897</v>
      </c>
      <c r="AX21" s="23">
        <f t="shared" si="334"/>
        <v>3379</v>
      </c>
      <c r="AY21" s="24">
        <f t="shared" si="334"/>
        <v>24276</v>
      </c>
      <c r="AZ21" s="25">
        <f t="shared" ref="AZ21:BB21" si="335">SUM(AZ11,AZ12,AZ13,AZ14,AZ20)</f>
        <v>1000</v>
      </c>
      <c r="BA21" s="23">
        <f t="shared" si="335"/>
        <v>150</v>
      </c>
      <c r="BB21" s="24">
        <f t="shared" si="335"/>
        <v>1150</v>
      </c>
      <c r="BC21" s="25">
        <f t="shared" ref="BC21:BE21" si="336">SUM(BC11,BC12,BC13,BC14,BC20)</f>
        <v>39686</v>
      </c>
      <c r="BD21" s="23">
        <f t="shared" si="336"/>
        <v>-1012</v>
      </c>
      <c r="BE21" s="24">
        <f t="shared" si="336"/>
        <v>38674</v>
      </c>
      <c r="BF21" s="25">
        <f t="shared" ref="BF21:BH21" si="337">SUM(BF11,BF12,BF13,BF14,BF20)</f>
        <v>3175</v>
      </c>
      <c r="BG21" s="23">
        <f t="shared" si="337"/>
        <v>0</v>
      </c>
      <c r="BH21" s="24">
        <f t="shared" si="337"/>
        <v>3175</v>
      </c>
      <c r="BI21" s="25">
        <f t="shared" ref="BI21:BK21" si="338">SUM(BI11,BI12,BI13,BI14,BI20)</f>
        <v>1993</v>
      </c>
      <c r="BJ21" s="23">
        <f t="shared" si="338"/>
        <v>0</v>
      </c>
      <c r="BK21" s="24">
        <f t="shared" si="338"/>
        <v>1993</v>
      </c>
      <c r="BL21" s="25">
        <f t="shared" ref="BL21:BN21" si="339">SUM(BL11,BL12,BL13,BL14,BL20)</f>
        <v>5040</v>
      </c>
      <c r="BM21" s="23">
        <f t="shared" si="339"/>
        <v>0</v>
      </c>
      <c r="BN21" s="24">
        <f t="shared" si="339"/>
        <v>5040</v>
      </c>
      <c r="BO21" s="25">
        <f t="shared" ref="BO21:BQ21" si="340">SUM(BO11,BO12,BO13,BO14,BO20)</f>
        <v>4890</v>
      </c>
      <c r="BP21" s="23">
        <f t="shared" si="340"/>
        <v>140</v>
      </c>
      <c r="BQ21" s="24">
        <f t="shared" si="340"/>
        <v>5030</v>
      </c>
      <c r="BR21" s="25">
        <f t="shared" si="41"/>
        <v>1913821</v>
      </c>
      <c r="BS21" s="23">
        <f t="shared" si="42"/>
        <v>5443</v>
      </c>
      <c r="BT21" s="24">
        <f t="shared" si="43"/>
        <v>1919264</v>
      </c>
      <c r="BU21" s="25">
        <f t="shared" ref="BU21:BW21" si="341">SUM(BU11,BU12,BU13,BU14,BU20)</f>
        <v>123011</v>
      </c>
      <c r="BV21" s="23">
        <f t="shared" si="341"/>
        <v>0</v>
      </c>
      <c r="BW21" s="24">
        <f t="shared" si="341"/>
        <v>123011</v>
      </c>
      <c r="BX21" s="25">
        <f t="shared" ref="BX21:BZ21" si="342">SUM(BX11,BX12,BX13,BX14,BX20)</f>
        <v>32497</v>
      </c>
      <c r="BY21" s="23">
        <f t="shared" si="342"/>
        <v>0</v>
      </c>
      <c r="BZ21" s="24">
        <f t="shared" si="342"/>
        <v>32497</v>
      </c>
      <c r="CA21" s="25">
        <f t="shared" ref="CA21:CC21" si="343">SUM(CA11,CA12,CA13,CA14,CA20)</f>
        <v>347330</v>
      </c>
      <c r="CB21" s="23">
        <f t="shared" si="343"/>
        <v>-593</v>
      </c>
      <c r="CC21" s="24">
        <f t="shared" si="343"/>
        <v>346737</v>
      </c>
      <c r="CD21" s="25">
        <f t="shared" ref="CD21:CF21" si="344">SUM(CD11,CD12,CD13,CD14,CD20)</f>
        <v>1982</v>
      </c>
      <c r="CE21" s="23">
        <f t="shared" si="344"/>
        <v>0</v>
      </c>
      <c r="CF21" s="24">
        <f t="shared" si="344"/>
        <v>1982</v>
      </c>
      <c r="CG21" s="25">
        <f t="shared" ref="CG21:CI21" si="345">SUM(CG11,CG12,CG13,CG14,CG20)</f>
        <v>35710</v>
      </c>
      <c r="CH21" s="23">
        <f t="shared" si="345"/>
        <v>0</v>
      </c>
      <c r="CI21" s="24">
        <f t="shared" si="345"/>
        <v>35710</v>
      </c>
      <c r="CJ21" s="25">
        <f t="shared" ref="CJ21:CL21" si="346">SUM(CJ11,CJ12,CJ13,CJ14,CJ20)</f>
        <v>27345</v>
      </c>
      <c r="CK21" s="23">
        <f t="shared" si="346"/>
        <v>-452</v>
      </c>
      <c r="CL21" s="24">
        <f t="shared" si="346"/>
        <v>26893</v>
      </c>
      <c r="CM21" s="25">
        <f t="shared" ref="CM21:CO21" si="347">SUM(CM11,CM12,CM13,CM14,CM20)</f>
        <v>109802</v>
      </c>
      <c r="CN21" s="23">
        <f t="shared" si="347"/>
        <v>-2796</v>
      </c>
      <c r="CO21" s="24">
        <f t="shared" si="347"/>
        <v>107006</v>
      </c>
      <c r="CP21" s="25">
        <f t="shared" si="51"/>
        <v>677677</v>
      </c>
      <c r="CQ21" s="23">
        <f t="shared" si="52"/>
        <v>-3841</v>
      </c>
      <c r="CR21" s="24">
        <f t="shared" si="53"/>
        <v>673836</v>
      </c>
      <c r="CS21" s="25">
        <f t="shared" ref="CS21:CU21" si="348">SUM(CS11,CS12,CS13,CS14,CS20)</f>
        <v>366484</v>
      </c>
      <c r="CT21" s="23">
        <f t="shared" si="348"/>
        <v>-4445</v>
      </c>
      <c r="CU21" s="24">
        <f t="shared" si="348"/>
        <v>362039</v>
      </c>
      <c r="CV21" s="25">
        <f t="shared" ref="CV21:CX21" si="349">SUM(CV11,CV12,CV13,CV14,CV20)</f>
        <v>725000</v>
      </c>
      <c r="CW21" s="23">
        <f t="shared" si="349"/>
        <v>0</v>
      </c>
      <c r="CX21" s="24">
        <f t="shared" si="349"/>
        <v>725000</v>
      </c>
      <c r="CY21" s="25">
        <f t="shared" ref="CY21:DA21" si="350">SUM(CY11,CY12,CY13,CY14,CY20)</f>
        <v>25805</v>
      </c>
      <c r="CZ21" s="23">
        <f t="shared" si="350"/>
        <v>3448</v>
      </c>
      <c r="DA21" s="24">
        <f t="shared" si="350"/>
        <v>29253</v>
      </c>
      <c r="DB21" s="25">
        <f t="shared" ref="DB21:DD21" si="351">SUM(DB11,DB12,DB13,DB14,DB20)</f>
        <v>339011</v>
      </c>
      <c r="DC21" s="23">
        <f t="shared" si="351"/>
        <v>0</v>
      </c>
      <c r="DD21" s="24">
        <f t="shared" si="351"/>
        <v>339011</v>
      </c>
      <c r="DE21" s="25">
        <f t="shared" ref="DE21:DG21" si="352">SUM(DE11,DE12,DE13,DE14,DE20)</f>
        <v>42155</v>
      </c>
      <c r="DF21" s="23">
        <f t="shared" si="352"/>
        <v>-1531</v>
      </c>
      <c r="DG21" s="24">
        <f t="shared" si="352"/>
        <v>40624</v>
      </c>
      <c r="DH21" s="25">
        <f t="shared" si="59"/>
        <v>1498455</v>
      </c>
      <c r="DI21" s="23">
        <f t="shared" si="60"/>
        <v>-2528</v>
      </c>
      <c r="DJ21" s="24">
        <f t="shared" si="61"/>
        <v>1495927</v>
      </c>
      <c r="DK21" s="25">
        <f t="shared" ref="DK21:DM21" si="353">SUM(DK11,DK12,DK13,DK14,DK20)</f>
        <v>225129</v>
      </c>
      <c r="DL21" s="23">
        <f t="shared" si="353"/>
        <v>0</v>
      </c>
      <c r="DM21" s="24">
        <f t="shared" si="353"/>
        <v>225129</v>
      </c>
      <c r="DN21" s="25">
        <f t="shared" ref="DN21:DP21" si="354">SUM(DN11,DN12,DN13,DN14,DN20)</f>
        <v>90099</v>
      </c>
      <c r="DO21" s="23">
        <f t="shared" si="354"/>
        <v>-3810</v>
      </c>
      <c r="DP21" s="24">
        <f t="shared" si="354"/>
        <v>86289</v>
      </c>
      <c r="DQ21" s="25">
        <f t="shared" ref="DQ21:DS21" si="355">SUM(DQ11,DQ12,DQ13,DQ14,DQ20)</f>
        <v>98656</v>
      </c>
      <c r="DR21" s="23">
        <f t="shared" si="355"/>
        <v>0</v>
      </c>
      <c r="DS21" s="24">
        <f t="shared" si="355"/>
        <v>98656</v>
      </c>
      <c r="DT21" s="25">
        <f t="shared" ref="DT21:DV21" si="356">SUM(DT11,DT12,DT13,DT14,DT20)</f>
        <v>134432</v>
      </c>
      <c r="DU21" s="23">
        <f t="shared" si="356"/>
        <v>-21590</v>
      </c>
      <c r="DV21" s="24">
        <f t="shared" si="356"/>
        <v>112842</v>
      </c>
      <c r="DW21" s="25">
        <f t="shared" ref="DW21:DY21" si="357">SUM(DW11,DW12,DW13,DW14,DW20)</f>
        <v>22255</v>
      </c>
      <c r="DX21" s="23">
        <f t="shared" si="357"/>
        <v>0</v>
      </c>
      <c r="DY21" s="24">
        <f t="shared" si="357"/>
        <v>22255</v>
      </c>
      <c r="DZ21" s="25">
        <f t="shared" si="67"/>
        <v>570571</v>
      </c>
      <c r="EA21" s="23">
        <f t="shared" si="67"/>
        <v>-25400</v>
      </c>
      <c r="EB21" s="24">
        <f t="shared" si="68"/>
        <v>545171</v>
      </c>
      <c r="EC21" s="25">
        <f t="shared" ref="EC21:EE21" si="358">SUM(EC11,EC12,EC13,EC14,EC20)</f>
        <v>76429</v>
      </c>
      <c r="ED21" s="23">
        <f t="shared" si="358"/>
        <v>3873</v>
      </c>
      <c r="EE21" s="24">
        <f t="shared" si="358"/>
        <v>80302</v>
      </c>
      <c r="EF21" s="25">
        <f t="shared" ref="EF21:EH21" si="359">SUM(EF11,EF12,EF13,EF14,EF20)</f>
        <v>381730</v>
      </c>
      <c r="EG21" s="23">
        <f t="shared" si="359"/>
        <v>61</v>
      </c>
      <c r="EH21" s="24">
        <f t="shared" si="359"/>
        <v>381791</v>
      </c>
      <c r="EI21" s="25">
        <f t="shared" ref="EI21:EK21" si="360">SUM(EI11,EI12,EI13,EI14,EI20)</f>
        <v>0</v>
      </c>
      <c r="EJ21" s="23">
        <f t="shared" si="360"/>
        <v>0</v>
      </c>
      <c r="EK21" s="24">
        <f t="shared" si="360"/>
        <v>0</v>
      </c>
      <c r="EL21" s="25">
        <f t="shared" ref="EL21:EM21" si="361">SUM(EL11,EL12,EL13,EL14,EL20)</f>
        <v>13850</v>
      </c>
      <c r="EM21" s="23">
        <f t="shared" si="361"/>
        <v>0</v>
      </c>
      <c r="EN21" s="24">
        <f t="shared" ref="EN21" si="362">SUM(EN11,EN12,EN13,EN14,EN20)</f>
        <v>13850</v>
      </c>
      <c r="EO21" s="25">
        <f t="shared" si="73"/>
        <v>472009</v>
      </c>
      <c r="EP21" s="23">
        <f t="shared" si="1"/>
        <v>3934</v>
      </c>
      <c r="EQ21" s="24">
        <f t="shared" si="74"/>
        <v>475943</v>
      </c>
      <c r="ER21" s="25">
        <f t="shared" ref="ER21:ET21" si="363">SUM(ER11,ER12,ER13,ER14,ER20)</f>
        <v>51926</v>
      </c>
      <c r="ES21" s="23">
        <f t="shared" si="363"/>
        <v>977</v>
      </c>
      <c r="ET21" s="24">
        <f t="shared" si="363"/>
        <v>52903</v>
      </c>
      <c r="EU21" s="25">
        <f t="shared" ref="EU21:EW21" si="364">SUM(EU11,EU12,EU13,EU14,EU20)</f>
        <v>64299</v>
      </c>
      <c r="EV21" s="23">
        <f t="shared" si="364"/>
        <v>0</v>
      </c>
      <c r="EW21" s="24">
        <f t="shared" si="364"/>
        <v>64299</v>
      </c>
      <c r="EX21" s="25">
        <f t="shared" ref="EX21:EZ21" si="365">SUM(EX11,EX12,EX13,EX14,EX20)</f>
        <v>1000</v>
      </c>
      <c r="EY21" s="23">
        <f t="shared" si="365"/>
        <v>0</v>
      </c>
      <c r="EZ21" s="24">
        <f t="shared" si="365"/>
        <v>1000</v>
      </c>
      <c r="FA21" s="25">
        <f t="shared" ref="FA21:FC21" si="366">SUM(FA11,FA12,FA13,FA14,FA20)</f>
        <v>43755</v>
      </c>
      <c r="FB21" s="23">
        <f t="shared" si="366"/>
        <v>0</v>
      </c>
      <c r="FC21" s="24">
        <f t="shared" si="366"/>
        <v>43755</v>
      </c>
      <c r="FD21" s="25">
        <f t="shared" ref="FD21:FF21" si="367">SUM(FD11,FD12,FD13,FD14,FD20)</f>
        <v>26844</v>
      </c>
      <c r="FE21" s="23">
        <f t="shared" si="367"/>
        <v>0</v>
      </c>
      <c r="FF21" s="24">
        <f t="shared" si="367"/>
        <v>26844</v>
      </c>
      <c r="FG21" s="25">
        <f t="shared" ref="FG21:FI21" si="368">SUM(FG11,FG12,FG13,FG14,FG20)</f>
        <v>4000</v>
      </c>
      <c r="FH21" s="23">
        <f t="shared" si="368"/>
        <v>0</v>
      </c>
      <c r="FI21" s="24">
        <f t="shared" si="368"/>
        <v>4000</v>
      </c>
      <c r="FJ21" s="25">
        <f t="shared" si="81"/>
        <v>191824</v>
      </c>
      <c r="FK21" s="23">
        <f t="shared" si="82"/>
        <v>977</v>
      </c>
      <c r="FL21" s="24">
        <f t="shared" si="83"/>
        <v>192801</v>
      </c>
      <c r="FM21" s="25">
        <f t="shared" ref="FM21:FO21" si="369">SUM(FM11,FM12,FM13,FM14,FM20)</f>
        <v>97278</v>
      </c>
      <c r="FN21" s="23">
        <f t="shared" si="369"/>
        <v>0</v>
      </c>
      <c r="FO21" s="24">
        <f t="shared" si="369"/>
        <v>97278</v>
      </c>
      <c r="FP21" s="25">
        <f t="shared" ref="FP21:FR21" si="370">SUM(FP11,FP12,FP13,FP14,FP20)</f>
        <v>22660</v>
      </c>
      <c r="FQ21" s="23">
        <f t="shared" si="370"/>
        <v>0</v>
      </c>
      <c r="FR21" s="24">
        <f t="shared" si="370"/>
        <v>22660</v>
      </c>
      <c r="FS21" s="25">
        <f t="shared" ref="FS21:FU21" si="371">SUM(FS11,FS12,FS13,FS14,FS20)</f>
        <v>49325</v>
      </c>
      <c r="FT21" s="23">
        <f t="shared" si="371"/>
        <v>0</v>
      </c>
      <c r="FU21" s="24">
        <f t="shared" si="371"/>
        <v>49325</v>
      </c>
      <c r="FV21" s="25">
        <f t="shared" ref="FV21:FX21" si="372">SUM(FV11,FV12,FV13,FV14,FV20)</f>
        <v>10160</v>
      </c>
      <c r="FW21" s="23">
        <f t="shared" si="372"/>
        <v>0</v>
      </c>
      <c r="FX21" s="24">
        <f t="shared" si="372"/>
        <v>10160</v>
      </c>
      <c r="FY21" s="25">
        <f t="shared" ref="FY21:GA21" si="373">SUM(FY11,FY12,FY13,FY14,FY20)</f>
        <v>158162</v>
      </c>
      <c r="FZ21" s="23">
        <f t="shared" si="373"/>
        <v>-2100</v>
      </c>
      <c r="GA21" s="24">
        <f t="shared" si="373"/>
        <v>156062</v>
      </c>
      <c r="GB21" s="25">
        <f t="shared" si="89"/>
        <v>337585</v>
      </c>
      <c r="GC21" s="23">
        <f t="shared" si="90"/>
        <v>-2100</v>
      </c>
      <c r="GD21" s="24">
        <f t="shared" ref="GD21" si="374">SUM(GD11,GD12,GD13,GD14,GD20)</f>
        <v>335485</v>
      </c>
      <c r="GE21" s="25">
        <f t="shared" ref="GE21:GG21" si="375">SUM(GE11,GE12,GE13,GE14,GE20)</f>
        <v>0</v>
      </c>
      <c r="GF21" s="23">
        <f t="shared" si="375"/>
        <v>0</v>
      </c>
      <c r="GG21" s="24">
        <f t="shared" si="375"/>
        <v>0</v>
      </c>
      <c r="GH21" s="25">
        <f t="shared" ref="GH21:GJ21" si="376">SUM(GH11,GH12,GH13,GH14,GH20)</f>
        <v>3500</v>
      </c>
      <c r="GI21" s="23">
        <f t="shared" si="376"/>
        <v>0</v>
      </c>
      <c r="GJ21" s="24">
        <f t="shared" si="376"/>
        <v>3500</v>
      </c>
      <c r="GK21" s="25">
        <f t="shared" si="94"/>
        <v>3500</v>
      </c>
      <c r="GL21" s="23">
        <f t="shared" si="2"/>
        <v>0</v>
      </c>
      <c r="GM21" s="24">
        <f t="shared" si="95"/>
        <v>3500</v>
      </c>
      <c r="GN21" s="25">
        <f t="shared" ref="GN21:GP21" si="377">SUM(GN11,GN12,GN13,GN14,GN20)</f>
        <v>0</v>
      </c>
      <c r="GO21" s="23">
        <f t="shared" si="377"/>
        <v>0</v>
      </c>
      <c r="GP21" s="24">
        <f t="shared" si="377"/>
        <v>0</v>
      </c>
      <c r="GQ21" s="25">
        <f t="shared" ref="GQ21:GS21" si="378">SUM(GQ11,GQ12,GQ13,GQ14,GQ20)</f>
        <v>0</v>
      </c>
      <c r="GR21" s="23">
        <f t="shared" si="378"/>
        <v>54212</v>
      </c>
      <c r="GS21" s="24">
        <f t="shared" si="378"/>
        <v>54212</v>
      </c>
      <c r="GT21" s="25">
        <f t="shared" si="98"/>
        <v>0</v>
      </c>
      <c r="GU21" s="23">
        <f t="shared" si="99"/>
        <v>54212</v>
      </c>
      <c r="GV21" s="24">
        <f t="shared" si="100"/>
        <v>54212</v>
      </c>
      <c r="GW21" s="25">
        <f t="shared" si="3"/>
        <v>3751621</v>
      </c>
      <c r="GX21" s="23">
        <f t="shared" si="4"/>
        <v>25254</v>
      </c>
      <c r="GY21" s="24">
        <f t="shared" si="101"/>
        <v>3776875</v>
      </c>
      <c r="GZ21" s="23">
        <f t="shared" ref="GZ21:HB21" si="379">SUM(GZ11,GZ12,GZ13,GZ14,GZ20)</f>
        <v>29320</v>
      </c>
      <c r="HA21" s="23">
        <f t="shared" si="379"/>
        <v>0</v>
      </c>
      <c r="HB21" s="24">
        <f t="shared" si="379"/>
        <v>29320</v>
      </c>
      <c r="HC21" s="23">
        <f t="shared" ref="HC21:HE21" si="380">SUM(HC11,HC12,HC13,HC14,HC20)</f>
        <v>83284</v>
      </c>
      <c r="HD21" s="23">
        <f t="shared" si="380"/>
        <v>8771</v>
      </c>
      <c r="HE21" s="24">
        <f t="shared" si="380"/>
        <v>92055</v>
      </c>
      <c r="HF21" s="23">
        <f t="shared" ref="HF21:HH21" si="381">SUM(HF11,HF12,HF13,HF14,HF20)</f>
        <v>63500</v>
      </c>
      <c r="HG21" s="23">
        <f t="shared" si="381"/>
        <v>1950</v>
      </c>
      <c r="HH21" s="24">
        <f t="shared" si="381"/>
        <v>65450</v>
      </c>
      <c r="HI21" s="23">
        <f t="shared" ref="HI21:HK21" si="382">SUM(HI11,HI12,HI13,HI14,HI20)</f>
        <v>0</v>
      </c>
      <c r="HJ21" s="23">
        <f t="shared" si="382"/>
        <v>0</v>
      </c>
      <c r="HK21" s="24">
        <f t="shared" si="382"/>
        <v>0</v>
      </c>
      <c r="HL21" s="23">
        <f t="shared" ref="HL21:HN21" si="383">SUM(HL11,HL12,HL13,HL14,HL20)</f>
        <v>187700</v>
      </c>
      <c r="HM21" s="23">
        <f t="shared" si="383"/>
        <v>0</v>
      </c>
      <c r="HN21" s="24">
        <f t="shared" si="383"/>
        <v>187700</v>
      </c>
      <c r="HO21" s="25">
        <f t="shared" ref="HO21:HQ21" si="384">SUM(HO11,HO12,HO13,HO14,HO20)</f>
        <v>2396</v>
      </c>
      <c r="HP21" s="23">
        <f t="shared" si="384"/>
        <v>0</v>
      </c>
      <c r="HQ21" s="24">
        <f t="shared" si="384"/>
        <v>2396</v>
      </c>
      <c r="HR21" s="25">
        <f t="shared" ref="HR21:HT21" si="385">SUM(HR11,HR12,HR13,HR14,HR20)</f>
        <v>0</v>
      </c>
      <c r="HS21" s="23">
        <f t="shared" si="385"/>
        <v>0</v>
      </c>
      <c r="HT21" s="24">
        <f t="shared" si="385"/>
        <v>0</v>
      </c>
      <c r="HU21" s="25">
        <f t="shared" ref="HU21:HW21" si="386">SUM(HU11,HU12,HU13,HU14,HU20)</f>
        <v>5205</v>
      </c>
      <c r="HV21" s="23">
        <f t="shared" si="386"/>
        <v>2000</v>
      </c>
      <c r="HW21" s="24">
        <f t="shared" si="386"/>
        <v>7205</v>
      </c>
      <c r="HX21" s="25">
        <f t="shared" si="110"/>
        <v>371405</v>
      </c>
      <c r="HY21" s="23">
        <f t="shared" si="111"/>
        <v>12721</v>
      </c>
      <c r="HZ21" s="24">
        <f t="shared" si="112"/>
        <v>384126</v>
      </c>
      <c r="IA21" s="25">
        <f t="shared" ref="IA21:IC21" si="387">SUM(IA11,IA12,IA13,IA14,IA20)</f>
        <v>0</v>
      </c>
      <c r="IB21" s="23">
        <f t="shared" si="387"/>
        <v>0</v>
      </c>
      <c r="IC21" s="24">
        <f t="shared" si="387"/>
        <v>0</v>
      </c>
      <c r="ID21" s="25">
        <f t="shared" ref="ID21:IF21" si="388">SUM(ID11,ID12,ID13,ID14,ID20)</f>
        <v>0</v>
      </c>
      <c r="IE21" s="23">
        <f t="shared" si="388"/>
        <v>0</v>
      </c>
      <c r="IF21" s="24">
        <f t="shared" si="388"/>
        <v>0</v>
      </c>
      <c r="IG21" s="25">
        <f t="shared" si="115"/>
        <v>0</v>
      </c>
      <c r="IH21" s="23">
        <f t="shared" si="116"/>
        <v>0</v>
      </c>
      <c r="II21" s="24">
        <f t="shared" si="117"/>
        <v>0</v>
      </c>
      <c r="IJ21" s="25">
        <f t="shared" ref="IJ21:IL21" si="389">SUM(IJ11,IJ12,IJ13,IJ14,IJ20)</f>
        <v>0</v>
      </c>
      <c r="IK21" s="23">
        <f t="shared" si="389"/>
        <v>0</v>
      </c>
      <c r="IL21" s="24">
        <f t="shared" si="389"/>
        <v>0</v>
      </c>
      <c r="IM21" s="25">
        <f t="shared" ref="IM21:IO21" si="390">SUM(IM11,IM12,IM13,IM14,IM20)</f>
        <v>0</v>
      </c>
      <c r="IN21" s="23">
        <f t="shared" si="390"/>
        <v>36337</v>
      </c>
      <c r="IO21" s="24">
        <f t="shared" si="390"/>
        <v>36337</v>
      </c>
      <c r="IP21" s="25">
        <f t="shared" si="120"/>
        <v>0</v>
      </c>
      <c r="IQ21" s="23">
        <f t="shared" si="121"/>
        <v>36337</v>
      </c>
      <c r="IR21" s="24">
        <f t="shared" si="122"/>
        <v>36337</v>
      </c>
      <c r="IS21" s="25">
        <f t="shared" ref="IS21:IU21" si="391">SUM(IS11,IS12,IS13,IS14,IS20)</f>
        <v>0</v>
      </c>
      <c r="IT21" s="23">
        <f t="shared" si="391"/>
        <v>0</v>
      </c>
      <c r="IU21" s="24">
        <f t="shared" si="391"/>
        <v>0</v>
      </c>
      <c r="IV21" s="25">
        <f t="shared" ref="IV21:IX21" si="392">SUM(IV11,IV12,IV13,IV14,IV20)</f>
        <v>0</v>
      </c>
      <c r="IW21" s="23">
        <f t="shared" si="392"/>
        <v>0</v>
      </c>
      <c r="IX21" s="24">
        <f t="shared" si="392"/>
        <v>0</v>
      </c>
      <c r="IY21" s="25">
        <f t="shared" si="125"/>
        <v>0</v>
      </c>
      <c r="IZ21" s="23">
        <f t="shared" si="126"/>
        <v>0</v>
      </c>
      <c r="JA21" s="24">
        <f t="shared" si="127"/>
        <v>0</v>
      </c>
      <c r="JB21" s="25">
        <f t="shared" ref="JB21:JD21" si="393">SUM(JB11,JB12,JB13,JB14,JB20)</f>
        <v>0</v>
      </c>
      <c r="JC21" s="23">
        <f t="shared" si="393"/>
        <v>3505</v>
      </c>
      <c r="JD21" s="24">
        <f t="shared" si="393"/>
        <v>3505</v>
      </c>
      <c r="JE21" s="25">
        <f t="shared" ref="JE21:JG21" si="394">SUM(JE11,JE12,JE13,JE14,JE20)</f>
        <v>0</v>
      </c>
      <c r="JF21" s="23">
        <f t="shared" si="394"/>
        <v>0</v>
      </c>
      <c r="JG21" s="24">
        <f t="shared" si="394"/>
        <v>0</v>
      </c>
      <c r="JH21" s="25">
        <f t="shared" ref="JH21:JJ21" si="395">SUM(JH11,JH12,JH13,JH14,JH20)</f>
        <v>0</v>
      </c>
      <c r="JI21" s="23">
        <f t="shared" si="395"/>
        <v>0</v>
      </c>
      <c r="JJ21" s="24">
        <f t="shared" si="395"/>
        <v>0</v>
      </c>
      <c r="JK21" s="25">
        <f t="shared" si="131"/>
        <v>0</v>
      </c>
      <c r="JL21" s="23">
        <f t="shared" si="132"/>
        <v>3505</v>
      </c>
      <c r="JM21" s="24">
        <f t="shared" si="133"/>
        <v>3505</v>
      </c>
      <c r="JN21" s="25">
        <f t="shared" ref="JN21:JP21" si="396">SUM(JN11,JN12,JN13,JN14,JN20)</f>
        <v>0</v>
      </c>
      <c r="JO21" s="23">
        <f t="shared" si="396"/>
        <v>0</v>
      </c>
      <c r="JP21" s="24">
        <f t="shared" si="396"/>
        <v>0</v>
      </c>
      <c r="JQ21" s="25">
        <f t="shared" ref="JQ21:JS21" si="397">SUM(JQ11,JQ12,JQ13,JQ14,JQ20)</f>
        <v>0</v>
      </c>
      <c r="JR21" s="23">
        <f t="shared" si="397"/>
        <v>0</v>
      </c>
      <c r="JS21" s="24">
        <f t="shared" si="397"/>
        <v>0</v>
      </c>
      <c r="JT21" s="25">
        <f t="shared" si="136"/>
        <v>0</v>
      </c>
      <c r="JU21" s="23">
        <f t="shared" si="137"/>
        <v>0</v>
      </c>
      <c r="JV21" s="24">
        <f t="shared" si="138"/>
        <v>0</v>
      </c>
      <c r="JW21" s="25">
        <f t="shared" ref="JW21:JY21" si="398">SUM(JW11,JW12,JW13,JW14,JW20)</f>
        <v>0</v>
      </c>
      <c r="JX21" s="23">
        <f t="shared" si="398"/>
        <v>0</v>
      </c>
      <c r="JY21" s="24">
        <f t="shared" si="398"/>
        <v>0</v>
      </c>
      <c r="JZ21" s="25">
        <f t="shared" ref="JZ21:KB21" si="399">SUM(JZ11,JZ12,JZ13,JZ14,JZ20)</f>
        <v>0</v>
      </c>
      <c r="KA21" s="23">
        <f t="shared" si="399"/>
        <v>0</v>
      </c>
      <c r="KB21" s="24">
        <f t="shared" si="399"/>
        <v>0</v>
      </c>
      <c r="KC21" s="25">
        <f t="shared" si="141"/>
        <v>0</v>
      </c>
      <c r="KD21" s="23">
        <f t="shared" si="142"/>
        <v>0</v>
      </c>
      <c r="KE21" s="24">
        <f t="shared" si="143"/>
        <v>0</v>
      </c>
      <c r="KF21" s="25">
        <f t="shared" ref="KF21:KH21" si="400">SUM(KF11,KF12,KF13,KF14,KF20)</f>
        <v>341246</v>
      </c>
      <c r="KG21" s="23">
        <f t="shared" si="400"/>
        <v>0</v>
      </c>
      <c r="KH21" s="24">
        <f t="shared" si="400"/>
        <v>341246</v>
      </c>
      <c r="KI21" s="25">
        <f t="shared" si="6"/>
        <v>712651</v>
      </c>
      <c r="KJ21" s="23">
        <f t="shared" si="7"/>
        <v>52563</v>
      </c>
      <c r="KK21" s="24">
        <f t="shared" si="145"/>
        <v>765214</v>
      </c>
      <c r="KL21" s="25">
        <f t="shared" ref="KL21:KN21" si="401">SUM(KL11,KL12,KL13,KL14,KL20)</f>
        <v>0</v>
      </c>
      <c r="KM21" s="23">
        <f t="shared" si="401"/>
        <v>0</v>
      </c>
      <c r="KN21" s="24">
        <f t="shared" si="401"/>
        <v>0</v>
      </c>
      <c r="KO21" s="25">
        <f t="shared" ref="KO21:KQ21" si="402">SUM(KO11,KO12,KO13,KO14,KO20)</f>
        <v>103517</v>
      </c>
      <c r="KP21" s="23">
        <f t="shared" si="402"/>
        <v>3689</v>
      </c>
      <c r="KQ21" s="24">
        <f t="shared" si="402"/>
        <v>107206</v>
      </c>
      <c r="KR21" s="25">
        <f t="shared" ref="KR21:KT21" si="403">SUM(KR11,KR12,KR13,KR14,KR20)</f>
        <v>115000</v>
      </c>
      <c r="KS21" s="23">
        <f t="shared" si="403"/>
        <v>0</v>
      </c>
      <c r="KT21" s="24">
        <f t="shared" si="403"/>
        <v>115000</v>
      </c>
      <c r="KU21" s="25">
        <f t="shared" si="149"/>
        <v>218517</v>
      </c>
      <c r="KV21" s="23">
        <f t="shared" si="150"/>
        <v>3689</v>
      </c>
      <c r="KW21" s="24">
        <f t="shared" si="151"/>
        <v>222206</v>
      </c>
      <c r="KX21" s="25">
        <f t="shared" ref="KX21:KZ21" si="404">SUM(KX11,KX12,KX13,KX14,KX20)</f>
        <v>8455</v>
      </c>
      <c r="KY21" s="23">
        <f t="shared" si="404"/>
        <v>-2032</v>
      </c>
      <c r="KZ21" s="24">
        <f t="shared" si="404"/>
        <v>6423</v>
      </c>
      <c r="LA21" s="25">
        <f t="shared" ref="LA21:LC21" si="405">SUM(LA11,LA12,LA13,LA14,LA20)</f>
        <v>608</v>
      </c>
      <c r="LB21" s="23">
        <f t="shared" si="405"/>
        <v>0</v>
      </c>
      <c r="LC21" s="24">
        <f t="shared" si="405"/>
        <v>608</v>
      </c>
      <c r="LD21" s="25">
        <f t="shared" ref="LD21:LF21" si="406">SUM(LD11,LD12,LD13,LD14,LD20)</f>
        <v>0</v>
      </c>
      <c r="LE21" s="23">
        <f t="shared" si="406"/>
        <v>0</v>
      </c>
      <c r="LF21" s="24">
        <f t="shared" si="406"/>
        <v>0</v>
      </c>
      <c r="LG21" s="25">
        <f t="shared" ref="LG21:LI21" si="407">SUM(LG11,LG12,LG13,LG14,LG20)</f>
        <v>0</v>
      </c>
      <c r="LH21" s="23">
        <f t="shared" si="407"/>
        <v>0</v>
      </c>
      <c r="LI21" s="24">
        <f t="shared" si="407"/>
        <v>0</v>
      </c>
      <c r="LJ21" s="25">
        <f t="shared" ref="LJ21:LL21" si="408">SUM(LJ11,LJ12,LJ13,LJ14,LJ20)</f>
        <v>25000</v>
      </c>
      <c r="LK21" s="23">
        <f t="shared" si="408"/>
        <v>-8255</v>
      </c>
      <c r="LL21" s="24">
        <f t="shared" si="408"/>
        <v>16745</v>
      </c>
      <c r="LM21" s="25">
        <f t="shared" si="157"/>
        <v>34063</v>
      </c>
      <c r="LN21" s="23">
        <f t="shared" si="8"/>
        <v>-10287</v>
      </c>
      <c r="LO21" s="24">
        <f t="shared" si="158"/>
        <v>23776</v>
      </c>
      <c r="LP21" s="25">
        <f t="shared" ref="LP21:LR21" si="409">SUM(LP11,LP12,LP13,LP14,LP20)</f>
        <v>0</v>
      </c>
      <c r="LQ21" s="23">
        <f t="shared" si="409"/>
        <v>0</v>
      </c>
      <c r="LR21" s="24">
        <f t="shared" si="409"/>
        <v>0</v>
      </c>
      <c r="LS21" s="25">
        <f t="shared" si="9"/>
        <v>252580</v>
      </c>
      <c r="LT21" s="23">
        <f t="shared" si="10"/>
        <v>-6598</v>
      </c>
      <c r="LU21" s="24">
        <f t="shared" si="160"/>
        <v>245982</v>
      </c>
      <c r="LV21" s="25">
        <f t="shared" ref="LV21:LX21" si="410">SUM(LV11,LV12,LV13,LV14,LV20)</f>
        <v>0</v>
      </c>
      <c r="LW21" s="23">
        <f t="shared" si="410"/>
        <v>0</v>
      </c>
      <c r="LX21" s="24">
        <f t="shared" si="410"/>
        <v>0</v>
      </c>
      <c r="LY21" s="25">
        <f t="shared" ref="LY21:MA21" si="411">SUM(LY11,LY12,LY13,LY14,LY20)</f>
        <v>0</v>
      </c>
      <c r="LZ21" s="23">
        <f t="shared" si="411"/>
        <v>0</v>
      </c>
      <c r="MA21" s="24">
        <f t="shared" si="411"/>
        <v>0</v>
      </c>
      <c r="MB21" s="25">
        <f t="shared" ref="MB21:MD21" si="412">SUM(MB11,MB12,MB13,MB14,MB20)</f>
        <v>0</v>
      </c>
      <c r="MC21" s="23">
        <f t="shared" si="412"/>
        <v>0</v>
      </c>
      <c r="MD21" s="24">
        <f t="shared" si="412"/>
        <v>0</v>
      </c>
      <c r="ME21" s="25">
        <f t="shared" ref="ME21:MG21" si="413">SUM(ME11,ME12,ME13,ME14,ME20)</f>
        <v>0</v>
      </c>
      <c r="MF21" s="23">
        <f t="shared" si="413"/>
        <v>0</v>
      </c>
      <c r="MG21" s="24">
        <f t="shared" si="413"/>
        <v>0</v>
      </c>
      <c r="MH21" s="25">
        <f t="shared" ref="MH21:MJ21" si="414">SUM(MH11,MH12,MH13,MH14,MH20)</f>
        <v>0</v>
      </c>
      <c r="MI21" s="23">
        <f t="shared" si="414"/>
        <v>0</v>
      </c>
      <c r="MJ21" s="24">
        <f t="shared" si="414"/>
        <v>0</v>
      </c>
      <c r="MK21" s="25">
        <f t="shared" ref="MK21:MM21" si="415">SUM(MK11,MK12,MK13,MK14,MK20)</f>
        <v>0</v>
      </c>
      <c r="ML21" s="23">
        <f t="shared" si="415"/>
        <v>0</v>
      </c>
      <c r="MM21" s="24">
        <f t="shared" si="415"/>
        <v>0</v>
      </c>
      <c r="MN21" s="25">
        <f t="shared" ref="MN21:MP21" si="416">SUM(MN11,MN12,MN13,MN14,MN20)</f>
        <v>0</v>
      </c>
      <c r="MO21" s="23">
        <f t="shared" si="416"/>
        <v>0</v>
      </c>
      <c r="MP21" s="24">
        <f t="shared" si="416"/>
        <v>0</v>
      </c>
      <c r="MQ21" s="25">
        <f t="shared" ref="MQ21:MS21" si="417">SUM(MQ11,MQ12,MQ13,MQ14,MQ20)</f>
        <v>0</v>
      </c>
      <c r="MR21" s="23">
        <f t="shared" si="417"/>
        <v>0</v>
      </c>
      <c r="MS21" s="24">
        <f t="shared" si="417"/>
        <v>0</v>
      </c>
      <c r="MT21" s="25">
        <f t="shared" ref="MT21:MV21" si="418">SUM(MT11,MT12,MT13,MT14,MT20)</f>
        <v>0</v>
      </c>
      <c r="MU21" s="23">
        <f t="shared" si="418"/>
        <v>0</v>
      </c>
      <c r="MV21" s="24">
        <f t="shared" si="418"/>
        <v>0</v>
      </c>
      <c r="MW21" s="25">
        <f t="shared" si="170"/>
        <v>0</v>
      </c>
      <c r="MX21" s="23">
        <f t="shared" si="171"/>
        <v>0</v>
      </c>
      <c r="MY21" s="24">
        <f t="shared" si="172"/>
        <v>0</v>
      </c>
      <c r="MZ21" s="25">
        <f t="shared" ref="MZ21:NB21" si="419">SUM(MZ11,MZ12,MZ13,MZ14,MZ20)</f>
        <v>0</v>
      </c>
      <c r="NA21" s="23">
        <f t="shared" si="419"/>
        <v>0</v>
      </c>
      <c r="NB21" s="24">
        <f t="shared" si="419"/>
        <v>0</v>
      </c>
      <c r="NC21" s="25">
        <f t="shared" ref="NC21:NE21" si="420">SUM(NC11,NC12,NC13,NC14,NC20)</f>
        <v>0</v>
      </c>
      <c r="ND21" s="23">
        <f t="shared" si="420"/>
        <v>0</v>
      </c>
      <c r="NE21" s="24">
        <f t="shared" si="420"/>
        <v>0</v>
      </c>
      <c r="NF21" s="25">
        <f t="shared" ref="NF21:NH21" si="421">SUM(NF11,NF12,NF13,NF14,NF20)</f>
        <v>0</v>
      </c>
      <c r="NG21" s="23">
        <f t="shared" si="421"/>
        <v>0</v>
      </c>
      <c r="NH21" s="24">
        <f t="shared" si="421"/>
        <v>0</v>
      </c>
      <c r="NI21" s="25">
        <f t="shared" ref="NI21:NK21" si="422">SUM(NI11,NI12,NI13,NI14,NI20)</f>
        <v>0</v>
      </c>
      <c r="NJ21" s="23">
        <f t="shared" si="422"/>
        <v>0</v>
      </c>
      <c r="NK21" s="24">
        <f t="shared" si="422"/>
        <v>0</v>
      </c>
      <c r="NL21" s="25">
        <f t="shared" si="177"/>
        <v>0</v>
      </c>
      <c r="NM21" s="23">
        <f t="shared" si="178"/>
        <v>0</v>
      </c>
      <c r="NN21" s="24">
        <f t="shared" si="179"/>
        <v>0</v>
      </c>
      <c r="NO21" s="25">
        <f t="shared" si="180"/>
        <v>0</v>
      </c>
      <c r="NP21" s="23">
        <f t="shared" si="181"/>
        <v>0</v>
      </c>
      <c r="NQ21" s="24">
        <f t="shared" si="182"/>
        <v>0</v>
      </c>
      <c r="NR21" s="25">
        <f t="shared" ref="NR21:NT21" si="423">SUM(NR11,NR12,NR13,NR14,NR20)</f>
        <v>0</v>
      </c>
      <c r="NS21" s="23">
        <f t="shared" si="423"/>
        <v>0</v>
      </c>
      <c r="NT21" s="24">
        <f t="shared" si="423"/>
        <v>0</v>
      </c>
      <c r="NU21" s="25">
        <f t="shared" ref="NU21:NW21" si="424">SUM(NU11,NU12,NU13,NU14,NU20)</f>
        <v>0</v>
      </c>
      <c r="NV21" s="23">
        <f t="shared" si="424"/>
        <v>0</v>
      </c>
      <c r="NW21" s="24">
        <f t="shared" si="424"/>
        <v>0</v>
      </c>
      <c r="NX21" s="25">
        <f t="shared" ref="NX21:NZ21" si="425">SUM(NX11,NX12,NX13,NX14,NX20)</f>
        <v>0</v>
      </c>
      <c r="NY21" s="23">
        <f t="shared" si="425"/>
        <v>0</v>
      </c>
      <c r="NZ21" s="24">
        <f t="shared" si="425"/>
        <v>0</v>
      </c>
      <c r="OA21" s="25">
        <f t="shared" ref="OA21:OC21" si="426">SUM(OA11,OA12,OA13,OA14,OA20)</f>
        <v>699</v>
      </c>
      <c r="OB21" s="23">
        <f t="shared" si="426"/>
        <v>0</v>
      </c>
      <c r="OC21" s="24">
        <f t="shared" si="426"/>
        <v>699</v>
      </c>
      <c r="OD21" s="25">
        <f t="shared" ref="OD21:OF21" si="427">SUM(OD11,OD12,OD13,OD14,OD20)</f>
        <v>0</v>
      </c>
      <c r="OE21" s="23">
        <f t="shared" si="427"/>
        <v>0</v>
      </c>
      <c r="OF21" s="24">
        <f t="shared" si="427"/>
        <v>0</v>
      </c>
      <c r="OG21" s="25">
        <f t="shared" ref="OG21:OI21" si="428">SUM(OG11,OG12,OG13,OG14,OG20)</f>
        <v>0</v>
      </c>
      <c r="OH21" s="23">
        <f t="shared" si="428"/>
        <v>0</v>
      </c>
      <c r="OI21" s="24">
        <f t="shared" si="428"/>
        <v>0</v>
      </c>
      <c r="OJ21" s="25">
        <f t="shared" ref="OJ21:OL21" si="429">SUM(OJ11,OJ12,OJ13,OJ14,OJ20)</f>
        <v>0</v>
      </c>
      <c r="OK21" s="23">
        <f t="shared" si="429"/>
        <v>0</v>
      </c>
      <c r="OL21" s="24">
        <f t="shared" si="429"/>
        <v>0</v>
      </c>
      <c r="OM21" s="25">
        <f t="shared" ref="OM21:OO21" si="430">SUM(OM11,OM12,OM13,OM14,OM20)</f>
        <v>0</v>
      </c>
      <c r="ON21" s="23">
        <f t="shared" si="430"/>
        <v>3328</v>
      </c>
      <c r="OO21" s="24">
        <f t="shared" si="430"/>
        <v>3328</v>
      </c>
      <c r="OP21" s="25">
        <f t="shared" si="191"/>
        <v>699</v>
      </c>
      <c r="OQ21" s="23">
        <f t="shared" si="191"/>
        <v>3328</v>
      </c>
      <c r="OR21" s="24">
        <f t="shared" si="192"/>
        <v>4027</v>
      </c>
      <c r="OS21" s="25">
        <f t="shared" ref="OS21:OU21" si="431">SUM(OS11,OS12,OS13,OS14,OS20)</f>
        <v>52000</v>
      </c>
      <c r="OT21" s="23">
        <f t="shared" si="431"/>
        <v>71752</v>
      </c>
      <c r="OU21" s="24">
        <f t="shared" si="431"/>
        <v>123752</v>
      </c>
      <c r="OV21" s="25">
        <f t="shared" si="194"/>
        <v>52000</v>
      </c>
      <c r="OW21" s="23">
        <f t="shared" si="195"/>
        <v>71752</v>
      </c>
      <c r="OX21" s="24">
        <f t="shared" si="196"/>
        <v>123752</v>
      </c>
      <c r="OY21" s="25">
        <f t="shared" ref="OY21:PA21" si="432">SUM(OY11,OY12,OY13,OY14,OY20)</f>
        <v>0</v>
      </c>
      <c r="OZ21" s="23">
        <f t="shared" si="432"/>
        <v>0</v>
      </c>
      <c r="PA21" s="24">
        <f t="shared" si="432"/>
        <v>0</v>
      </c>
      <c r="PB21" s="25">
        <f t="shared" ref="PB21:PD21" si="433">SUM(PB11,PB12,PB13,PB14,PB20)</f>
        <v>0</v>
      </c>
      <c r="PC21" s="23">
        <f t="shared" si="433"/>
        <v>0</v>
      </c>
      <c r="PD21" s="24">
        <f t="shared" si="433"/>
        <v>0</v>
      </c>
      <c r="PE21" s="25">
        <f t="shared" ref="PE21:PG21" si="434">SUM(PE11,PE12,PE13,PE14,PE20)</f>
        <v>907</v>
      </c>
      <c r="PF21" s="23">
        <f t="shared" si="434"/>
        <v>-500</v>
      </c>
      <c r="PG21" s="24">
        <f t="shared" si="434"/>
        <v>407</v>
      </c>
      <c r="PH21" s="25">
        <f t="shared" ref="PH21:PJ21" si="435">SUM(PH11,PH12,PH13,PH14,PH20)</f>
        <v>0</v>
      </c>
      <c r="PI21" s="23">
        <f t="shared" si="435"/>
        <v>0</v>
      </c>
      <c r="PJ21" s="24">
        <f t="shared" si="435"/>
        <v>0</v>
      </c>
      <c r="PK21" s="25">
        <f t="shared" si="201"/>
        <v>907</v>
      </c>
      <c r="PL21" s="23">
        <f t="shared" si="201"/>
        <v>-500</v>
      </c>
      <c r="PM21" s="24">
        <f t="shared" si="202"/>
        <v>407</v>
      </c>
      <c r="PN21" s="25">
        <f t="shared" si="11"/>
        <v>53606</v>
      </c>
      <c r="PO21" s="23">
        <f t="shared" si="12"/>
        <v>74580</v>
      </c>
      <c r="PP21" s="24">
        <f t="shared" si="203"/>
        <v>128186</v>
      </c>
      <c r="PQ21" s="25">
        <f t="shared" si="13"/>
        <v>4770458</v>
      </c>
      <c r="PR21" s="23">
        <f t="shared" si="14"/>
        <v>145799</v>
      </c>
      <c r="PS21" s="24">
        <f t="shared" si="204"/>
        <v>4916257</v>
      </c>
      <c r="PT21" s="25">
        <f t="shared" si="15"/>
        <v>9731066</v>
      </c>
      <c r="PU21" s="23">
        <f t="shared" si="16"/>
        <v>232532</v>
      </c>
      <c r="PV21" s="24">
        <f t="shared" si="205"/>
        <v>9963598</v>
      </c>
      <c r="PW21" s="22"/>
    </row>
    <row r="22" spans="1:439" s="23" customFormat="1" ht="16.5" thickBot="1" x14ac:dyDescent="0.3">
      <c r="A22" s="19">
        <v>12</v>
      </c>
      <c r="B22" s="20" t="s">
        <v>276</v>
      </c>
      <c r="C22" s="49" t="s">
        <v>241</v>
      </c>
      <c r="D22" s="22">
        <v>13224</v>
      </c>
      <c r="E22" s="23">
        <f>140+374+396+236+64+16+4+87+23+700+189+16+4+197+53+315+85+20+6+67+18+118+32+199+407+646+3540</f>
        <v>7952</v>
      </c>
      <c r="F22" s="24">
        <f>SUM(D22:E22)</f>
        <v>21176</v>
      </c>
      <c r="G22" s="25"/>
      <c r="H22" s="23">
        <v>55</v>
      </c>
      <c r="I22" s="24">
        <f>SUM(G22:H22)</f>
        <v>55</v>
      </c>
      <c r="J22" s="25"/>
      <c r="K22" s="23">
        <v>19</v>
      </c>
      <c r="L22" s="24">
        <f>SUM(J22:K22)</f>
        <v>19</v>
      </c>
      <c r="M22" s="25">
        <v>355</v>
      </c>
      <c r="N22" s="23">
        <v>18</v>
      </c>
      <c r="O22" s="24">
        <f>SUM(M22:N22)</f>
        <v>373</v>
      </c>
      <c r="P22" s="25"/>
      <c r="Q22" s="23">
        <v>37</v>
      </c>
      <c r="R22" s="24">
        <f>SUM(P22:Q22)</f>
        <v>37</v>
      </c>
      <c r="S22" s="25">
        <v>1168</v>
      </c>
      <c r="T22" s="23">
        <v>18</v>
      </c>
      <c r="U22" s="24">
        <f>SUM(S22:T22)</f>
        <v>1186</v>
      </c>
      <c r="V22" s="25"/>
      <c r="W22" s="23">
        <v>18</v>
      </c>
      <c r="X22" s="24">
        <f>SUM(V22:W22)</f>
        <v>18</v>
      </c>
      <c r="Y22" s="25"/>
      <c r="Z22" s="23">
        <v>37</v>
      </c>
      <c r="AA22" s="24">
        <f>SUM(Y22:Z22)</f>
        <v>37</v>
      </c>
      <c r="AB22" s="25">
        <f t="shared" si="25"/>
        <v>1523</v>
      </c>
      <c r="AC22" s="23">
        <f t="shared" si="26"/>
        <v>202</v>
      </c>
      <c r="AD22" s="24">
        <f t="shared" si="26"/>
        <v>1725</v>
      </c>
      <c r="AE22" s="25">
        <v>9826</v>
      </c>
      <c r="AF22" s="23">
        <f>2540+1270</f>
        <v>3810</v>
      </c>
      <c r="AG22" s="24">
        <f t="shared" ref="AG22:AG27" si="436">SUM(AE22:AF22)</f>
        <v>13636</v>
      </c>
      <c r="AH22" s="25">
        <f t="shared" si="0"/>
        <v>24573</v>
      </c>
      <c r="AI22" s="23">
        <f t="shared" si="28"/>
        <v>11964</v>
      </c>
      <c r="AJ22" s="24">
        <f t="shared" si="29"/>
        <v>36537</v>
      </c>
      <c r="AK22" s="23">
        <v>85337</v>
      </c>
      <c r="AM22" s="24">
        <f t="shared" ref="AM22:AM27" si="437">SUM(AK22:AL22)</f>
        <v>85337</v>
      </c>
      <c r="AN22" s="25"/>
      <c r="AP22" s="24">
        <f t="shared" ref="AP22:AP27" si="438">SUM(AN22:AO22)</f>
        <v>0</v>
      </c>
      <c r="AQ22" s="25"/>
      <c r="AS22" s="24">
        <f t="shared" ref="AS22:AS27" si="439">SUM(AQ22:AR22)</f>
        <v>0</v>
      </c>
      <c r="AT22" s="25"/>
      <c r="AV22" s="24">
        <f t="shared" ref="AV22:AV27" si="440">SUM(AT22:AU22)</f>
        <v>0</v>
      </c>
      <c r="AW22" s="25"/>
      <c r="AY22" s="24">
        <f t="shared" ref="AY22:AY27" si="441">SUM(AW22:AX22)</f>
        <v>0</v>
      </c>
      <c r="AZ22" s="25"/>
      <c r="BB22" s="24">
        <f t="shared" ref="BB22:BB27" si="442">SUM(AZ22:BA22)</f>
        <v>0</v>
      </c>
      <c r="BC22" s="25"/>
      <c r="BE22" s="24">
        <f t="shared" ref="BE22:BE27" si="443">SUM(BC22:BD22)</f>
        <v>0</v>
      </c>
      <c r="BF22" s="25"/>
      <c r="BH22" s="24">
        <f t="shared" ref="BH22:BH27" si="444">SUM(BF22:BG22)</f>
        <v>0</v>
      </c>
      <c r="BI22" s="25"/>
      <c r="BK22" s="24">
        <f t="shared" ref="BK22:BK27" si="445">SUM(BI22:BJ22)</f>
        <v>0</v>
      </c>
      <c r="BL22" s="25"/>
      <c r="BN22" s="24">
        <f t="shared" ref="BN22:BN27" si="446">SUM(BL22:BM22)</f>
        <v>0</v>
      </c>
      <c r="BO22" s="25"/>
      <c r="BQ22" s="24">
        <f t="shared" ref="BQ22:BQ27" si="447">SUM(BO22:BP22)</f>
        <v>0</v>
      </c>
      <c r="BR22" s="25">
        <f t="shared" si="41"/>
        <v>85337</v>
      </c>
      <c r="BS22" s="23">
        <f t="shared" si="42"/>
        <v>0</v>
      </c>
      <c r="BT22" s="24">
        <f t="shared" si="43"/>
        <v>85337</v>
      </c>
      <c r="BU22" s="25"/>
      <c r="BW22" s="24">
        <f t="shared" ref="BW22:BW26" si="448">SUM(BU22:BV22)</f>
        <v>0</v>
      </c>
      <c r="BX22" s="25"/>
      <c r="BZ22" s="24">
        <f t="shared" ref="BZ22:BZ27" si="449">SUM(BX22:BY22)</f>
        <v>0</v>
      </c>
      <c r="CA22" s="25"/>
      <c r="CC22" s="24">
        <f t="shared" ref="CC22:CC27" si="450">SUM(CA22:CB22)</f>
        <v>0</v>
      </c>
      <c r="CD22" s="25"/>
      <c r="CF22" s="24">
        <f t="shared" ref="CF22:CF27" si="451">SUM(CD22:CE22)</f>
        <v>0</v>
      </c>
      <c r="CG22" s="25"/>
      <c r="CI22" s="24">
        <f t="shared" ref="CI22:CI27" si="452">SUM(CG22:CH22)</f>
        <v>0</v>
      </c>
      <c r="CJ22" s="25"/>
      <c r="CL22" s="24">
        <f t="shared" ref="CL22:CL27" si="453">SUM(CJ22:CK22)</f>
        <v>0</v>
      </c>
      <c r="CM22" s="25"/>
      <c r="CO22" s="24">
        <f t="shared" ref="CO22:CO27" si="454">SUM(CM22:CN22)</f>
        <v>0</v>
      </c>
      <c r="CP22" s="25">
        <f t="shared" si="51"/>
        <v>0</v>
      </c>
      <c r="CQ22" s="23">
        <f t="shared" si="52"/>
        <v>0</v>
      </c>
      <c r="CR22" s="24">
        <f t="shared" si="53"/>
        <v>0</v>
      </c>
      <c r="CS22" s="25"/>
      <c r="CU22" s="24">
        <f t="shared" ref="CU22:CU27" si="455">SUM(CS22:CT22)</f>
        <v>0</v>
      </c>
      <c r="CV22" s="25"/>
      <c r="CX22" s="24">
        <f t="shared" ref="CX22:CX27" si="456">SUM(CV22:CW22)</f>
        <v>0</v>
      </c>
      <c r="CY22" s="25"/>
      <c r="DA22" s="24">
        <f t="shared" ref="DA22:DA27" si="457">SUM(CY22:CZ22)</f>
        <v>0</v>
      </c>
      <c r="DB22" s="23">
        <v>34363</v>
      </c>
      <c r="DC22" s="23">
        <f>-879-912-237-246-700-189-16-4-197-53-315-85-20-6-67-18-118-32</f>
        <v>-4094</v>
      </c>
      <c r="DD22" s="24">
        <f t="shared" ref="DD22:DD27" si="458">SUM(DB22:DC22)</f>
        <v>30269</v>
      </c>
      <c r="DE22" s="25"/>
      <c r="DG22" s="24">
        <f t="shared" ref="DG22:DG27" si="459">SUM(DE22:DF22)</f>
        <v>0</v>
      </c>
      <c r="DH22" s="25">
        <f t="shared" si="59"/>
        <v>34363</v>
      </c>
      <c r="DI22" s="23">
        <f t="shared" si="60"/>
        <v>-4094</v>
      </c>
      <c r="DJ22" s="24">
        <f t="shared" si="61"/>
        <v>30269</v>
      </c>
      <c r="DK22" s="25"/>
      <c r="DM22" s="24">
        <f t="shared" ref="DM22:DM27" si="460">SUM(DK22:DL22)</f>
        <v>0</v>
      </c>
      <c r="DN22" s="25"/>
      <c r="DP22" s="24">
        <f t="shared" ref="DP22:DP27" si="461">SUM(DN22:DO22)</f>
        <v>0</v>
      </c>
      <c r="DQ22" s="25"/>
      <c r="DS22" s="24">
        <f t="shared" ref="DS22:DS27" si="462">SUM(DQ22:DR22)</f>
        <v>0</v>
      </c>
      <c r="DT22" s="25"/>
      <c r="DV22" s="24">
        <f t="shared" ref="DV22:DV27" si="463">SUM(DT22:DU22)</f>
        <v>0</v>
      </c>
      <c r="DW22" s="25"/>
      <c r="DY22" s="24">
        <f t="shared" ref="DY22:DY27" si="464">SUM(DW22:DX22)</f>
        <v>0</v>
      </c>
      <c r="DZ22" s="25">
        <f t="shared" si="67"/>
        <v>0</v>
      </c>
      <c r="EA22" s="23">
        <f t="shared" si="67"/>
        <v>0</v>
      </c>
      <c r="EB22" s="24">
        <f t="shared" si="68"/>
        <v>0</v>
      </c>
      <c r="EC22" s="25"/>
      <c r="EE22" s="24">
        <f t="shared" ref="EE22:EE27" si="465">SUM(EC22:ED22)</f>
        <v>0</v>
      </c>
      <c r="EF22" s="25"/>
      <c r="EH22" s="24">
        <f t="shared" ref="EH22:EH27" si="466">SUM(EF22:EG22)</f>
        <v>0</v>
      </c>
      <c r="EI22" s="25"/>
      <c r="EK22" s="24">
        <f t="shared" ref="EK22:EK27" si="467">SUM(EI22:EJ22)</f>
        <v>0</v>
      </c>
      <c r="EL22" s="25"/>
      <c r="EN22" s="24">
        <f t="shared" ref="EN22:EN27" si="468">SUM(EL22:EM22)</f>
        <v>0</v>
      </c>
      <c r="EO22" s="25">
        <f t="shared" si="73"/>
        <v>0</v>
      </c>
      <c r="EP22" s="23">
        <f t="shared" si="1"/>
        <v>0</v>
      </c>
      <c r="EQ22" s="24">
        <f t="shared" si="74"/>
        <v>0</v>
      </c>
      <c r="ER22" s="25"/>
      <c r="ET22" s="24">
        <f t="shared" ref="ET22:ET27" si="469">SUM(ER22:ES22)</f>
        <v>0</v>
      </c>
      <c r="EU22" s="25"/>
      <c r="EW22" s="24">
        <f t="shared" ref="EW22:EW27" si="470">SUM(EU22:EV22)</f>
        <v>0</v>
      </c>
      <c r="EX22" s="25"/>
      <c r="EZ22" s="24">
        <f t="shared" ref="EZ22:EZ27" si="471">SUM(EX22:EY22)</f>
        <v>0</v>
      </c>
      <c r="FA22" s="25"/>
      <c r="FC22" s="24">
        <f t="shared" ref="FC22:FC27" si="472">SUM(FA22:FB22)</f>
        <v>0</v>
      </c>
      <c r="FD22" s="25"/>
      <c r="FF22" s="24">
        <f t="shared" ref="FF22:FF27" si="473">SUM(FD22:FE22)</f>
        <v>0</v>
      </c>
      <c r="FG22" s="25"/>
      <c r="FI22" s="24">
        <f t="shared" ref="FI22:FI27" si="474">SUM(FG22:FH22)</f>
        <v>0</v>
      </c>
      <c r="FJ22" s="25">
        <f t="shared" si="81"/>
        <v>0</v>
      </c>
      <c r="FK22" s="23">
        <f t="shared" si="82"/>
        <v>0</v>
      </c>
      <c r="FL22" s="24">
        <f t="shared" si="83"/>
        <v>0</v>
      </c>
      <c r="FM22" s="25"/>
      <c r="FO22" s="24">
        <f t="shared" ref="FO22:FO27" si="475">SUM(FM22:FN22)</f>
        <v>0</v>
      </c>
      <c r="FP22" s="25"/>
      <c r="FR22" s="24">
        <f t="shared" ref="FR22:FR27" si="476">SUM(FP22:FQ22)</f>
        <v>0</v>
      </c>
      <c r="FS22" s="25"/>
      <c r="FU22" s="24">
        <f t="shared" ref="FU22:FU27" si="477">SUM(FS22:FT22)</f>
        <v>0</v>
      </c>
      <c r="FV22" s="25"/>
      <c r="FX22" s="24">
        <f t="shared" ref="FX22:FX27" si="478">SUM(FV22:FW22)</f>
        <v>0</v>
      </c>
      <c r="FY22" s="25"/>
      <c r="GA22" s="24">
        <f t="shared" ref="GA22:GA27" si="479">SUM(FY22:FZ22)</f>
        <v>0</v>
      </c>
      <c r="GB22" s="25">
        <f t="shared" si="89"/>
        <v>0</v>
      </c>
      <c r="GC22" s="23">
        <f t="shared" si="90"/>
        <v>0</v>
      </c>
      <c r="GD22" s="24">
        <f t="shared" ref="GD22:GD27" si="480">SUM(GB22:GC22)</f>
        <v>0</v>
      </c>
      <c r="GE22" s="25"/>
      <c r="GG22" s="24">
        <f t="shared" ref="GG22:GG27" si="481">SUM(GE22:GF22)</f>
        <v>0</v>
      </c>
      <c r="GH22" s="25"/>
      <c r="GJ22" s="24">
        <f t="shared" ref="GJ22:GJ27" si="482">SUM(GH22:GI22)</f>
        <v>0</v>
      </c>
      <c r="GK22" s="25">
        <f t="shared" si="94"/>
        <v>0</v>
      </c>
      <c r="GL22" s="23">
        <f t="shared" si="2"/>
        <v>0</v>
      </c>
      <c r="GM22" s="24">
        <f t="shared" si="95"/>
        <v>0</v>
      </c>
      <c r="GN22" s="25"/>
      <c r="GP22" s="24">
        <f t="shared" ref="GP22:GP27" si="483">SUM(GN22:GO22)</f>
        <v>0</v>
      </c>
      <c r="GQ22" s="25"/>
      <c r="GS22" s="24">
        <f t="shared" ref="GS22:GS27" si="484">SUM(GQ22:GR22)</f>
        <v>0</v>
      </c>
      <c r="GT22" s="25">
        <f t="shared" si="98"/>
        <v>0</v>
      </c>
      <c r="GU22" s="23">
        <f t="shared" si="99"/>
        <v>0</v>
      </c>
      <c r="GV22" s="24">
        <f t="shared" si="100"/>
        <v>0</v>
      </c>
      <c r="GW22" s="25">
        <f t="shared" si="3"/>
        <v>34363</v>
      </c>
      <c r="GX22" s="23">
        <f t="shared" si="4"/>
        <v>-4094</v>
      </c>
      <c r="GY22" s="24">
        <f t="shared" si="101"/>
        <v>30269</v>
      </c>
      <c r="HB22" s="24">
        <f t="shared" ref="HB22:HB27" si="485">SUM(GZ22:HA22)</f>
        <v>0</v>
      </c>
      <c r="HE22" s="24">
        <f t="shared" ref="HE22:HE27" si="486">SUM(HC22:HD22)</f>
        <v>0</v>
      </c>
      <c r="HH22" s="24">
        <f t="shared" ref="HH22:HH27" si="487">SUM(HF22:HG22)</f>
        <v>0</v>
      </c>
      <c r="HK22" s="24">
        <f t="shared" ref="HK22:HK27" si="488">SUM(HI22:HJ22)</f>
        <v>0</v>
      </c>
      <c r="HN22" s="24">
        <f t="shared" ref="HN22:HN27" si="489">SUM(HL22:HM22)</f>
        <v>0</v>
      </c>
      <c r="HO22" s="25"/>
      <c r="HQ22" s="24">
        <f t="shared" ref="HQ22:HQ27" si="490">SUM(HO22:HP22)</f>
        <v>0</v>
      </c>
      <c r="HR22" s="25"/>
      <c r="HT22" s="24">
        <f t="shared" ref="HT22:HT27" si="491">SUM(HR22:HS22)</f>
        <v>0</v>
      </c>
      <c r="HU22" s="25"/>
      <c r="HW22" s="24">
        <f t="shared" ref="HW22:HW27" si="492">SUM(HU22:HV22)</f>
        <v>0</v>
      </c>
      <c r="HX22" s="25">
        <f t="shared" si="110"/>
        <v>0</v>
      </c>
      <c r="HY22" s="23">
        <f t="shared" si="111"/>
        <v>0</v>
      </c>
      <c r="HZ22" s="24">
        <f t="shared" si="112"/>
        <v>0</v>
      </c>
      <c r="IA22" s="25"/>
      <c r="IC22" s="24">
        <f t="shared" ref="IC22:IC27" si="493">SUM(IA22:IB22)</f>
        <v>0</v>
      </c>
      <c r="ID22" s="25"/>
      <c r="IF22" s="24">
        <f t="shared" ref="IF22:IF27" si="494">SUM(ID22:IE22)</f>
        <v>0</v>
      </c>
      <c r="IG22" s="25">
        <f t="shared" si="115"/>
        <v>0</v>
      </c>
      <c r="IH22" s="23">
        <f t="shared" si="116"/>
        <v>0</v>
      </c>
      <c r="II22" s="24">
        <f t="shared" si="117"/>
        <v>0</v>
      </c>
      <c r="IJ22" s="25"/>
      <c r="IL22" s="24">
        <f t="shared" ref="IL22:IL27" si="495">SUM(IJ22:IK22)</f>
        <v>0</v>
      </c>
      <c r="IM22" s="25"/>
      <c r="IO22" s="24">
        <f t="shared" ref="IO22:IO27" si="496">SUM(IM22:IN22)</f>
        <v>0</v>
      </c>
      <c r="IP22" s="25">
        <f t="shared" si="120"/>
        <v>0</v>
      </c>
      <c r="IQ22" s="23">
        <f t="shared" si="121"/>
        <v>0</v>
      </c>
      <c r="IR22" s="24">
        <f t="shared" si="122"/>
        <v>0</v>
      </c>
      <c r="IS22" s="23">
        <v>54783</v>
      </c>
      <c r="IT22" s="23">
        <f>-140-236-64-87-23-2540-3540-1270</f>
        <v>-7900</v>
      </c>
      <c r="IU22" s="24">
        <f t="shared" ref="IU22:IU27" si="497">SUM(IS22:IT22)</f>
        <v>46883</v>
      </c>
      <c r="IV22" s="23">
        <v>271947</v>
      </c>
      <c r="IW22" s="23">
        <f>-47918-12938-1900-513-3610-975-2200-594-1904-514-2+753+70+203+19</f>
        <v>-72023</v>
      </c>
      <c r="IX22" s="24">
        <f t="shared" ref="IX22:IX27" si="498">SUM(IV22:IW22)</f>
        <v>199924</v>
      </c>
      <c r="IY22" s="25">
        <f t="shared" si="125"/>
        <v>326730</v>
      </c>
      <c r="IZ22" s="23">
        <f t="shared" si="126"/>
        <v>-79923</v>
      </c>
      <c r="JA22" s="24">
        <f t="shared" si="127"/>
        <v>246807</v>
      </c>
      <c r="JB22" s="25"/>
      <c r="JD22" s="24">
        <f t="shared" ref="JD22:JD27" si="499">SUM(JB22:JC22)</f>
        <v>0</v>
      </c>
      <c r="JE22" s="25"/>
      <c r="JG22" s="24">
        <f t="shared" ref="JG22:JG27" si="500">SUM(JE22:JF22)</f>
        <v>0</v>
      </c>
      <c r="JH22" s="25"/>
      <c r="JJ22" s="24">
        <f t="shared" ref="JJ22:JJ27" si="501">SUM(JH22:JI22)</f>
        <v>0</v>
      </c>
      <c r="JK22" s="25">
        <f t="shared" si="131"/>
        <v>0</v>
      </c>
      <c r="JL22" s="23">
        <f t="shared" si="132"/>
        <v>0</v>
      </c>
      <c r="JM22" s="24">
        <f t="shared" si="133"/>
        <v>0</v>
      </c>
      <c r="JN22" s="25"/>
      <c r="JP22" s="24">
        <f t="shared" ref="JP22:JP27" si="502">SUM(JN22:JO22)</f>
        <v>0</v>
      </c>
      <c r="JQ22" s="25"/>
      <c r="JS22" s="24">
        <f t="shared" ref="JS22:JS27" si="503">SUM(JQ22:JR22)</f>
        <v>0</v>
      </c>
      <c r="JT22" s="25">
        <f t="shared" si="136"/>
        <v>0</v>
      </c>
      <c r="JU22" s="23">
        <f t="shared" si="137"/>
        <v>0</v>
      </c>
      <c r="JV22" s="24">
        <f t="shared" si="138"/>
        <v>0</v>
      </c>
      <c r="JW22" s="25"/>
      <c r="JY22" s="24">
        <f t="shared" ref="JY22:JY27" si="504">SUM(JW22:JX22)</f>
        <v>0</v>
      </c>
      <c r="JZ22" s="25"/>
      <c r="KB22" s="24">
        <f t="shared" ref="KB22:KB27" si="505">SUM(JZ22:KA22)</f>
        <v>0</v>
      </c>
      <c r="KC22" s="25">
        <f t="shared" si="141"/>
        <v>0</v>
      </c>
      <c r="KD22" s="23">
        <f t="shared" si="142"/>
        <v>0</v>
      </c>
      <c r="KE22" s="24">
        <f t="shared" si="143"/>
        <v>0</v>
      </c>
      <c r="KF22" s="23">
        <v>379289</v>
      </c>
      <c r="KG22" s="23">
        <f>5401+1458</f>
        <v>6859</v>
      </c>
      <c r="KH22" s="24">
        <f t="shared" ref="KH22:KH27" si="506">SUM(KF22:KG22)</f>
        <v>386148</v>
      </c>
      <c r="KI22" s="25">
        <f t="shared" si="6"/>
        <v>706019</v>
      </c>
      <c r="KJ22" s="23">
        <f t="shared" si="7"/>
        <v>-73064</v>
      </c>
      <c r="KK22" s="24">
        <f t="shared" si="145"/>
        <v>632955</v>
      </c>
      <c r="KL22" s="25"/>
      <c r="KN22" s="24">
        <f t="shared" ref="KN22:KN27" si="507">SUM(KL22:KM22)</f>
        <v>0</v>
      </c>
      <c r="KO22" s="25"/>
      <c r="KQ22" s="24">
        <f t="shared" ref="KQ22:KQ27" si="508">SUM(KO22:KP22)</f>
        <v>0</v>
      </c>
      <c r="KR22" s="25"/>
      <c r="KT22" s="24">
        <f t="shared" ref="KT22:KT27" si="509">SUM(KR22:KS22)</f>
        <v>0</v>
      </c>
      <c r="KU22" s="25">
        <f t="shared" si="149"/>
        <v>0</v>
      </c>
      <c r="KV22" s="23">
        <f t="shared" si="150"/>
        <v>0</v>
      </c>
      <c r="KW22" s="24">
        <f t="shared" si="151"/>
        <v>0</v>
      </c>
      <c r="KX22" s="25"/>
      <c r="KZ22" s="24">
        <f t="shared" ref="KZ22:KZ27" si="510">SUM(KX22:KY22)</f>
        <v>0</v>
      </c>
      <c r="LA22" s="25"/>
      <c r="LC22" s="24">
        <f t="shared" ref="LC22:LC27" si="511">SUM(LA22:LB22)</f>
        <v>0</v>
      </c>
      <c r="LD22" s="25"/>
      <c r="LF22" s="24">
        <f t="shared" ref="LF22:LF27" si="512">SUM(LD22:LE22)</f>
        <v>0</v>
      </c>
      <c r="LG22" s="25"/>
      <c r="LI22" s="24">
        <f t="shared" ref="LI22:LI27" si="513">SUM(LG22:LH22)</f>
        <v>0</v>
      </c>
      <c r="LJ22" s="25"/>
      <c r="LL22" s="24">
        <f t="shared" ref="LL22:LL27" si="514">SUM(LJ22:LK22)</f>
        <v>0</v>
      </c>
      <c r="LM22" s="25">
        <f t="shared" si="157"/>
        <v>0</v>
      </c>
      <c r="LN22" s="23">
        <f t="shared" si="8"/>
        <v>0</v>
      </c>
      <c r="LO22" s="24">
        <f t="shared" si="158"/>
        <v>0</v>
      </c>
      <c r="LP22" s="25"/>
      <c r="LR22" s="24">
        <f t="shared" ref="LR22:LR27" si="515">SUM(LP22:LQ22)</f>
        <v>0</v>
      </c>
      <c r="LS22" s="25">
        <f t="shared" si="9"/>
        <v>0</v>
      </c>
      <c r="LT22" s="23">
        <f t="shared" si="10"/>
        <v>0</v>
      </c>
      <c r="LU22" s="24">
        <f t="shared" si="160"/>
        <v>0</v>
      </c>
      <c r="LV22" s="25"/>
      <c r="LX22" s="24">
        <f t="shared" ref="LX22:LX27" si="516">SUM(LV22:LW22)</f>
        <v>0</v>
      </c>
      <c r="LY22" s="25"/>
      <c r="MA22" s="24">
        <f t="shared" ref="MA22:MA27" si="517">SUM(LY22:LZ22)</f>
        <v>0</v>
      </c>
      <c r="MB22" s="25"/>
      <c r="MD22" s="24">
        <f t="shared" ref="MD22:MD27" si="518">SUM(MB22:MC22)</f>
        <v>0</v>
      </c>
      <c r="ME22" s="25"/>
      <c r="MG22" s="24">
        <f t="shared" ref="MG22:MG27" si="519">SUM(ME22:MF22)</f>
        <v>0</v>
      </c>
      <c r="MH22" s="25"/>
      <c r="MJ22" s="24">
        <f t="shared" ref="MJ22:MJ27" si="520">SUM(MH22:MI22)</f>
        <v>0</v>
      </c>
      <c r="MK22" s="25"/>
      <c r="MM22" s="24">
        <f t="shared" ref="MM22:MM27" si="521">SUM(MK22:ML22)</f>
        <v>0</v>
      </c>
      <c r="MN22" s="25"/>
      <c r="MP22" s="24">
        <f t="shared" ref="MP22:MP27" si="522">SUM(MN22:MO22)</f>
        <v>0</v>
      </c>
      <c r="MQ22" s="25"/>
      <c r="MS22" s="24">
        <f t="shared" ref="MS22:MS27" si="523">SUM(MQ22:MR22)</f>
        <v>0</v>
      </c>
      <c r="MT22" s="25"/>
      <c r="MV22" s="24">
        <f t="shared" ref="MV22:MV27" si="524">SUM(MT22:MU22)</f>
        <v>0</v>
      </c>
      <c r="MW22" s="25">
        <f t="shared" si="170"/>
        <v>0</v>
      </c>
      <c r="MX22" s="23">
        <f t="shared" si="171"/>
        <v>0</v>
      </c>
      <c r="MY22" s="24">
        <f t="shared" si="172"/>
        <v>0</v>
      </c>
      <c r="MZ22" s="25"/>
      <c r="NB22" s="24">
        <f t="shared" ref="NB22:NB27" si="525">SUM(MZ22:NA22)</f>
        <v>0</v>
      </c>
      <c r="NC22" s="25"/>
      <c r="NE22" s="24">
        <f t="shared" ref="NE22:NE27" si="526">SUM(NC22:ND22)</f>
        <v>0</v>
      </c>
      <c r="NF22" s="25"/>
      <c r="NH22" s="24">
        <f t="shared" ref="NH22:NH27" si="527">SUM(NF22:NG22)</f>
        <v>0</v>
      </c>
      <c r="NI22" s="25"/>
      <c r="NK22" s="24">
        <f t="shared" ref="NK22:NK27" si="528">SUM(NI22:NJ22)</f>
        <v>0</v>
      </c>
      <c r="NL22" s="25">
        <f t="shared" si="177"/>
        <v>0</v>
      </c>
      <c r="NM22" s="23">
        <f t="shared" si="178"/>
        <v>0</v>
      </c>
      <c r="NN22" s="24">
        <f t="shared" si="179"/>
        <v>0</v>
      </c>
      <c r="NO22" s="25">
        <f t="shared" si="180"/>
        <v>0</v>
      </c>
      <c r="NP22" s="23">
        <f t="shared" si="181"/>
        <v>0</v>
      </c>
      <c r="NQ22" s="24">
        <f t="shared" si="182"/>
        <v>0</v>
      </c>
      <c r="NR22" s="25"/>
      <c r="NT22" s="24">
        <f t="shared" ref="NT22:NT27" si="529">SUM(NR22:NS22)</f>
        <v>0</v>
      </c>
      <c r="NU22" s="25"/>
      <c r="NW22" s="24">
        <f t="shared" ref="NW22:NW27" si="530">SUM(NU22:NV22)</f>
        <v>0</v>
      </c>
      <c r="NX22" s="25"/>
      <c r="NZ22" s="24">
        <f t="shared" ref="NZ22:NZ27" si="531">SUM(NX22:NY22)</f>
        <v>0</v>
      </c>
      <c r="OC22" s="24">
        <f t="shared" ref="OC22:OC27" si="532">SUM(OA22:OB22)</f>
        <v>0</v>
      </c>
      <c r="OD22" s="25"/>
      <c r="OF22" s="24">
        <f t="shared" ref="OF22:OF27" si="533">SUM(OD22:OE22)</f>
        <v>0</v>
      </c>
      <c r="OG22" s="25"/>
      <c r="OI22" s="24">
        <f t="shared" ref="OI22:OI27" si="534">SUM(OG22:OH22)</f>
        <v>0</v>
      </c>
      <c r="OL22" s="24">
        <f t="shared" ref="OL22:OL27" si="535">SUM(OJ22:OK22)</f>
        <v>0</v>
      </c>
      <c r="OO22" s="24">
        <f t="shared" ref="OO22:OO27" si="536">SUM(OM22:ON22)</f>
        <v>0</v>
      </c>
      <c r="OP22" s="25">
        <f t="shared" si="191"/>
        <v>0</v>
      </c>
      <c r="OQ22" s="23">
        <f t="shared" si="191"/>
        <v>0</v>
      </c>
      <c r="OR22" s="24">
        <f t="shared" si="192"/>
        <v>0</v>
      </c>
      <c r="OS22" s="25"/>
      <c r="OU22" s="24">
        <f t="shared" ref="OU22:OU27" si="537">SUM(OS22:OT22)</f>
        <v>0</v>
      </c>
      <c r="OV22" s="25">
        <f t="shared" si="194"/>
        <v>0</v>
      </c>
      <c r="OW22" s="23">
        <f t="shared" si="195"/>
        <v>0</v>
      </c>
      <c r="OX22" s="24">
        <f t="shared" si="196"/>
        <v>0</v>
      </c>
      <c r="OY22" s="25"/>
      <c r="PA22" s="24">
        <f t="shared" ref="PA22:PA27" si="538">SUM(OY22:OZ22)</f>
        <v>0</v>
      </c>
      <c r="PB22" s="25"/>
      <c r="PD22" s="24">
        <f t="shared" ref="PD22:PD27" si="539">SUM(PB22:PC22)</f>
        <v>0</v>
      </c>
      <c r="PE22" s="23">
        <v>1659</v>
      </c>
      <c r="PF22" s="23">
        <f>394+106</f>
        <v>500</v>
      </c>
      <c r="PG22" s="24">
        <f t="shared" ref="PG22:PG27" si="540">SUM(PE22:PF22)</f>
        <v>2159</v>
      </c>
      <c r="PH22" s="23">
        <v>63936</v>
      </c>
      <c r="PJ22" s="24">
        <f t="shared" ref="PJ22:PJ27" si="541">SUM(PH22:PI22)</f>
        <v>63936</v>
      </c>
      <c r="PK22" s="25">
        <f t="shared" si="201"/>
        <v>65595</v>
      </c>
      <c r="PL22" s="23">
        <f t="shared" si="201"/>
        <v>500</v>
      </c>
      <c r="PM22" s="24">
        <f t="shared" si="202"/>
        <v>66095</v>
      </c>
      <c r="PN22" s="25">
        <f t="shared" si="11"/>
        <v>65595</v>
      </c>
      <c r="PO22" s="23">
        <f t="shared" si="12"/>
        <v>500</v>
      </c>
      <c r="PP22" s="24">
        <f t="shared" si="203"/>
        <v>66095</v>
      </c>
      <c r="PQ22" s="25">
        <f t="shared" si="13"/>
        <v>805977</v>
      </c>
      <c r="PR22" s="23">
        <f t="shared" si="14"/>
        <v>-76658</v>
      </c>
      <c r="PS22" s="24">
        <f t="shared" si="204"/>
        <v>729319</v>
      </c>
      <c r="PT22" s="25">
        <f t="shared" si="15"/>
        <v>915887</v>
      </c>
      <c r="PU22" s="23">
        <f t="shared" si="16"/>
        <v>-64694</v>
      </c>
      <c r="PV22" s="24">
        <f t="shared" si="205"/>
        <v>851193</v>
      </c>
      <c r="PW22" s="22"/>
    </row>
    <row r="23" spans="1:439" s="23" customFormat="1" ht="16.5" thickBot="1" x14ac:dyDescent="0.3">
      <c r="A23" s="19">
        <v>13</v>
      </c>
      <c r="B23" s="20" t="s">
        <v>277</v>
      </c>
      <c r="C23" s="49" t="s">
        <v>242</v>
      </c>
      <c r="D23" s="22"/>
      <c r="F23" s="24"/>
      <c r="G23" s="25"/>
      <c r="I23" s="24"/>
      <c r="J23" s="25"/>
      <c r="L23" s="24"/>
      <c r="M23" s="25">
        <v>4191</v>
      </c>
      <c r="O23" s="24">
        <f>SUM(M23:N23)</f>
        <v>4191</v>
      </c>
      <c r="P23" s="25"/>
      <c r="R23" s="24"/>
      <c r="S23" s="25"/>
      <c r="U23" s="24"/>
      <c r="V23" s="25"/>
      <c r="X23" s="24"/>
      <c r="Y23" s="25"/>
      <c r="AA23" s="24"/>
      <c r="AB23" s="25">
        <f t="shared" si="25"/>
        <v>4191</v>
      </c>
      <c r="AC23" s="23">
        <f t="shared" si="26"/>
        <v>0</v>
      </c>
      <c r="AD23" s="24">
        <f t="shared" si="26"/>
        <v>4191</v>
      </c>
      <c r="AE23" s="25"/>
      <c r="AG23" s="24">
        <f t="shared" si="436"/>
        <v>0</v>
      </c>
      <c r="AH23" s="25">
        <f t="shared" si="0"/>
        <v>4191</v>
      </c>
      <c r="AI23" s="23">
        <f t="shared" si="28"/>
        <v>0</v>
      </c>
      <c r="AJ23" s="24">
        <f t="shared" si="29"/>
        <v>4191</v>
      </c>
      <c r="AK23" s="23">
        <v>7620</v>
      </c>
      <c r="AM23" s="24">
        <f t="shared" si="437"/>
        <v>7620</v>
      </c>
      <c r="AN23" s="25"/>
      <c r="AP23" s="24">
        <f t="shared" si="438"/>
        <v>0</v>
      </c>
      <c r="AQ23" s="25"/>
      <c r="AS23" s="24">
        <f t="shared" si="439"/>
        <v>0</v>
      </c>
      <c r="AT23" s="25"/>
      <c r="AV23" s="24">
        <f t="shared" si="440"/>
        <v>0</v>
      </c>
      <c r="AW23" s="25"/>
      <c r="AY23" s="24">
        <f t="shared" si="441"/>
        <v>0</v>
      </c>
      <c r="AZ23" s="25"/>
      <c r="BB23" s="24">
        <f t="shared" si="442"/>
        <v>0</v>
      </c>
      <c r="BC23" s="25"/>
      <c r="BE23" s="24">
        <f t="shared" si="443"/>
        <v>0</v>
      </c>
      <c r="BF23" s="25"/>
      <c r="BH23" s="24">
        <f t="shared" si="444"/>
        <v>0</v>
      </c>
      <c r="BI23" s="25"/>
      <c r="BK23" s="24">
        <f t="shared" si="445"/>
        <v>0</v>
      </c>
      <c r="BL23" s="25"/>
      <c r="BN23" s="24">
        <f t="shared" si="446"/>
        <v>0</v>
      </c>
      <c r="BO23" s="25"/>
      <c r="BQ23" s="24">
        <f t="shared" si="447"/>
        <v>0</v>
      </c>
      <c r="BR23" s="25">
        <f t="shared" si="41"/>
        <v>7620</v>
      </c>
      <c r="BS23" s="23">
        <f t="shared" si="42"/>
        <v>0</v>
      </c>
      <c r="BT23" s="24">
        <f t="shared" si="43"/>
        <v>7620</v>
      </c>
      <c r="BU23" s="25"/>
      <c r="BW23" s="24">
        <f t="shared" si="448"/>
        <v>0</v>
      </c>
      <c r="BX23" s="25"/>
      <c r="BZ23" s="24">
        <f t="shared" si="449"/>
        <v>0</v>
      </c>
      <c r="CA23" s="25"/>
      <c r="CC23" s="24">
        <f t="shared" si="450"/>
        <v>0</v>
      </c>
      <c r="CD23" s="25"/>
      <c r="CF23" s="24">
        <f t="shared" si="451"/>
        <v>0</v>
      </c>
      <c r="CG23" s="25"/>
      <c r="CI23" s="24">
        <f t="shared" si="452"/>
        <v>0</v>
      </c>
      <c r="CJ23" s="25"/>
      <c r="CL23" s="24">
        <f t="shared" si="453"/>
        <v>0</v>
      </c>
      <c r="CM23" s="25"/>
      <c r="CO23" s="24">
        <f t="shared" si="454"/>
        <v>0</v>
      </c>
      <c r="CP23" s="25">
        <f t="shared" si="51"/>
        <v>0</v>
      </c>
      <c r="CQ23" s="23">
        <f t="shared" si="52"/>
        <v>0</v>
      </c>
      <c r="CR23" s="24">
        <f t="shared" si="53"/>
        <v>0</v>
      </c>
      <c r="CS23" s="25"/>
      <c r="CU23" s="24">
        <f t="shared" si="455"/>
        <v>0</v>
      </c>
      <c r="CV23" s="25"/>
      <c r="CX23" s="24">
        <f t="shared" si="456"/>
        <v>0</v>
      </c>
      <c r="CY23" s="25"/>
      <c r="DA23" s="24">
        <f t="shared" si="457"/>
        <v>0</v>
      </c>
      <c r="DB23" s="23">
        <v>0</v>
      </c>
      <c r="DD23" s="24">
        <f t="shared" si="458"/>
        <v>0</v>
      </c>
      <c r="DE23" s="25"/>
      <c r="DG23" s="24">
        <f t="shared" si="459"/>
        <v>0</v>
      </c>
      <c r="DH23" s="25">
        <f t="shared" si="59"/>
        <v>0</v>
      </c>
      <c r="DI23" s="23">
        <f t="shared" si="60"/>
        <v>0</v>
      </c>
      <c r="DJ23" s="24">
        <f t="shared" si="61"/>
        <v>0</v>
      </c>
      <c r="DK23" s="25"/>
      <c r="DM23" s="24">
        <f t="shared" si="460"/>
        <v>0</v>
      </c>
      <c r="DN23" s="25"/>
      <c r="DP23" s="24">
        <f t="shared" si="461"/>
        <v>0</v>
      </c>
      <c r="DQ23" s="25"/>
      <c r="DS23" s="24">
        <f t="shared" si="462"/>
        <v>0</v>
      </c>
      <c r="DT23" s="25"/>
      <c r="DV23" s="24">
        <f t="shared" si="463"/>
        <v>0</v>
      </c>
      <c r="DW23" s="25"/>
      <c r="DY23" s="24">
        <f t="shared" si="464"/>
        <v>0</v>
      </c>
      <c r="DZ23" s="25">
        <f t="shared" si="67"/>
        <v>0</v>
      </c>
      <c r="EA23" s="23">
        <f t="shared" si="67"/>
        <v>0</v>
      </c>
      <c r="EB23" s="24">
        <f t="shared" si="68"/>
        <v>0</v>
      </c>
      <c r="EC23" s="25"/>
      <c r="EE23" s="24">
        <f t="shared" si="465"/>
        <v>0</v>
      </c>
      <c r="EF23" s="25"/>
      <c r="EH23" s="24">
        <f t="shared" si="466"/>
        <v>0</v>
      </c>
      <c r="EI23" s="25"/>
      <c r="EK23" s="24">
        <f t="shared" si="467"/>
        <v>0</v>
      </c>
      <c r="EL23" s="25"/>
      <c r="EN23" s="24">
        <f t="shared" si="468"/>
        <v>0</v>
      </c>
      <c r="EO23" s="25">
        <f t="shared" si="73"/>
        <v>0</v>
      </c>
      <c r="EP23" s="23">
        <f t="shared" si="1"/>
        <v>0</v>
      </c>
      <c r="EQ23" s="24">
        <f t="shared" si="74"/>
        <v>0</v>
      </c>
      <c r="ER23" s="25"/>
      <c r="ET23" s="24">
        <f t="shared" si="469"/>
        <v>0</v>
      </c>
      <c r="EU23" s="25"/>
      <c r="EW23" s="24">
        <f t="shared" si="470"/>
        <v>0</v>
      </c>
      <c r="EX23" s="25"/>
      <c r="EZ23" s="24">
        <f t="shared" si="471"/>
        <v>0</v>
      </c>
      <c r="FA23" s="25"/>
      <c r="FC23" s="24">
        <f t="shared" si="472"/>
        <v>0</v>
      </c>
      <c r="FD23" s="25"/>
      <c r="FF23" s="24">
        <f t="shared" si="473"/>
        <v>0</v>
      </c>
      <c r="FG23" s="25"/>
      <c r="FI23" s="24">
        <f t="shared" si="474"/>
        <v>0</v>
      </c>
      <c r="FJ23" s="25">
        <f t="shared" si="81"/>
        <v>0</v>
      </c>
      <c r="FK23" s="23">
        <f t="shared" si="82"/>
        <v>0</v>
      </c>
      <c r="FL23" s="24">
        <f t="shared" si="83"/>
        <v>0</v>
      </c>
      <c r="FM23" s="25"/>
      <c r="FO23" s="24">
        <f t="shared" si="475"/>
        <v>0</v>
      </c>
      <c r="FP23" s="25"/>
      <c r="FR23" s="24">
        <f t="shared" si="476"/>
        <v>0</v>
      </c>
      <c r="FS23" s="25"/>
      <c r="FU23" s="24">
        <f t="shared" si="477"/>
        <v>0</v>
      </c>
      <c r="FV23" s="25"/>
      <c r="FX23" s="24">
        <f t="shared" si="478"/>
        <v>0</v>
      </c>
      <c r="FY23" s="25"/>
      <c r="GA23" s="24">
        <f t="shared" si="479"/>
        <v>0</v>
      </c>
      <c r="GB23" s="25">
        <f t="shared" si="89"/>
        <v>0</v>
      </c>
      <c r="GC23" s="23">
        <f t="shared" si="90"/>
        <v>0</v>
      </c>
      <c r="GD23" s="24">
        <f t="shared" si="480"/>
        <v>0</v>
      </c>
      <c r="GE23" s="25"/>
      <c r="GG23" s="24">
        <f t="shared" si="481"/>
        <v>0</v>
      </c>
      <c r="GH23" s="25"/>
      <c r="GJ23" s="24">
        <f t="shared" si="482"/>
        <v>0</v>
      </c>
      <c r="GK23" s="25">
        <f t="shared" si="94"/>
        <v>0</v>
      </c>
      <c r="GL23" s="23">
        <f t="shared" si="2"/>
        <v>0</v>
      </c>
      <c r="GM23" s="24">
        <f t="shared" si="95"/>
        <v>0</v>
      </c>
      <c r="GN23" s="25"/>
      <c r="GP23" s="24">
        <f t="shared" si="483"/>
        <v>0</v>
      </c>
      <c r="GQ23" s="25"/>
      <c r="GS23" s="24">
        <f t="shared" si="484"/>
        <v>0</v>
      </c>
      <c r="GT23" s="25">
        <f t="shared" si="98"/>
        <v>0</v>
      </c>
      <c r="GU23" s="23">
        <f t="shared" si="99"/>
        <v>0</v>
      </c>
      <c r="GV23" s="24">
        <f t="shared" si="100"/>
        <v>0</v>
      </c>
      <c r="GW23" s="25">
        <f t="shared" si="3"/>
        <v>0</v>
      </c>
      <c r="GX23" s="23">
        <f t="shared" si="4"/>
        <v>0</v>
      </c>
      <c r="GY23" s="24">
        <f t="shared" si="101"/>
        <v>0</v>
      </c>
      <c r="HB23" s="24">
        <f t="shared" si="485"/>
        <v>0</v>
      </c>
      <c r="HE23" s="24">
        <f t="shared" si="486"/>
        <v>0</v>
      </c>
      <c r="HH23" s="24">
        <f t="shared" si="487"/>
        <v>0</v>
      </c>
      <c r="HK23" s="24">
        <f t="shared" si="488"/>
        <v>0</v>
      </c>
      <c r="HN23" s="24">
        <f t="shared" si="489"/>
        <v>0</v>
      </c>
      <c r="HO23" s="25"/>
      <c r="HQ23" s="24">
        <f t="shared" si="490"/>
        <v>0</v>
      </c>
      <c r="HR23" s="25"/>
      <c r="HT23" s="24">
        <f t="shared" si="491"/>
        <v>0</v>
      </c>
      <c r="HU23" s="25"/>
      <c r="HW23" s="24">
        <f t="shared" si="492"/>
        <v>0</v>
      </c>
      <c r="HX23" s="25">
        <f t="shared" si="110"/>
        <v>0</v>
      </c>
      <c r="HY23" s="23">
        <f t="shared" si="111"/>
        <v>0</v>
      </c>
      <c r="HZ23" s="24">
        <f t="shared" si="112"/>
        <v>0</v>
      </c>
      <c r="IA23" s="25"/>
      <c r="IC23" s="24">
        <f t="shared" si="493"/>
        <v>0</v>
      </c>
      <c r="ID23" s="25"/>
      <c r="IF23" s="24">
        <f t="shared" si="494"/>
        <v>0</v>
      </c>
      <c r="IG23" s="25">
        <f t="shared" si="115"/>
        <v>0</v>
      </c>
      <c r="IH23" s="23">
        <f t="shared" si="116"/>
        <v>0</v>
      </c>
      <c r="II23" s="24">
        <f t="shared" si="117"/>
        <v>0</v>
      </c>
      <c r="IJ23" s="23">
        <v>3176</v>
      </c>
      <c r="IK23" s="23">
        <f>771</f>
        <v>771</v>
      </c>
      <c r="IL23" s="24">
        <f t="shared" si="495"/>
        <v>3947</v>
      </c>
      <c r="IM23" s="23">
        <v>619415</v>
      </c>
      <c r="IN23" s="23">
        <f>-6378-14773-8068-7118+47918+12938+1900+513+3610+975+2200+594-5398-9850-2660</f>
        <v>16403</v>
      </c>
      <c r="IO23" s="24">
        <f t="shared" si="496"/>
        <v>635818</v>
      </c>
      <c r="IP23" s="25">
        <f t="shared" si="120"/>
        <v>622591</v>
      </c>
      <c r="IQ23" s="23">
        <f t="shared" si="121"/>
        <v>17174</v>
      </c>
      <c r="IR23" s="24">
        <f t="shared" si="122"/>
        <v>639765</v>
      </c>
      <c r="IS23" s="25"/>
      <c r="IU23" s="24">
        <f t="shared" si="497"/>
        <v>0</v>
      </c>
      <c r="IV23" s="25"/>
      <c r="IX23" s="24">
        <f t="shared" si="498"/>
        <v>0</v>
      </c>
      <c r="IY23" s="25">
        <f t="shared" si="125"/>
        <v>0</v>
      </c>
      <c r="IZ23" s="23">
        <f t="shared" si="126"/>
        <v>0</v>
      </c>
      <c r="JA23" s="24">
        <f t="shared" si="127"/>
        <v>0</v>
      </c>
      <c r="JB23" s="25"/>
      <c r="JD23" s="24">
        <f t="shared" si="499"/>
        <v>0</v>
      </c>
      <c r="JE23" s="25"/>
      <c r="JG23" s="24">
        <f t="shared" si="500"/>
        <v>0</v>
      </c>
      <c r="JH23" s="25"/>
      <c r="JJ23" s="24">
        <f t="shared" si="501"/>
        <v>0</v>
      </c>
      <c r="JK23" s="25">
        <f t="shared" si="131"/>
        <v>0</v>
      </c>
      <c r="JL23" s="23">
        <f t="shared" si="132"/>
        <v>0</v>
      </c>
      <c r="JM23" s="24">
        <f t="shared" si="133"/>
        <v>0</v>
      </c>
      <c r="JN23" s="25"/>
      <c r="JP23" s="24">
        <f t="shared" si="502"/>
        <v>0</v>
      </c>
      <c r="JQ23" s="25"/>
      <c r="JS23" s="24">
        <f t="shared" si="503"/>
        <v>0</v>
      </c>
      <c r="JT23" s="25">
        <f t="shared" si="136"/>
        <v>0</v>
      </c>
      <c r="JU23" s="23">
        <f t="shared" si="137"/>
        <v>0</v>
      </c>
      <c r="JV23" s="24">
        <f t="shared" si="138"/>
        <v>0</v>
      </c>
      <c r="JW23" s="25"/>
      <c r="JY23" s="24">
        <f t="shared" si="504"/>
        <v>0</v>
      </c>
      <c r="JZ23" s="25"/>
      <c r="KB23" s="24">
        <f t="shared" si="505"/>
        <v>0</v>
      </c>
      <c r="KC23" s="25">
        <f t="shared" si="141"/>
        <v>0</v>
      </c>
      <c r="KD23" s="23">
        <f t="shared" si="142"/>
        <v>0</v>
      </c>
      <c r="KE23" s="24">
        <f t="shared" si="143"/>
        <v>0</v>
      </c>
      <c r="KF23" s="23">
        <v>2498151</v>
      </c>
      <c r="KG23" s="23">
        <f>-5401-1458+1791+483-8006-2162-3937-1063+2500+31496+11937+8504+3223+9701+2619</f>
        <v>50227</v>
      </c>
      <c r="KH23" s="24">
        <f t="shared" si="506"/>
        <v>2548378</v>
      </c>
      <c r="KI23" s="25">
        <f t="shared" si="6"/>
        <v>3120742</v>
      </c>
      <c r="KJ23" s="23">
        <f t="shared" si="7"/>
        <v>67401</v>
      </c>
      <c r="KK23" s="24">
        <f t="shared" si="145"/>
        <v>3188143</v>
      </c>
      <c r="KL23" s="25"/>
      <c r="KN23" s="24">
        <f t="shared" si="507"/>
        <v>0</v>
      </c>
      <c r="KO23" s="25"/>
      <c r="KQ23" s="24">
        <f t="shared" si="508"/>
        <v>0</v>
      </c>
      <c r="KR23" s="25"/>
      <c r="KT23" s="24">
        <f t="shared" si="509"/>
        <v>0</v>
      </c>
      <c r="KU23" s="25">
        <f t="shared" si="149"/>
        <v>0</v>
      </c>
      <c r="KV23" s="23">
        <f t="shared" si="150"/>
        <v>0</v>
      </c>
      <c r="KW23" s="24">
        <f t="shared" si="151"/>
        <v>0</v>
      </c>
      <c r="KX23" s="25"/>
      <c r="KZ23" s="24">
        <f t="shared" si="510"/>
        <v>0</v>
      </c>
      <c r="LA23" s="25"/>
      <c r="LC23" s="24">
        <f t="shared" si="511"/>
        <v>0</v>
      </c>
      <c r="LD23" s="25"/>
      <c r="LF23" s="24">
        <f t="shared" si="512"/>
        <v>0</v>
      </c>
      <c r="LG23" s="25"/>
      <c r="LI23" s="24">
        <f t="shared" si="513"/>
        <v>0</v>
      </c>
      <c r="LJ23" s="25"/>
      <c r="LL23" s="24">
        <f t="shared" si="514"/>
        <v>0</v>
      </c>
      <c r="LM23" s="25">
        <f t="shared" si="157"/>
        <v>0</v>
      </c>
      <c r="LN23" s="23">
        <f t="shared" si="8"/>
        <v>0</v>
      </c>
      <c r="LO23" s="24">
        <f t="shared" si="158"/>
        <v>0</v>
      </c>
      <c r="LP23" s="25"/>
      <c r="LR23" s="24">
        <f t="shared" si="515"/>
        <v>0</v>
      </c>
      <c r="LS23" s="25">
        <f t="shared" si="9"/>
        <v>0</v>
      </c>
      <c r="LT23" s="23">
        <f t="shared" si="10"/>
        <v>0</v>
      </c>
      <c r="LU23" s="24">
        <f t="shared" si="160"/>
        <v>0</v>
      </c>
      <c r="LV23" s="25"/>
      <c r="LX23" s="24">
        <f t="shared" si="516"/>
        <v>0</v>
      </c>
      <c r="LY23" s="25"/>
      <c r="MA23" s="24">
        <f t="shared" si="517"/>
        <v>0</v>
      </c>
      <c r="MB23" s="25"/>
      <c r="MD23" s="24">
        <f t="shared" si="518"/>
        <v>0</v>
      </c>
      <c r="ME23" s="25"/>
      <c r="MG23" s="24">
        <f t="shared" si="519"/>
        <v>0</v>
      </c>
      <c r="MH23" s="25"/>
      <c r="MJ23" s="24">
        <f t="shared" si="520"/>
        <v>0</v>
      </c>
      <c r="MK23" s="25"/>
      <c r="MM23" s="24">
        <f t="shared" si="521"/>
        <v>0</v>
      </c>
      <c r="MN23" s="25"/>
      <c r="MP23" s="24">
        <f t="shared" si="522"/>
        <v>0</v>
      </c>
      <c r="MQ23" s="25"/>
      <c r="MS23" s="24">
        <f t="shared" si="523"/>
        <v>0</v>
      </c>
      <c r="MT23" s="25"/>
      <c r="MV23" s="24">
        <f t="shared" si="524"/>
        <v>0</v>
      </c>
      <c r="MW23" s="25">
        <f t="shared" si="170"/>
        <v>0</v>
      </c>
      <c r="MX23" s="23">
        <f t="shared" si="171"/>
        <v>0</v>
      </c>
      <c r="MY23" s="24">
        <f t="shared" si="172"/>
        <v>0</v>
      </c>
      <c r="MZ23" s="25"/>
      <c r="NB23" s="24">
        <f t="shared" si="525"/>
        <v>0</v>
      </c>
      <c r="NC23" s="25"/>
      <c r="NE23" s="24">
        <f t="shared" si="526"/>
        <v>0</v>
      </c>
      <c r="NF23" s="25"/>
      <c r="NH23" s="24">
        <f t="shared" si="527"/>
        <v>0</v>
      </c>
      <c r="NI23" s="25"/>
      <c r="NK23" s="24">
        <f t="shared" si="528"/>
        <v>0</v>
      </c>
      <c r="NL23" s="25">
        <f t="shared" si="177"/>
        <v>0</v>
      </c>
      <c r="NM23" s="23">
        <f t="shared" si="178"/>
        <v>0</v>
      </c>
      <c r="NN23" s="24">
        <f t="shared" si="179"/>
        <v>0</v>
      </c>
      <c r="NO23" s="25">
        <f t="shared" si="180"/>
        <v>0</v>
      </c>
      <c r="NP23" s="23">
        <f t="shared" si="181"/>
        <v>0</v>
      </c>
      <c r="NQ23" s="24">
        <f t="shared" si="182"/>
        <v>0</v>
      </c>
      <c r="NR23" s="25"/>
      <c r="NT23" s="24">
        <f t="shared" si="529"/>
        <v>0</v>
      </c>
      <c r="NU23" s="25"/>
      <c r="NW23" s="24">
        <f t="shared" si="530"/>
        <v>0</v>
      </c>
      <c r="NX23" s="23">
        <v>0</v>
      </c>
      <c r="NZ23" s="24">
        <f t="shared" si="531"/>
        <v>0</v>
      </c>
      <c r="OC23" s="24">
        <f t="shared" si="532"/>
        <v>0</v>
      </c>
      <c r="OD23" s="25"/>
      <c r="OF23" s="24">
        <f t="shared" si="533"/>
        <v>0</v>
      </c>
      <c r="OG23" s="25"/>
      <c r="OI23" s="24">
        <f t="shared" si="534"/>
        <v>0</v>
      </c>
      <c r="OJ23" s="25"/>
      <c r="OL23" s="24">
        <f t="shared" si="535"/>
        <v>0</v>
      </c>
      <c r="OM23" s="25"/>
      <c r="ON23" s="23">
        <f>36614+9886+11943+3225</f>
        <v>61668</v>
      </c>
      <c r="OO23" s="24">
        <f t="shared" si="536"/>
        <v>61668</v>
      </c>
      <c r="OP23" s="25">
        <f t="shared" si="191"/>
        <v>0</v>
      </c>
      <c r="OQ23" s="23">
        <f t="shared" si="191"/>
        <v>61668</v>
      </c>
      <c r="OR23" s="24">
        <f t="shared" si="192"/>
        <v>61668</v>
      </c>
      <c r="OS23" s="23">
        <v>337500</v>
      </c>
      <c r="OT23" s="23">
        <f>-71752</f>
        <v>-71752</v>
      </c>
      <c r="OU23" s="24">
        <f t="shared" si="537"/>
        <v>265748</v>
      </c>
      <c r="OV23" s="25">
        <f t="shared" si="194"/>
        <v>337500</v>
      </c>
      <c r="OW23" s="23">
        <f t="shared" si="195"/>
        <v>-71752</v>
      </c>
      <c r="OX23" s="24">
        <f t="shared" si="196"/>
        <v>265748</v>
      </c>
      <c r="OY23" s="25"/>
      <c r="PA23" s="24">
        <f t="shared" si="538"/>
        <v>0</v>
      </c>
      <c r="PB23" s="25"/>
      <c r="PD23" s="24">
        <f t="shared" si="539"/>
        <v>0</v>
      </c>
      <c r="PE23" s="25"/>
      <c r="PG23" s="24">
        <f t="shared" si="540"/>
        <v>0</v>
      </c>
      <c r="PH23" s="25"/>
      <c r="PJ23" s="24">
        <f t="shared" si="541"/>
        <v>0</v>
      </c>
      <c r="PK23" s="25">
        <f t="shared" si="201"/>
        <v>0</v>
      </c>
      <c r="PL23" s="23">
        <f t="shared" si="201"/>
        <v>0</v>
      </c>
      <c r="PM23" s="24">
        <f t="shared" si="202"/>
        <v>0</v>
      </c>
      <c r="PN23" s="25">
        <f t="shared" si="11"/>
        <v>337500</v>
      </c>
      <c r="PO23" s="23">
        <f t="shared" si="12"/>
        <v>-10084</v>
      </c>
      <c r="PP23" s="24">
        <f t="shared" si="203"/>
        <v>327416</v>
      </c>
      <c r="PQ23" s="25">
        <f t="shared" si="13"/>
        <v>3458242</v>
      </c>
      <c r="PR23" s="23">
        <f t="shared" si="14"/>
        <v>57317</v>
      </c>
      <c r="PS23" s="24">
        <f t="shared" si="204"/>
        <v>3515559</v>
      </c>
      <c r="PT23" s="25">
        <f t="shared" si="15"/>
        <v>3470053</v>
      </c>
      <c r="PU23" s="23">
        <f t="shared" si="16"/>
        <v>57317</v>
      </c>
      <c r="PV23" s="24">
        <f t="shared" si="205"/>
        <v>3527370</v>
      </c>
      <c r="PW23" s="22"/>
    </row>
    <row r="24" spans="1:439" s="51" customFormat="1" x14ac:dyDescent="0.25">
      <c r="A24" s="28">
        <v>14</v>
      </c>
      <c r="B24" s="29" t="s">
        <v>278</v>
      </c>
      <c r="C24" s="50" t="s">
        <v>243</v>
      </c>
      <c r="D24" s="31"/>
      <c r="E24" s="32"/>
      <c r="F24" s="33"/>
      <c r="G24" s="34"/>
      <c r="H24" s="32"/>
      <c r="I24" s="33"/>
      <c r="J24" s="34"/>
      <c r="K24" s="32"/>
      <c r="L24" s="33"/>
      <c r="M24" s="34"/>
      <c r="N24" s="32"/>
      <c r="O24" s="33"/>
      <c r="P24" s="34"/>
      <c r="Q24" s="32"/>
      <c r="R24" s="33"/>
      <c r="S24" s="34"/>
      <c r="T24" s="32"/>
      <c r="U24" s="33"/>
      <c r="V24" s="34"/>
      <c r="W24" s="32"/>
      <c r="X24" s="33"/>
      <c r="Y24" s="34"/>
      <c r="Z24" s="32"/>
      <c r="AA24" s="33">
        <f t="shared" ref="AA24:AA27" si="542">SUM(Y24:Z24)</f>
        <v>0</v>
      </c>
      <c r="AB24" s="34">
        <f t="shared" si="25"/>
        <v>0</v>
      </c>
      <c r="AC24" s="32">
        <f t="shared" si="26"/>
        <v>0</v>
      </c>
      <c r="AD24" s="33">
        <f t="shared" si="26"/>
        <v>0</v>
      </c>
      <c r="AE24" s="34"/>
      <c r="AF24" s="32"/>
      <c r="AG24" s="33">
        <f t="shared" si="436"/>
        <v>0</v>
      </c>
      <c r="AH24" s="34">
        <f t="shared" si="0"/>
        <v>0</v>
      </c>
      <c r="AI24" s="32">
        <f t="shared" si="28"/>
        <v>0</v>
      </c>
      <c r="AJ24" s="33">
        <f t="shared" si="29"/>
        <v>0</v>
      </c>
      <c r="AK24" s="34"/>
      <c r="AL24" s="32"/>
      <c r="AM24" s="33">
        <f t="shared" si="437"/>
        <v>0</v>
      </c>
      <c r="AN24" s="34"/>
      <c r="AO24" s="32"/>
      <c r="AP24" s="33">
        <f t="shared" si="438"/>
        <v>0</v>
      </c>
      <c r="AQ24" s="34"/>
      <c r="AR24" s="32"/>
      <c r="AS24" s="33">
        <f t="shared" si="439"/>
        <v>0</v>
      </c>
      <c r="AT24" s="34"/>
      <c r="AU24" s="32"/>
      <c r="AV24" s="33">
        <f t="shared" si="440"/>
        <v>0</v>
      </c>
      <c r="AW24" s="34"/>
      <c r="AX24" s="32"/>
      <c r="AY24" s="33">
        <f t="shared" si="441"/>
        <v>0</v>
      </c>
      <c r="AZ24" s="34"/>
      <c r="BA24" s="32"/>
      <c r="BB24" s="33">
        <f t="shared" si="442"/>
        <v>0</v>
      </c>
      <c r="BC24" s="34"/>
      <c r="BD24" s="32"/>
      <c r="BE24" s="33">
        <f t="shared" si="443"/>
        <v>0</v>
      </c>
      <c r="BF24" s="34"/>
      <c r="BG24" s="32"/>
      <c r="BH24" s="33">
        <f t="shared" si="444"/>
        <v>0</v>
      </c>
      <c r="BI24" s="34"/>
      <c r="BJ24" s="32"/>
      <c r="BK24" s="33">
        <f t="shared" si="445"/>
        <v>0</v>
      </c>
      <c r="BL24" s="34"/>
      <c r="BM24" s="32"/>
      <c r="BN24" s="33">
        <f t="shared" si="446"/>
        <v>0</v>
      </c>
      <c r="BO24" s="34"/>
      <c r="BP24" s="32"/>
      <c r="BQ24" s="33">
        <f t="shared" si="447"/>
        <v>0</v>
      </c>
      <c r="BR24" s="34">
        <f t="shared" si="41"/>
        <v>0</v>
      </c>
      <c r="BS24" s="32">
        <f t="shared" si="42"/>
        <v>0</v>
      </c>
      <c r="BT24" s="33">
        <f t="shared" si="43"/>
        <v>0</v>
      </c>
      <c r="BU24" s="34"/>
      <c r="BV24" s="32"/>
      <c r="BW24" s="33">
        <f t="shared" si="448"/>
        <v>0</v>
      </c>
      <c r="BX24" s="34"/>
      <c r="BY24" s="32"/>
      <c r="BZ24" s="33">
        <f t="shared" si="449"/>
        <v>0</v>
      </c>
      <c r="CA24" s="34"/>
      <c r="CB24" s="32"/>
      <c r="CC24" s="33">
        <f t="shared" si="450"/>
        <v>0</v>
      </c>
      <c r="CD24" s="34"/>
      <c r="CE24" s="32"/>
      <c r="CF24" s="33">
        <f t="shared" si="451"/>
        <v>0</v>
      </c>
      <c r="CG24" s="34"/>
      <c r="CH24" s="32"/>
      <c r="CI24" s="33">
        <f t="shared" si="452"/>
        <v>0</v>
      </c>
      <c r="CJ24" s="34"/>
      <c r="CK24" s="32"/>
      <c r="CL24" s="33">
        <f t="shared" si="453"/>
        <v>0</v>
      </c>
      <c r="CM24" s="34"/>
      <c r="CN24" s="32"/>
      <c r="CO24" s="33">
        <f t="shared" si="454"/>
        <v>0</v>
      </c>
      <c r="CP24" s="34">
        <f t="shared" si="51"/>
        <v>0</v>
      </c>
      <c r="CQ24" s="32">
        <f t="shared" si="52"/>
        <v>0</v>
      </c>
      <c r="CR24" s="33">
        <f t="shared" si="53"/>
        <v>0</v>
      </c>
      <c r="CS24" s="34"/>
      <c r="CT24" s="32"/>
      <c r="CU24" s="33">
        <f t="shared" si="455"/>
        <v>0</v>
      </c>
      <c r="CV24" s="34"/>
      <c r="CW24" s="32"/>
      <c r="CX24" s="33">
        <f t="shared" si="456"/>
        <v>0</v>
      </c>
      <c r="CY24" s="34"/>
      <c r="CZ24" s="32"/>
      <c r="DA24" s="33">
        <f t="shared" si="457"/>
        <v>0</v>
      </c>
      <c r="DB24" s="34"/>
      <c r="DC24" s="32"/>
      <c r="DD24" s="33">
        <f t="shared" si="458"/>
        <v>0</v>
      </c>
      <c r="DE24" s="34"/>
      <c r="DF24" s="32"/>
      <c r="DG24" s="33">
        <f t="shared" si="459"/>
        <v>0</v>
      </c>
      <c r="DH24" s="34">
        <f t="shared" si="59"/>
        <v>0</v>
      </c>
      <c r="DI24" s="32">
        <f t="shared" si="60"/>
        <v>0</v>
      </c>
      <c r="DJ24" s="33">
        <f t="shared" si="61"/>
        <v>0</v>
      </c>
      <c r="DK24" s="34"/>
      <c r="DL24" s="32"/>
      <c r="DM24" s="33">
        <f t="shared" si="460"/>
        <v>0</v>
      </c>
      <c r="DN24" s="34"/>
      <c r="DO24" s="32"/>
      <c r="DP24" s="33">
        <f t="shared" si="461"/>
        <v>0</v>
      </c>
      <c r="DQ24" s="34"/>
      <c r="DR24" s="32"/>
      <c r="DS24" s="33">
        <f t="shared" si="462"/>
        <v>0</v>
      </c>
      <c r="DT24" s="34"/>
      <c r="DU24" s="32"/>
      <c r="DV24" s="33">
        <f t="shared" si="463"/>
        <v>0</v>
      </c>
      <c r="DW24" s="34"/>
      <c r="DX24" s="32"/>
      <c r="DY24" s="33">
        <f t="shared" si="464"/>
        <v>0</v>
      </c>
      <c r="DZ24" s="34">
        <f t="shared" si="67"/>
        <v>0</v>
      </c>
      <c r="EA24" s="32">
        <f t="shared" si="67"/>
        <v>0</v>
      </c>
      <c r="EB24" s="33">
        <f t="shared" si="68"/>
        <v>0</v>
      </c>
      <c r="EC24" s="34"/>
      <c r="ED24" s="32"/>
      <c r="EE24" s="33">
        <f t="shared" si="465"/>
        <v>0</v>
      </c>
      <c r="EF24" s="34"/>
      <c r="EG24" s="32"/>
      <c r="EH24" s="33">
        <f t="shared" si="466"/>
        <v>0</v>
      </c>
      <c r="EI24" s="34"/>
      <c r="EJ24" s="32"/>
      <c r="EK24" s="33">
        <f t="shared" si="467"/>
        <v>0</v>
      </c>
      <c r="EL24" s="34"/>
      <c r="EM24" s="32"/>
      <c r="EN24" s="33">
        <f t="shared" si="468"/>
        <v>0</v>
      </c>
      <c r="EO24" s="34">
        <f t="shared" si="73"/>
        <v>0</v>
      </c>
      <c r="EP24" s="32">
        <f t="shared" si="1"/>
        <v>0</v>
      </c>
      <c r="EQ24" s="33">
        <f t="shared" si="74"/>
        <v>0</v>
      </c>
      <c r="ER24" s="34"/>
      <c r="ES24" s="32"/>
      <c r="ET24" s="33">
        <f t="shared" si="469"/>
        <v>0</v>
      </c>
      <c r="EU24" s="34"/>
      <c r="EV24" s="32"/>
      <c r="EW24" s="33">
        <f t="shared" si="470"/>
        <v>0</v>
      </c>
      <c r="EX24" s="34"/>
      <c r="EY24" s="32"/>
      <c r="EZ24" s="33">
        <f t="shared" si="471"/>
        <v>0</v>
      </c>
      <c r="FA24" s="34"/>
      <c r="FB24" s="32"/>
      <c r="FC24" s="33">
        <f t="shared" si="472"/>
        <v>0</v>
      </c>
      <c r="FD24" s="34"/>
      <c r="FE24" s="32"/>
      <c r="FF24" s="33">
        <f t="shared" si="473"/>
        <v>0</v>
      </c>
      <c r="FG24" s="34"/>
      <c r="FH24" s="32"/>
      <c r="FI24" s="33">
        <f t="shared" si="474"/>
        <v>0</v>
      </c>
      <c r="FJ24" s="34">
        <f t="shared" si="81"/>
        <v>0</v>
      </c>
      <c r="FK24" s="32">
        <f t="shared" si="82"/>
        <v>0</v>
      </c>
      <c r="FL24" s="33">
        <f t="shared" si="83"/>
        <v>0</v>
      </c>
      <c r="FM24" s="34"/>
      <c r="FN24" s="32"/>
      <c r="FO24" s="33">
        <f t="shared" si="475"/>
        <v>0</v>
      </c>
      <c r="FP24" s="34"/>
      <c r="FQ24" s="32"/>
      <c r="FR24" s="33">
        <f t="shared" si="476"/>
        <v>0</v>
      </c>
      <c r="FS24" s="34"/>
      <c r="FT24" s="32"/>
      <c r="FU24" s="33">
        <f t="shared" si="477"/>
        <v>0</v>
      </c>
      <c r="FV24" s="34"/>
      <c r="FW24" s="32"/>
      <c r="FX24" s="33">
        <f t="shared" si="478"/>
        <v>0</v>
      </c>
      <c r="FY24" s="34"/>
      <c r="FZ24" s="32"/>
      <c r="GA24" s="33">
        <f t="shared" si="479"/>
        <v>0</v>
      </c>
      <c r="GB24" s="34">
        <f t="shared" si="89"/>
        <v>0</v>
      </c>
      <c r="GC24" s="32">
        <f t="shared" si="90"/>
        <v>0</v>
      </c>
      <c r="GD24" s="33">
        <f t="shared" si="480"/>
        <v>0</v>
      </c>
      <c r="GE24" s="34"/>
      <c r="GF24" s="32"/>
      <c r="GG24" s="33">
        <f t="shared" si="481"/>
        <v>0</v>
      </c>
      <c r="GH24" s="34"/>
      <c r="GI24" s="32"/>
      <c r="GJ24" s="33">
        <f t="shared" si="482"/>
        <v>0</v>
      </c>
      <c r="GK24" s="34">
        <f t="shared" si="94"/>
        <v>0</v>
      </c>
      <c r="GL24" s="32">
        <f t="shared" si="2"/>
        <v>0</v>
      </c>
      <c r="GM24" s="33">
        <f t="shared" si="95"/>
        <v>0</v>
      </c>
      <c r="GN24" s="34"/>
      <c r="GO24" s="32"/>
      <c r="GP24" s="33">
        <f t="shared" si="483"/>
        <v>0</v>
      </c>
      <c r="GQ24" s="34"/>
      <c r="GR24" s="32"/>
      <c r="GS24" s="33">
        <f t="shared" si="484"/>
        <v>0</v>
      </c>
      <c r="GT24" s="34">
        <f t="shared" si="98"/>
        <v>0</v>
      </c>
      <c r="GU24" s="32">
        <f t="shared" si="99"/>
        <v>0</v>
      </c>
      <c r="GV24" s="33">
        <f t="shared" si="100"/>
        <v>0</v>
      </c>
      <c r="GW24" s="34">
        <f t="shared" si="3"/>
        <v>0</v>
      </c>
      <c r="GX24" s="32">
        <f t="shared" si="4"/>
        <v>0</v>
      </c>
      <c r="GY24" s="33">
        <f t="shared" si="101"/>
        <v>0</v>
      </c>
      <c r="GZ24" s="32"/>
      <c r="HA24" s="32"/>
      <c r="HB24" s="33">
        <f t="shared" si="485"/>
        <v>0</v>
      </c>
      <c r="HC24" s="32"/>
      <c r="HD24" s="32"/>
      <c r="HE24" s="33">
        <f t="shared" si="486"/>
        <v>0</v>
      </c>
      <c r="HF24" s="32"/>
      <c r="HG24" s="32"/>
      <c r="HH24" s="33">
        <f t="shared" si="487"/>
        <v>0</v>
      </c>
      <c r="HI24" s="32">
        <v>43500</v>
      </c>
      <c r="HJ24" s="32"/>
      <c r="HK24" s="33">
        <f t="shared" si="488"/>
        <v>43500</v>
      </c>
      <c r="HL24" s="32"/>
      <c r="HM24" s="32"/>
      <c r="HN24" s="33">
        <f t="shared" si="489"/>
        <v>0</v>
      </c>
      <c r="HO24" s="34"/>
      <c r="HP24" s="32"/>
      <c r="HQ24" s="33">
        <f t="shared" si="490"/>
        <v>0</v>
      </c>
      <c r="HR24" s="34"/>
      <c r="HS24" s="32"/>
      <c r="HT24" s="33">
        <f t="shared" si="491"/>
        <v>0</v>
      </c>
      <c r="HU24" s="34">
        <v>3362</v>
      </c>
      <c r="HV24" s="32">
        <v>-646</v>
      </c>
      <c r="HW24" s="33">
        <f t="shared" si="492"/>
        <v>2716</v>
      </c>
      <c r="HX24" s="34">
        <f t="shared" si="110"/>
        <v>46862</v>
      </c>
      <c r="HY24" s="32">
        <f t="shared" si="111"/>
        <v>-646</v>
      </c>
      <c r="HZ24" s="33">
        <f t="shared" si="112"/>
        <v>46216</v>
      </c>
      <c r="IA24" s="34"/>
      <c r="IB24" s="32"/>
      <c r="IC24" s="33">
        <f t="shared" si="493"/>
        <v>0</v>
      </c>
      <c r="ID24" s="34"/>
      <c r="IE24" s="32"/>
      <c r="IF24" s="33">
        <f t="shared" si="494"/>
        <v>0</v>
      </c>
      <c r="IG24" s="34">
        <f t="shared" si="115"/>
        <v>0</v>
      </c>
      <c r="IH24" s="32">
        <f t="shared" si="116"/>
        <v>0</v>
      </c>
      <c r="II24" s="33">
        <f t="shared" si="117"/>
        <v>0</v>
      </c>
      <c r="IJ24" s="34"/>
      <c r="IK24" s="32"/>
      <c r="IL24" s="33">
        <f t="shared" si="495"/>
        <v>0</v>
      </c>
      <c r="IM24" s="34"/>
      <c r="IN24" s="32"/>
      <c r="IO24" s="33">
        <f t="shared" si="496"/>
        <v>0</v>
      </c>
      <c r="IP24" s="34">
        <f t="shared" si="120"/>
        <v>0</v>
      </c>
      <c r="IQ24" s="32">
        <f t="shared" si="121"/>
        <v>0</v>
      </c>
      <c r="IR24" s="33">
        <f t="shared" si="122"/>
        <v>0</v>
      </c>
      <c r="IS24" s="34"/>
      <c r="IT24" s="32"/>
      <c r="IU24" s="33">
        <f t="shared" si="497"/>
        <v>0</v>
      </c>
      <c r="IV24" s="34"/>
      <c r="IW24" s="32"/>
      <c r="IX24" s="33">
        <f t="shared" si="498"/>
        <v>0</v>
      </c>
      <c r="IY24" s="34">
        <f t="shared" si="125"/>
        <v>0</v>
      </c>
      <c r="IZ24" s="32">
        <f t="shared" si="126"/>
        <v>0</v>
      </c>
      <c r="JA24" s="33">
        <f t="shared" si="127"/>
        <v>0</v>
      </c>
      <c r="JB24" s="34"/>
      <c r="JC24" s="32"/>
      <c r="JD24" s="33">
        <f t="shared" si="499"/>
        <v>0</v>
      </c>
      <c r="JE24" s="34"/>
      <c r="JF24" s="32"/>
      <c r="JG24" s="33">
        <f t="shared" si="500"/>
        <v>0</v>
      </c>
      <c r="JH24" s="34"/>
      <c r="JI24" s="32"/>
      <c r="JJ24" s="33">
        <f t="shared" si="501"/>
        <v>0</v>
      </c>
      <c r="JK24" s="34">
        <f t="shared" si="131"/>
        <v>0</v>
      </c>
      <c r="JL24" s="32">
        <f t="shared" si="132"/>
        <v>0</v>
      </c>
      <c r="JM24" s="33">
        <f t="shared" si="133"/>
        <v>0</v>
      </c>
      <c r="JN24" s="34"/>
      <c r="JO24" s="32"/>
      <c r="JP24" s="33">
        <f t="shared" si="502"/>
        <v>0</v>
      </c>
      <c r="JQ24" s="34"/>
      <c r="JR24" s="32"/>
      <c r="JS24" s="33">
        <f t="shared" si="503"/>
        <v>0</v>
      </c>
      <c r="JT24" s="34">
        <f t="shared" si="136"/>
        <v>0</v>
      </c>
      <c r="JU24" s="32">
        <f t="shared" si="137"/>
        <v>0</v>
      </c>
      <c r="JV24" s="33">
        <f t="shared" si="138"/>
        <v>0</v>
      </c>
      <c r="JW24" s="34"/>
      <c r="JX24" s="32"/>
      <c r="JY24" s="33">
        <f t="shared" si="504"/>
        <v>0</v>
      </c>
      <c r="JZ24" s="34"/>
      <c r="KA24" s="32"/>
      <c r="KB24" s="33">
        <f t="shared" si="505"/>
        <v>0</v>
      </c>
      <c r="KC24" s="34">
        <f t="shared" si="141"/>
        <v>0</v>
      </c>
      <c r="KD24" s="32">
        <f t="shared" si="142"/>
        <v>0</v>
      </c>
      <c r="KE24" s="33">
        <f t="shared" si="143"/>
        <v>0</v>
      </c>
      <c r="KF24" s="34"/>
      <c r="KG24" s="32"/>
      <c r="KH24" s="33">
        <f t="shared" si="506"/>
        <v>0</v>
      </c>
      <c r="KI24" s="34">
        <f t="shared" si="6"/>
        <v>46862</v>
      </c>
      <c r="KJ24" s="32">
        <f t="shared" si="7"/>
        <v>-646</v>
      </c>
      <c r="KK24" s="33">
        <f t="shared" si="145"/>
        <v>46216</v>
      </c>
      <c r="KL24" s="34"/>
      <c r="KM24" s="32"/>
      <c r="KN24" s="33">
        <f t="shared" si="507"/>
        <v>0</v>
      </c>
      <c r="KO24" s="34"/>
      <c r="KP24" s="32"/>
      <c r="KQ24" s="33">
        <f t="shared" si="508"/>
        <v>0</v>
      </c>
      <c r="KR24" s="34"/>
      <c r="KS24" s="32"/>
      <c r="KT24" s="33">
        <f t="shared" si="509"/>
        <v>0</v>
      </c>
      <c r="KU24" s="34">
        <f t="shared" si="149"/>
        <v>0</v>
      </c>
      <c r="KV24" s="32">
        <f t="shared" si="150"/>
        <v>0</v>
      </c>
      <c r="KW24" s="33">
        <f t="shared" si="151"/>
        <v>0</v>
      </c>
      <c r="KX24" s="34"/>
      <c r="KY24" s="32"/>
      <c r="KZ24" s="33">
        <f t="shared" si="510"/>
        <v>0</v>
      </c>
      <c r="LA24" s="34"/>
      <c r="LB24" s="32"/>
      <c r="LC24" s="33">
        <f t="shared" si="511"/>
        <v>0</v>
      </c>
      <c r="LD24" s="34"/>
      <c r="LE24" s="32"/>
      <c r="LF24" s="33">
        <f t="shared" si="512"/>
        <v>0</v>
      </c>
      <c r="LG24" s="34"/>
      <c r="LH24" s="32"/>
      <c r="LI24" s="33">
        <f t="shared" si="513"/>
        <v>0</v>
      </c>
      <c r="LJ24" s="34"/>
      <c r="LK24" s="32"/>
      <c r="LL24" s="33">
        <f t="shared" si="514"/>
        <v>0</v>
      </c>
      <c r="LM24" s="34">
        <f t="shared" si="157"/>
        <v>0</v>
      </c>
      <c r="LN24" s="32">
        <f t="shared" si="8"/>
        <v>0</v>
      </c>
      <c r="LO24" s="33">
        <f t="shared" si="158"/>
        <v>0</v>
      </c>
      <c r="LP24" s="34"/>
      <c r="LQ24" s="32"/>
      <c r="LR24" s="33">
        <f t="shared" si="515"/>
        <v>0</v>
      </c>
      <c r="LS24" s="34">
        <f t="shared" si="9"/>
        <v>0</v>
      </c>
      <c r="LT24" s="32">
        <f t="shared" si="10"/>
        <v>0</v>
      </c>
      <c r="LU24" s="33">
        <f t="shared" si="160"/>
        <v>0</v>
      </c>
      <c r="LV24" s="34"/>
      <c r="LW24" s="32"/>
      <c r="LX24" s="33">
        <f t="shared" si="516"/>
        <v>0</v>
      </c>
      <c r="LY24" s="34"/>
      <c r="LZ24" s="32"/>
      <c r="MA24" s="33">
        <f t="shared" si="517"/>
        <v>0</v>
      </c>
      <c r="MB24" s="34"/>
      <c r="MC24" s="32"/>
      <c r="MD24" s="33">
        <f t="shared" si="518"/>
        <v>0</v>
      </c>
      <c r="ME24" s="34"/>
      <c r="MF24" s="32"/>
      <c r="MG24" s="33">
        <f t="shared" si="519"/>
        <v>0</v>
      </c>
      <c r="MH24" s="34"/>
      <c r="MI24" s="32"/>
      <c r="MJ24" s="33">
        <f t="shared" si="520"/>
        <v>0</v>
      </c>
      <c r="MK24" s="34"/>
      <c r="ML24" s="32"/>
      <c r="MM24" s="33">
        <f t="shared" si="521"/>
        <v>0</v>
      </c>
      <c r="MN24" s="34"/>
      <c r="MO24" s="32"/>
      <c r="MP24" s="33">
        <f t="shared" si="522"/>
        <v>0</v>
      </c>
      <c r="MQ24" s="34"/>
      <c r="MR24" s="32"/>
      <c r="MS24" s="33">
        <f t="shared" si="523"/>
        <v>0</v>
      </c>
      <c r="MT24" s="34"/>
      <c r="MU24" s="32"/>
      <c r="MV24" s="33">
        <f t="shared" si="524"/>
        <v>0</v>
      </c>
      <c r="MW24" s="34">
        <f t="shared" si="170"/>
        <v>0</v>
      </c>
      <c r="MX24" s="32">
        <f t="shared" si="171"/>
        <v>0</v>
      </c>
      <c r="MY24" s="33">
        <f t="shared" si="172"/>
        <v>0</v>
      </c>
      <c r="MZ24" s="34"/>
      <c r="NA24" s="32"/>
      <c r="NB24" s="33">
        <f t="shared" si="525"/>
        <v>0</v>
      </c>
      <c r="NC24" s="34"/>
      <c r="ND24" s="32"/>
      <c r="NE24" s="33">
        <f t="shared" si="526"/>
        <v>0</v>
      </c>
      <c r="NF24" s="34"/>
      <c r="NG24" s="32"/>
      <c r="NH24" s="33">
        <f t="shared" si="527"/>
        <v>0</v>
      </c>
      <c r="NI24" s="34"/>
      <c r="NJ24" s="32"/>
      <c r="NK24" s="33">
        <f t="shared" si="528"/>
        <v>0</v>
      </c>
      <c r="NL24" s="34">
        <f t="shared" si="177"/>
        <v>0</v>
      </c>
      <c r="NM24" s="32">
        <f t="shared" si="178"/>
        <v>0</v>
      </c>
      <c r="NN24" s="33">
        <f t="shared" si="179"/>
        <v>0</v>
      </c>
      <c r="NO24" s="34">
        <f t="shared" si="180"/>
        <v>0</v>
      </c>
      <c r="NP24" s="32">
        <f t="shared" si="181"/>
        <v>0</v>
      </c>
      <c r="NQ24" s="33">
        <f t="shared" si="182"/>
        <v>0</v>
      </c>
      <c r="NR24" s="34"/>
      <c r="NS24" s="32"/>
      <c r="NT24" s="33">
        <f t="shared" si="529"/>
        <v>0</v>
      </c>
      <c r="NU24" s="34"/>
      <c r="NV24" s="32"/>
      <c r="NW24" s="33">
        <f t="shared" si="530"/>
        <v>0</v>
      </c>
      <c r="NX24" s="34"/>
      <c r="NY24" s="32"/>
      <c r="NZ24" s="33">
        <f t="shared" si="531"/>
        <v>0</v>
      </c>
      <c r="OA24" s="34"/>
      <c r="OB24" s="32"/>
      <c r="OC24" s="33">
        <f t="shared" si="532"/>
        <v>0</v>
      </c>
      <c r="OD24" s="34"/>
      <c r="OE24" s="32"/>
      <c r="OF24" s="33">
        <f t="shared" si="533"/>
        <v>0</v>
      </c>
      <c r="OG24" s="34"/>
      <c r="OH24" s="32"/>
      <c r="OI24" s="33">
        <f t="shared" si="534"/>
        <v>0</v>
      </c>
      <c r="OJ24" s="34"/>
      <c r="OK24" s="32"/>
      <c r="OL24" s="33">
        <f t="shared" si="535"/>
        <v>0</v>
      </c>
      <c r="OM24" s="34"/>
      <c r="ON24" s="32"/>
      <c r="OO24" s="33">
        <f t="shared" si="536"/>
        <v>0</v>
      </c>
      <c r="OP24" s="34">
        <f t="shared" si="191"/>
        <v>0</v>
      </c>
      <c r="OQ24" s="32">
        <f t="shared" si="191"/>
        <v>0</v>
      </c>
      <c r="OR24" s="33">
        <f t="shared" si="192"/>
        <v>0</v>
      </c>
      <c r="OS24" s="34"/>
      <c r="OT24" s="32"/>
      <c r="OU24" s="33">
        <f t="shared" si="537"/>
        <v>0</v>
      </c>
      <c r="OV24" s="34">
        <f t="shared" si="194"/>
        <v>0</v>
      </c>
      <c r="OW24" s="32">
        <f t="shared" si="195"/>
        <v>0</v>
      </c>
      <c r="OX24" s="33">
        <f t="shared" si="196"/>
        <v>0</v>
      </c>
      <c r="OY24" s="34"/>
      <c r="OZ24" s="32"/>
      <c r="PA24" s="33">
        <f t="shared" si="538"/>
        <v>0</v>
      </c>
      <c r="PB24" s="34"/>
      <c r="PC24" s="32"/>
      <c r="PD24" s="33">
        <f t="shared" si="539"/>
        <v>0</v>
      </c>
      <c r="PE24" s="34"/>
      <c r="PF24" s="32"/>
      <c r="PG24" s="33">
        <f t="shared" si="540"/>
        <v>0</v>
      </c>
      <c r="PH24" s="34"/>
      <c r="PI24" s="32"/>
      <c r="PJ24" s="33">
        <f t="shared" si="541"/>
        <v>0</v>
      </c>
      <c r="PK24" s="34">
        <f t="shared" si="201"/>
        <v>0</v>
      </c>
      <c r="PL24" s="32">
        <f t="shared" si="201"/>
        <v>0</v>
      </c>
      <c r="PM24" s="33">
        <f t="shared" si="202"/>
        <v>0</v>
      </c>
      <c r="PN24" s="34">
        <f t="shared" si="11"/>
        <v>0</v>
      </c>
      <c r="PO24" s="32">
        <f t="shared" si="12"/>
        <v>0</v>
      </c>
      <c r="PP24" s="33">
        <f t="shared" si="203"/>
        <v>0</v>
      </c>
      <c r="PQ24" s="34">
        <f t="shared" si="13"/>
        <v>46862</v>
      </c>
      <c r="PR24" s="32">
        <f t="shared" si="14"/>
        <v>-646</v>
      </c>
      <c r="PS24" s="33">
        <f t="shared" si="204"/>
        <v>46216</v>
      </c>
      <c r="PT24" s="34">
        <f t="shared" si="15"/>
        <v>46862</v>
      </c>
      <c r="PU24" s="32">
        <f t="shared" si="16"/>
        <v>-646</v>
      </c>
      <c r="PV24" s="33">
        <f t="shared" si="205"/>
        <v>46216</v>
      </c>
    </row>
    <row r="25" spans="1:439" s="52" customFormat="1" x14ac:dyDescent="0.25">
      <c r="A25" s="35">
        <v>15</v>
      </c>
      <c r="B25" s="36" t="s">
        <v>279</v>
      </c>
      <c r="C25" s="37" t="s">
        <v>190</v>
      </c>
      <c r="D25" s="38"/>
      <c r="E25" s="39"/>
      <c r="F25" s="40"/>
      <c r="G25" s="41"/>
      <c r="H25" s="39"/>
      <c r="I25" s="40"/>
      <c r="J25" s="41"/>
      <c r="K25" s="39"/>
      <c r="L25" s="40"/>
      <c r="M25" s="41"/>
      <c r="N25" s="39"/>
      <c r="O25" s="40"/>
      <c r="P25" s="41"/>
      <c r="Q25" s="39"/>
      <c r="R25" s="40"/>
      <c r="S25" s="41"/>
      <c r="T25" s="39"/>
      <c r="U25" s="40"/>
      <c r="V25" s="41"/>
      <c r="W25" s="39"/>
      <c r="X25" s="40"/>
      <c r="Y25" s="41"/>
      <c r="Z25" s="39"/>
      <c r="AA25" s="40">
        <f t="shared" si="542"/>
        <v>0</v>
      </c>
      <c r="AB25" s="41">
        <f t="shared" si="25"/>
        <v>0</v>
      </c>
      <c r="AC25" s="39">
        <f t="shared" si="26"/>
        <v>0</v>
      </c>
      <c r="AD25" s="40">
        <f t="shared" si="26"/>
        <v>0</v>
      </c>
      <c r="AE25" s="41"/>
      <c r="AF25" s="39"/>
      <c r="AG25" s="40">
        <f t="shared" si="436"/>
        <v>0</v>
      </c>
      <c r="AH25" s="41">
        <f t="shared" si="0"/>
        <v>0</v>
      </c>
      <c r="AI25" s="39">
        <f t="shared" si="28"/>
        <v>0</v>
      </c>
      <c r="AJ25" s="40">
        <f t="shared" si="29"/>
        <v>0</v>
      </c>
      <c r="AK25" s="41"/>
      <c r="AL25" s="39"/>
      <c r="AM25" s="40">
        <f t="shared" si="437"/>
        <v>0</v>
      </c>
      <c r="AN25" s="41"/>
      <c r="AO25" s="39"/>
      <c r="AP25" s="40">
        <f t="shared" si="438"/>
        <v>0</v>
      </c>
      <c r="AQ25" s="41"/>
      <c r="AR25" s="39"/>
      <c r="AS25" s="40">
        <f t="shared" si="439"/>
        <v>0</v>
      </c>
      <c r="AT25" s="41"/>
      <c r="AU25" s="39"/>
      <c r="AV25" s="40">
        <f t="shared" si="440"/>
        <v>0</v>
      </c>
      <c r="AW25" s="41"/>
      <c r="AX25" s="39"/>
      <c r="AY25" s="40">
        <f t="shared" si="441"/>
        <v>0</v>
      </c>
      <c r="AZ25" s="41"/>
      <c r="BA25" s="39"/>
      <c r="BB25" s="40">
        <f t="shared" si="442"/>
        <v>0</v>
      </c>
      <c r="BC25" s="41"/>
      <c r="BD25" s="39"/>
      <c r="BE25" s="40">
        <f t="shared" si="443"/>
        <v>0</v>
      </c>
      <c r="BF25" s="41"/>
      <c r="BG25" s="39"/>
      <c r="BH25" s="40">
        <f t="shared" si="444"/>
        <v>0</v>
      </c>
      <c r="BI25" s="41"/>
      <c r="BJ25" s="39"/>
      <c r="BK25" s="40">
        <f t="shared" si="445"/>
        <v>0</v>
      </c>
      <c r="BL25" s="41"/>
      <c r="BM25" s="39"/>
      <c r="BN25" s="40">
        <f t="shared" si="446"/>
        <v>0</v>
      </c>
      <c r="BO25" s="41"/>
      <c r="BP25" s="39"/>
      <c r="BQ25" s="40">
        <f t="shared" si="447"/>
        <v>0</v>
      </c>
      <c r="BR25" s="41">
        <f t="shared" si="41"/>
        <v>0</v>
      </c>
      <c r="BS25" s="39">
        <f t="shared" si="42"/>
        <v>0</v>
      </c>
      <c r="BT25" s="40">
        <f t="shared" si="43"/>
        <v>0</v>
      </c>
      <c r="BU25" s="41"/>
      <c r="BV25" s="39"/>
      <c r="BW25" s="40">
        <f t="shared" si="448"/>
        <v>0</v>
      </c>
      <c r="BX25" s="41"/>
      <c r="BY25" s="39"/>
      <c r="BZ25" s="40">
        <f t="shared" si="449"/>
        <v>0</v>
      </c>
      <c r="CA25" s="41"/>
      <c r="CB25" s="39"/>
      <c r="CC25" s="40">
        <f t="shared" si="450"/>
        <v>0</v>
      </c>
      <c r="CD25" s="41"/>
      <c r="CE25" s="39"/>
      <c r="CF25" s="40">
        <f t="shared" si="451"/>
        <v>0</v>
      </c>
      <c r="CG25" s="41"/>
      <c r="CH25" s="39"/>
      <c r="CI25" s="40">
        <f t="shared" si="452"/>
        <v>0</v>
      </c>
      <c r="CJ25" s="41"/>
      <c r="CK25" s="39"/>
      <c r="CL25" s="40">
        <f t="shared" si="453"/>
        <v>0</v>
      </c>
      <c r="CM25" s="41"/>
      <c r="CN25" s="39"/>
      <c r="CO25" s="40">
        <f t="shared" si="454"/>
        <v>0</v>
      </c>
      <c r="CP25" s="41">
        <f t="shared" si="51"/>
        <v>0</v>
      </c>
      <c r="CQ25" s="39">
        <f t="shared" si="52"/>
        <v>0</v>
      </c>
      <c r="CR25" s="40">
        <f t="shared" si="53"/>
        <v>0</v>
      </c>
      <c r="CS25" s="41"/>
      <c r="CT25" s="39"/>
      <c r="CU25" s="40">
        <f t="shared" si="455"/>
        <v>0</v>
      </c>
      <c r="CV25" s="41"/>
      <c r="CW25" s="39"/>
      <c r="CX25" s="40">
        <f t="shared" si="456"/>
        <v>0</v>
      </c>
      <c r="CY25" s="41"/>
      <c r="CZ25" s="39"/>
      <c r="DA25" s="40">
        <f t="shared" si="457"/>
        <v>0</v>
      </c>
      <c r="DB25" s="41"/>
      <c r="DC25" s="39"/>
      <c r="DD25" s="40">
        <f t="shared" si="458"/>
        <v>0</v>
      </c>
      <c r="DE25" s="41"/>
      <c r="DF25" s="39"/>
      <c r="DG25" s="40">
        <f t="shared" si="459"/>
        <v>0</v>
      </c>
      <c r="DH25" s="41">
        <f t="shared" si="59"/>
        <v>0</v>
      </c>
      <c r="DI25" s="39">
        <f t="shared" si="60"/>
        <v>0</v>
      </c>
      <c r="DJ25" s="40">
        <f t="shared" si="61"/>
        <v>0</v>
      </c>
      <c r="DK25" s="41"/>
      <c r="DL25" s="39"/>
      <c r="DM25" s="40">
        <f t="shared" si="460"/>
        <v>0</v>
      </c>
      <c r="DN25" s="41"/>
      <c r="DO25" s="39"/>
      <c r="DP25" s="40">
        <f t="shared" si="461"/>
        <v>0</v>
      </c>
      <c r="DQ25" s="41"/>
      <c r="DR25" s="39"/>
      <c r="DS25" s="40">
        <f t="shared" si="462"/>
        <v>0</v>
      </c>
      <c r="DT25" s="41"/>
      <c r="DU25" s="39"/>
      <c r="DV25" s="40">
        <f t="shared" si="463"/>
        <v>0</v>
      </c>
      <c r="DW25" s="41"/>
      <c r="DX25" s="39"/>
      <c r="DY25" s="40">
        <f t="shared" si="464"/>
        <v>0</v>
      </c>
      <c r="DZ25" s="41">
        <f t="shared" si="67"/>
        <v>0</v>
      </c>
      <c r="EA25" s="39">
        <f t="shared" si="67"/>
        <v>0</v>
      </c>
      <c r="EB25" s="40">
        <f t="shared" si="68"/>
        <v>0</v>
      </c>
      <c r="EC25" s="41"/>
      <c r="ED25" s="39"/>
      <c r="EE25" s="40">
        <f t="shared" si="465"/>
        <v>0</v>
      </c>
      <c r="EF25" s="41"/>
      <c r="EG25" s="39"/>
      <c r="EH25" s="40">
        <f t="shared" si="466"/>
        <v>0</v>
      </c>
      <c r="EI25" s="41"/>
      <c r="EJ25" s="39"/>
      <c r="EK25" s="40">
        <f t="shared" si="467"/>
        <v>0</v>
      </c>
      <c r="EL25" s="41"/>
      <c r="EM25" s="39"/>
      <c r="EN25" s="40">
        <f t="shared" si="468"/>
        <v>0</v>
      </c>
      <c r="EO25" s="41">
        <f t="shared" si="73"/>
        <v>0</v>
      </c>
      <c r="EP25" s="39">
        <f t="shared" si="1"/>
        <v>0</v>
      </c>
      <c r="EQ25" s="40">
        <f t="shared" si="74"/>
        <v>0</v>
      </c>
      <c r="ER25" s="41"/>
      <c r="ES25" s="39"/>
      <c r="ET25" s="40">
        <f t="shared" si="469"/>
        <v>0</v>
      </c>
      <c r="EU25" s="41"/>
      <c r="EV25" s="39"/>
      <c r="EW25" s="40">
        <f t="shared" si="470"/>
        <v>0</v>
      </c>
      <c r="EX25" s="41"/>
      <c r="EY25" s="39"/>
      <c r="EZ25" s="40">
        <f t="shared" si="471"/>
        <v>0</v>
      </c>
      <c r="FA25" s="41"/>
      <c r="FB25" s="39"/>
      <c r="FC25" s="40">
        <f t="shared" si="472"/>
        <v>0</v>
      </c>
      <c r="FD25" s="41"/>
      <c r="FE25" s="39"/>
      <c r="FF25" s="40">
        <f t="shared" si="473"/>
        <v>0</v>
      </c>
      <c r="FG25" s="41"/>
      <c r="FH25" s="39"/>
      <c r="FI25" s="40">
        <f t="shared" si="474"/>
        <v>0</v>
      </c>
      <c r="FJ25" s="41">
        <f t="shared" si="81"/>
        <v>0</v>
      </c>
      <c r="FK25" s="39">
        <f t="shared" si="82"/>
        <v>0</v>
      </c>
      <c r="FL25" s="40">
        <f t="shared" si="83"/>
        <v>0</v>
      </c>
      <c r="FM25" s="41"/>
      <c r="FN25" s="39"/>
      <c r="FO25" s="40">
        <f t="shared" si="475"/>
        <v>0</v>
      </c>
      <c r="FP25" s="41"/>
      <c r="FQ25" s="39"/>
      <c r="FR25" s="40">
        <f t="shared" si="476"/>
        <v>0</v>
      </c>
      <c r="FS25" s="41"/>
      <c r="FT25" s="39"/>
      <c r="FU25" s="40">
        <f t="shared" si="477"/>
        <v>0</v>
      </c>
      <c r="FV25" s="41"/>
      <c r="FW25" s="39"/>
      <c r="FX25" s="40">
        <f t="shared" si="478"/>
        <v>0</v>
      </c>
      <c r="FY25" s="41"/>
      <c r="FZ25" s="39"/>
      <c r="GA25" s="40">
        <f t="shared" si="479"/>
        <v>0</v>
      </c>
      <c r="GB25" s="41">
        <f t="shared" si="89"/>
        <v>0</v>
      </c>
      <c r="GC25" s="39">
        <f t="shared" si="90"/>
        <v>0</v>
      </c>
      <c r="GD25" s="40">
        <f t="shared" si="480"/>
        <v>0</v>
      </c>
      <c r="GE25" s="41"/>
      <c r="GF25" s="39"/>
      <c r="GG25" s="40">
        <f t="shared" si="481"/>
        <v>0</v>
      </c>
      <c r="GH25" s="41"/>
      <c r="GI25" s="39"/>
      <c r="GJ25" s="40">
        <f t="shared" si="482"/>
        <v>0</v>
      </c>
      <c r="GK25" s="41">
        <f t="shared" si="94"/>
        <v>0</v>
      </c>
      <c r="GL25" s="39">
        <f t="shared" si="2"/>
        <v>0</v>
      </c>
      <c r="GM25" s="40">
        <f t="shared" si="95"/>
        <v>0</v>
      </c>
      <c r="GN25" s="41"/>
      <c r="GO25" s="39"/>
      <c r="GP25" s="40">
        <f t="shared" si="483"/>
        <v>0</v>
      </c>
      <c r="GQ25" s="41"/>
      <c r="GR25" s="39"/>
      <c r="GS25" s="40">
        <f t="shared" si="484"/>
        <v>0</v>
      </c>
      <c r="GT25" s="41">
        <f t="shared" si="98"/>
        <v>0</v>
      </c>
      <c r="GU25" s="39">
        <f t="shared" si="99"/>
        <v>0</v>
      </c>
      <c r="GV25" s="40">
        <f t="shared" si="100"/>
        <v>0</v>
      </c>
      <c r="GW25" s="41">
        <f t="shared" si="3"/>
        <v>0</v>
      </c>
      <c r="GX25" s="39">
        <f t="shared" si="4"/>
        <v>0</v>
      </c>
      <c r="GY25" s="40">
        <f t="shared" si="101"/>
        <v>0</v>
      </c>
      <c r="GZ25" s="39"/>
      <c r="HA25" s="39"/>
      <c r="HB25" s="40">
        <f t="shared" si="485"/>
        <v>0</v>
      </c>
      <c r="HC25" s="39"/>
      <c r="HD25" s="39"/>
      <c r="HE25" s="40">
        <f t="shared" si="486"/>
        <v>0</v>
      </c>
      <c r="HF25" s="39"/>
      <c r="HG25" s="39"/>
      <c r="HH25" s="40">
        <f t="shared" si="487"/>
        <v>0</v>
      </c>
      <c r="HI25" s="39"/>
      <c r="HJ25" s="39"/>
      <c r="HK25" s="40">
        <f t="shared" si="488"/>
        <v>0</v>
      </c>
      <c r="HL25" s="39"/>
      <c r="HM25" s="39"/>
      <c r="HN25" s="40">
        <f t="shared" si="489"/>
        <v>0</v>
      </c>
      <c r="HO25" s="41"/>
      <c r="HP25" s="39"/>
      <c r="HQ25" s="40">
        <f t="shared" si="490"/>
        <v>0</v>
      </c>
      <c r="HR25" s="41"/>
      <c r="HS25" s="39"/>
      <c r="HT25" s="40">
        <f t="shared" si="491"/>
        <v>0</v>
      </c>
      <c r="HU25" s="41"/>
      <c r="HV25" s="39"/>
      <c r="HW25" s="40">
        <f t="shared" si="492"/>
        <v>0</v>
      </c>
      <c r="HX25" s="41">
        <f t="shared" si="110"/>
        <v>0</v>
      </c>
      <c r="HY25" s="39">
        <f t="shared" si="111"/>
        <v>0</v>
      </c>
      <c r="HZ25" s="40">
        <f t="shared" si="112"/>
        <v>0</v>
      </c>
      <c r="IA25" s="41"/>
      <c r="IB25" s="39"/>
      <c r="IC25" s="40">
        <f t="shared" si="493"/>
        <v>0</v>
      </c>
      <c r="ID25" s="41"/>
      <c r="IE25" s="39"/>
      <c r="IF25" s="40">
        <f t="shared" si="494"/>
        <v>0</v>
      </c>
      <c r="IG25" s="41">
        <f t="shared" si="115"/>
        <v>0</v>
      </c>
      <c r="IH25" s="39">
        <f t="shared" si="116"/>
        <v>0</v>
      </c>
      <c r="II25" s="40">
        <f t="shared" si="117"/>
        <v>0</v>
      </c>
      <c r="IJ25" s="41"/>
      <c r="IK25" s="39"/>
      <c r="IL25" s="40">
        <f t="shared" si="495"/>
        <v>0</v>
      </c>
      <c r="IM25" s="41"/>
      <c r="IN25" s="39"/>
      <c r="IO25" s="40">
        <f t="shared" si="496"/>
        <v>0</v>
      </c>
      <c r="IP25" s="41">
        <f t="shared" si="120"/>
        <v>0</v>
      </c>
      <c r="IQ25" s="39">
        <f t="shared" si="121"/>
        <v>0</v>
      </c>
      <c r="IR25" s="40">
        <f t="shared" si="122"/>
        <v>0</v>
      </c>
      <c r="IS25" s="41"/>
      <c r="IT25" s="39"/>
      <c r="IU25" s="40">
        <f t="shared" si="497"/>
        <v>0</v>
      </c>
      <c r="IV25" s="41"/>
      <c r="IW25" s="39"/>
      <c r="IX25" s="40">
        <f t="shared" si="498"/>
        <v>0</v>
      </c>
      <c r="IY25" s="41">
        <f t="shared" si="125"/>
        <v>0</v>
      </c>
      <c r="IZ25" s="39">
        <f t="shared" si="126"/>
        <v>0</v>
      </c>
      <c r="JA25" s="40">
        <f t="shared" si="127"/>
        <v>0</v>
      </c>
      <c r="JB25" s="39">
        <v>140347</v>
      </c>
      <c r="JC25" s="39">
        <f>1200+14988+7976+1200+59414</f>
        <v>84778</v>
      </c>
      <c r="JD25" s="40">
        <f t="shared" si="499"/>
        <v>225125</v>
      </c>
      <c r="JE25" s="41"/>
      <c r="JF25" s="39"/>
      <c r="JG25" s="40">
        <f t="shared" si="500"/>
        <v>0</v>
      </c>
      <c r="JH25" s="39">
        <v>11000</v>
      </c>
      <c r="JI25" s="39"/>
      <c r="JJ25" s="40">
        <f t="shared" si="501"/>
        <v>11000</v>
      </c>
      <c r="JK25" s="41">
        <f t="shared" si="131"/>
        <v>151347</v>
      </c>
      <c r="JL25" s="39">
        <f t="shared" si="132"/>
        <v>84778</v>
      </c>
      <c r="JM25" s="40">
        <f t="shared" si="133"/>
        <v>236125</v>
      </c>
      <c r="JN25" s="41"/>
      <c r="JO25" s="39"/>
      <c r="JP25" s="40">
        <f t="shared" si="502"/>
        <v>0</v>
      </c>
      <c r="JQ25" s="41"/>
      <c r="JR25" s="39"/>
      <c r="JS25" s="40">
        <f t="shared" si="503"/>
        <v>0</v>
      </c>
      <c r="JT25" s="41">
        <f t="shared" si="136"/>
        <v>0</v>
      </c>
      <c r="JU25" s="39">
        <f t="shared" si="137"/>
        <v>0</v>
      </c>
      <c r="JV25" s="40">
        <f t="shared" si="138"/>
        <v>0</v>
      </c>
      <c r="JW25" s="41"/>
      <c r="JX25" s="39"/>
      <c r="JY25" s="40">
        <f t="shared" si="504"/>
        <v>0</v>
      </c>
      <c r="JZ25" s="41"/>
      <c r="KA25" s="39"/>
      <c r="KB25" s="40">
        <f t="shared" si="505"/>
        <v>0</v>
      </c>
      <c r="KC25" s="41">
        <f t="shared" si="141"/>
        <v>0</v>
      </c>
      <c r="KD25" s="39">
        <f t="shared" si="142"/>
        <v>0</v>
      </c>
      <c r="KE25" s="40">
        <f t="shared" si="143"/>
        <v>0</v>
      </c>
      <c r="KF25" s="41"/>
      <c r="KG25" s="39"/>
      <c r="KH25" s="40">
        <f t="shared" si="506"/>
        <v>0</v>
      </c>
      <c r="KI25" s="41">
        <f t="shared" si="6"/>
        <v>151347</v>
      </c>
      <c r="KJ25" s="39">
        <f t="shared" si="7"/>
        <v>84778</v>
      </c>
      <c r="KK25" s="40">
        <f t="shared" si="145"/>
        <v>236125</v>
      </c>
      <c r="KL25" s="41"/>
      <c r="KM25" s="39"/>
      <c r="KN25" s="40">
        <f t="shared" si="507"/>
        <v>0</v>
      </c>
      <c r="KO25" s="41"/>
      <c r="KP25" s="39"/>
      <c r="KQ25" s="40">
        <f t="shared" si="508"/>
        <v>0</v>
      </c>
      <c r="KR25" s="41"/>
      <c r="KS25" s="39"/>
      <c r="KT25" s="40">
        <f t="shared" si="509"/>
        <v>0</v>
      </c>
      <c r="KU25" s="41">
        <f t="shared" si="149"/>
        <v>0</v>
      </c>
      <c r="KV25" s="39">
        <f t="shared" si="150"/>
        <v>0</v>
      </c>
      <c r="KW25" s="40">
        <f t="shared" si="151"/>
        <v>0</v>
      </c>
      <c r="KX25" s="41"/>
      <c r="KY25" s="39"/>
      <c r="KZ25" s="40">
        <f t="shared" si="510"/>
        <v>0</v>
      </c>
      <c r="LA25" s="41"/>
      <c r="LB25" s="39"/>
      <c r="LC25" s="40">
        <f t="shared" si="511"/>
        <v>0</v>
      </c>
      <c r="LD25" s="41"/>
      <c r="LE25" s="39"/>
      <c r="LF25" s="40">
        <f t="shared" si="512"/>
        <v>0</v>
      </c>
      <c r="LG25" s="41"/>
      <c r="LH25" s="39"/>
      <c r="LI25" s="40">
        <f t="shared" si="513"/>
        <v>0</v>
      </c>
      <c r="LJ25" s="41"/>
      <c r="LK25" s="39"/>
      <c r="LL25" s="40">
        <f t="shared" si="514"/>
        <v>0</v>
      </c>
      <c r="LM25" s="41">
        <f t="shared" si="157"/>
        <v>0</v>
      </c>
      <c r="LN25" s="39">
        <f t="shared" si="8"/>
        <v>0</v>
      </c>
      <c r="LO25" s="40">
        <f t="shared" si="158"/>
        <v>0</v>
      </c>
      <c r="LP25" s="41"/>
      <c r="LQ25" s="39"/>
      <c r="LR25" s="40">
        <f t="shared" si="515"/>
        <v>0</v>
      </c>
      <c r="LS25" s="41">
        <f t="shared" si="9"/>
        <v>0</v>
      </c>
      <c r="LT25" s="39">
        <f t="shared" si="10"/>
        <v>0</v>
      </c>
      <c r="LU25" s="40">
        <f t="shared" si="160"/>
        <v>0</v>
      </c>
      <c r="LV25" s="41"/>
      <c r="LW25" s="39"/>
      <c r="LX25" s="40">
        <f t="shared" si="516"/>
        <v>0</v>
      </c>
      <c r="LY25" s="41"/>
      <c r="LZ25" s="39"/>
      <c r="MA25" s="40">
        <f t="shared" si="517"/>
        <v>0</v>
      </c>
      <c r="MB25" s="41"/>
      <c r="MC25" s="39"/>
      <c r="MD25" s="40">
        <f t="shared" si="518"/>
        <v>0</v>
      </c>
      <c r="ME25" s="41"/>
      <c r="MF25" s="39"/>
      <c r="MG25" s="40">
        <f t="shared" si="519"/>
        <v>0</v>
      </c>
      <c r="MH25" s="41"/>
      <c r="MI25" s="39"/>
      <c r="MJ25" s="40">
        <f t="shared" si="520"/>
        <v>0</v>
      </c>
      <c r="MK25" s="41"/>
      <c r="ML25" s="39"/>
      <c r="MM25" s="40">
        <f t="shared" si="521"/>
        <v>0</v>
      </c>
      <c r="MN25" s="41"/>
      <c r="MO25" s="39"/>
      <c r="MP25" s="40">
        <f t="shared" si="522"/>
        <v>0</v>
      </c>
      <c r="MQ25" s="41"/>
      <c r="MR25" s="39"/>
      <c r="MS25" s="40">
        <f t="shared" si="523"/>
        <v>0</v>
      </c>
      <c r="MT25" s="41"/>
      <c r="MU25" s="39"/>
      <c r="MV25" s="40">
        <f t="shared" si="524"/>
        <v>0</v>
      </c>
      <c r="MW25" s="41">
        <f t="shared" si="170"/>
        <v>0</v>
      </c>
      <c r="MX25" s="39">
        <f t="shared" si="171"/>
        <v>0</v>
      </c>
      <c r="MY25" s="40">
        <f t="shared" si="172"/>
        <v>0</v>
      </c>
      <c r="MZ25" s="41"/>
      <c r="NA25" s="39"/>
      <c r="NB25" s="40">
        <f t="shared" si="525"/>
        <v>0</v>
      </c>
      <c r="NC25" s="41"/>
      <c r="ND25" s="39"/>
      <c r="NE25" s="40">
        <f t="shared" si="526"/>
        <v>0</v>
      </c>
      <c r="NF25" s="41"/>
      <c r="NG25" s="39"/>
      <c r="NH25" s="40">
        <f t="shared" si="527"/>
        <v>0</v>
      </c>
      <c r="NI25" s="41"/>
      <c r="NJ25" s="39"/>
      <c r="NK25" s="40">
        <f t="shared" si="528"/>
        <v>0</v>
      </c>
      <c r="NL25" s="41">
        <f t="shared" si="177"/>
        <v>0</v>
      </c>
      <c r="NM25" s="39">
        <f t="shared" si="178"/>
        <v>0</v>
      </c>
      <c r="NN25" s="40">
        <f t="shared" si="179"/>
        <v>0</v>
      </c>
      <c r="NO25" s="41">
        <f t="shared" si="180"/>
        <v>0</v>
      </c>
      <c r="NP25" s="39">
        <f t="shared" si="181"/>
        <v>0</v>
      </c>
      <c r="NQ25" s="40">
        <f t="shared" si="182"/>
        <v>0</v>
      </c>
      <c r="NR25" s="41"/>
      <c r="NS25" s="39"/>
      <c r="NT25" s="40">
        <f t="shared" si="529"/>
        <v>0</v>
      </c>
      <c r="NU25" s="41"/>
      <c r="NV25" s="39"/>
      <c r="NW25" s="40">
        <f t="shared" si="530"/>
        <v>0</v>
      </c>
      <c r="NX25" s="41"/>
      <c r="NY25" s="39"/>
      <c r="NZ25" s="40">
        <f t="shared" si="531"/>
        <v>0</v>
      </c>
      <c r="OA25" s="41"/>
      <c r="OB25" s="39"/>
      <c r="OC25" s="40">
        <f t="shared" si="532"/>
        <v>0</v>
      </c>
      <c r="OD25" s="41"/>
      <c r="OE25" s="39"/>
      <c r="OF25" s="40">
        <f t="shared" si="533"/>
        <v>0</v>
      </c>
      <c r="OG25" s="41"/>
      <c r="OH25" s="39"/>
      <c r="OI25" s="40">
        <f t="shared" si="534"/>
        <v>0</v>
      </c>
      <c r="OJ25" s="41"/>
      <c r="OK25" s="39"/>
      <c r="OL25" s="40">
        <f t="shared" si="535"/>
        <v>0</v>
      </c>
      <c r="OM25" s="41"/>
      <c r="ON25" s="39"/>
      <c r="OO25" s="40">
        <f t="shared" si="536"/>
        <v>0</v>
      </c>
      <c r="OP25" s="41">
        <f t="shared" si="191"/>
        <v>0</v>
      </c>
      <c r="OQ25" s="39">
        <f t="shared" si="191"/>
        <v>0</v>
      </c>
      <c r="OR25" s="40">
        <f t="shared" si="192"/>
        <v>0</v>
      </c>
      <c r="OS25" s="41"/>
      <c r="OT25" s="39"/>
      <c r="OU25" s="40">
        <f t="shared" si="537"/>
        <v>0</v>
      </c>
      <c r="OV25" s="41">
        <f t="shared" si="194"/>
        <v>0</v>
      </c>
      <c r="OW25" s="39">
        <f t="shared" si="195"/>
        <v>0</v>
      </c>
      <c r="OX25" s="40">
        <f t="shared" si="196"/>
        <v>0</v>
      </c>
      <c r="OY25" s="41"/>
      <c r="OZ25" s="39"/>
      <c r="PA25" s="40">
        <f t="shared" si="538"/>
        <v>0</v>
      </c>
      <c r="PB25" s="41"/>
      <c r="PC25" s="39"/>
      <c r="PD25" s="40">
        <f t="shared" si="539"/>
        <v>0</v>
      </c>
      <c r="PE25" s="41"/>
      <c r="PF25" s="39"/>
      <c r="PG25" s="40">
        <f t="shared" si="540"/>
        <v>0</v>
      </c>
      <c r="PH25" s="41"/>
      <c r="PI25" s="39"/>
      <c r="PJ25" s="40">
        <f t="shared" si="541"/>
        <v>0</v>
      </c>
      <c r="PK25" s="41">
        <f t="shared" si="201"/>
        <v>0</v>
      </c>
      <c r="PL25" s="39">
        <f t="shared" si="201"/>
        <v>0</v>
      </c>
      <c r="PM25" s="40">
        <f t="shared" si="202"/>
        <v>0</v>
      </c>
      <c r="PN25" s="41">
        <f t="shared" si="11"/>
        <v>0</v>
      </c>
      <c r="PO25" s="39">
        <f t="shared" si="12"/>
        <v>0</v>
      </c>
      <c r="PP25" s="40">
        <f t="shared" si="203"/>
        <v>0</v>
      </c>
      <c r="PQ25" s="41">
        <f t="shared" si="13"/>
        <v>151347</v>
      </c>
      <c r="PR25" s="39">
        <f t="shared" si="14"/>
        <v>84778</v>
      </c>
      <c r="PS25" s="40">
        <f t="shared" si="204"/>
        <v>236125</v>
      </c>
      <c r="PT25" s="41">
        <f t="shared" si="15"/>
        <v>151347</v>
      </c>
      <c r="PU25" s="39">
        <f t="shared" si="16"/>
        <v>84778</v>
      </c>
      <c r="PV25" s="40">
        <f t="shared" si="205"/>
        <v>236125</v>
      </c>
    </row>
    <row r="26" spans="1:439" s="39" customFormat="1" x14ac:dyDescent="0.25">
      <c r="A26" s="35">
        <v>16</v>
      </c>
      <c r="B26" s="36" t="s">
        <v>280</v>
      </c>
      <c r="C26" s="37" t="s">
        <v>244</v>
      </c>
      <c r="D26" s="38"/>
      <c r="F26" s="40"/>
      <c r="G26" s="41"/>
      <c r="I26" s="40"/>
      <c r="J26" s="41"/>
      <c r="L26" s="40"/>
      <c r="M26" s="41"/>
      <c r="O26" s="40"/>
      <c r="P26" s="41"/>
      <c r="R26" s="40"/>
      <c r="S26" s="41"/>
      <c r="U26" s="40"/>
      <c r="V26" s="41"/>
      <c r="X26" s="40"/>
      <c r="Y26" s="41"/>
      <c r="AA26" s="40">
        <f t="shared" si="542"/>
        <v>0</v>
      </c>
      <c r="AB26" s="41">
        <f t="shared" si="25"/>
        <v>0</v>
      </c>
      <c r="AC26" s="39">
        <f t="shared" si="26"/>
        <v>0</v>
      </c>
      <c r="AD26" s="40">
        <f t="shared" si="26"/>
        <v>0</v>
      </c>
      <c r="AE26" s="41"/>
      <c r="AG26" s="40">
        <f t="shared" si="436"/>
        <v>0</v>
      </c>
      <c r="AH26" s="41">
        <f t="shared" si="0"/>
        <v>0</v>
      </c>
      <c r="AI26" s="39">
        <f t="shared" si="28"/>
        <v>0</v>
      </c>
      <c r="AJ26" s="40">
        <f t="shared" si="29"/>
        <v>0</v>
      </c>
      <c r="AK26" s="41"/>
      <c r="AM26" s="40">
        <f t="shared" si="437"/>
        <v>0</v>
      </c>
      <c r="AN26" s="41"/>
      <c r="AP26" s="40">
        <f t="shared" si="438"/>
        <v>0</v>
      </c>
      <c r="AQ26" s="41"/>
      <c r="AS26" s="40">
        <f t="shared" si="439"/>
        <v>0</v>
      </c>
      <c r="AT26" s="41"/>
      <c r="AV26" s="40">
        <f t="shared" si="440"/>
        <v>0</v>
      </c>
      <c r="AW26" s="41"/>
      <c r="AY26" s="40">
        <f t="shared" si="441"/>
        <v>0</v>
      </c>
      <c r="AZ26" s="41"/>
      <c r="BB26" s="40">
        <f t="shared" si="442"/>
        <v>0</v>
      </c>
      <c r="BC26" s="41"/>
      <c r="BE26" s="40">
        <f t="shared" si="443"/>
        <v>0</v>
      </c>
      <c r="BF26" s="41"/>
      <c r="BH26" s="40">
        <f t="shared" si="444"/>
        <v>0</v>
      </c>
      <c r="BI26" s="41"/>
      <c r="BK26" s="40">
        <f t="shared" si="445"/>
        <v>0</v>
      </c>
      <c r="BL26" s="41"/>
      <c r="BN26" s="40">
        <f t="shared" si="446"/>
        <v>0</v>
      </c>
      <c r="BO26" s="41"/>
      <c r="BQ26" s="40">
        <f t="shared" si="447"/>
        <v>0</v>
      </c>
      <c r="BR26" s="41">
        <f t="shared" si="41"/>
        <v>0</v>
      </c>
      <c r="BS26" s="39">
        <f t="shared" si="42"/>
        <v>0</v>
      </c>
      <c r="BT26" s="40">
        <f t="shared" si="43"/>
        <v>0</v>
      </c>
      <c r="BU26" s="41"/>
      <c r="BW26" s="40">
        <f t="shared" si="448"/>
        <v>0</v>
      </c>
      <c r="BX26" s="41"/>
      <c r="BZ26" s="40">
        <f t="shared" si="449"/>
        <v>0</v>
      </c>
      <c r="CA26" s="41"/>
      <c r="CC26" s="40">
        <f t="shared" si="450"/>
        <v>0</v>
      </c>
      <c r="CD26" s="41"/>
      <c r="CF26" s="40">
        <f t="shared" si="451"/>
        <v>0</v>
      </c>
      <c r="CG26" s="41"/>
      <c r="CI26" s="40">
        <f t="shared" si="452"/>
        <v>0</v>
      </c>
      <c r="CJ26" s="41"/>
      <c r="CL26" s="40">
        <f t="shared" si="453"/>
        <v>0</v>
      </c>
      <c r="CM26" s="41"/>
      <c r="CO26" s="40">
        <f t="shared" si="454"/>
        <v>0</v>
      </c>
      <c r="CP26" s="41">
        <f t="shared" si="51"/>
        <v>0</v>
      </c>
      <c r="CQ26" s="39">
        <f t="shared" si="52"/>
        <v>0</v>
      </c>
      <c r="CR26" s="40">
        <f t="shared" si="53"/>
        <v>0</v>
      </c>
      <c r="CS26" s="41"/>
      <c r="CU26" s="40">
        <f t="shared" si="455"/>
        <v>0</v>
      </c>
      <c r="CV26" s="41"/>
      <c r="CX26" s="40">
        <f t="shared" si="456"/>
        <v>0</v>
      </c>
      <c r="CY26" s="41"/>
      <c r="DA26" s="40">
        <f t="shared" si="457"/>
        <v>0</v>
      </c>
      <c r="DB26" s="41"/>
      <c r="DD26" s="40">
        <f t="shared" si="458"/>
        <v>0</v>
      </c>
      <c r="DE26" s="41"/>
      <c r="DG26" s="40">
        <f t="shared" si="459"/>
        <v>0</v>
      </c>
      <c r="DH26" s="41">
        <f t="shared" si="59"/>
        <v>0</v>
      </c>
      <c r="DI26" s="39">
        <f t="shared" si="60"/>
        <v>0</v>
      </c>
      <c r="DJ26" s="40">
        <f t="shared" si="61"/>
        <v>0</v>
      </c>
      <c r="DK26" s="41"/>
      <c r="DM26" s="40">
        <f t="shared" si="460"/>
        <v>0</v>
      </c>
      <c r="DN26" s="41"/>
      <c r="DP26" s="40">
        <f t="shared" si="461"/>
        <v>0</v>
      </c>
      <c r="DQ26" s="41"/>
      <c r="DS26" s="40">
        <f t="shared" si="462"/>
        <v>0</v>
      </c>
      <c r="DT26" s="41"/>
      <c r="DV26" s="40">
        <f t="shared" si="463"/>
        <v>0</v>
      </c>
      <c r="DW26" s="41"/>
      <c r="DY26" s="40">
        <f t="shared" si="464"/>
        <v>0</v>
      </c>
      <c r="DZ26" s="41">
        <f t="shared" si="67"/>
        <v>0</v>
      </c>
      <c r="EA26" s="39">
        <f t="shared" si="67"/>
        <v>0</v>
      </c>
      <c r="EB26" s="40">
        <f t="shared" si="68"/>
        <v>0</v>
      </c>
      <c r="EC26" s="41"/>
      <c r="EE26" s="40">
        <f t="shared" si="465"/>
        <v>0</v>
      </c>
      <c r="EF26" s="41"/>
      <c r="EH26" s="40">
        <f t="shared" si="466"/>
        <v>0</v>
      </c>
      <c r="EI26" s="41"/>
      <c r="EK26" s="40">
        <f t="shared" si="467"/>
        <v>0</v>
      </c>
      <c r="EL26" s="41"/>
      <c r="EN26" s="40">
        <f t="shared" si="468"/>
        <v>0</v>
      </c>
      <c r="EO26" s="41">
        <f t="shared" si="73"/>
        <v>0</v>
      </c>
      <c r="EP26" s="39">
        <f t="shared" si="1"/>
        <v>0</v>
      </c>
      <c r="EQ26" s="40">
        <f t="shared" si="74"/>
        <v>0</v>
      </c>
      <c r="ER26" s="41"/>
      <c r="ET26" s="40">
        <f t="shared" si="469"/>
        <v>0</v>
      </c>
      <c r="EU26" s="41"/>
      <c r="EW26" s="40">
        <f t="shared" si="470"/>
        <v>0</v>
      </c>
      <c r="EX26" s="41"/>
      <c r="EZ26" s="40">
        <f t="shared" si="471"/>
        <v>0</v>
      </c>
      <c r="FA26" s="41"/>
      <c r="FC26" s="40">
        <f t="shared" si="472"/>
        <v>0</v>
      </c>
      <c r="FD26" s="41"/>
      <c r="FF26" s="40">
        <f t="shared" si="473"/>
        <v>0</v>
      </c>
      <c r="FG26" s="41"/>
      <c r="FI26" s="40">
        <f t="shared" si="474"/>
        <v>0</v>
      </c>
      <c r="FJ26" s="41">
        <f t="shared" si="81"/>
        <v>0</v>
      </c>
      <c r="FK26" s="39">
        <f t="shared" si="82"/>
        <v>0</v>
      </c>
      <c r="FL26" s="40">
        <f t="shared" si="83"/>
        <v>0</v>
      </c>
      <c r="FM26" s="41"/>
      <c r="FO26" s="40">
        <f t="shared" si="475"/>
        <v>0</v>
      </c>
      <c r="FP26" s="41"/>
      <c r="FR26" s="40">
        <f t="shared" si="476"/>
        <v>0</v>
      </c>
      <c r="FS26" s="41"/>
      <c r="FU26" s="40">
        <f t="shared" si="477"/>
        <v>0</v>
      </c>
      <c r="FV26" s="41"/>
      <c r="FX26" s="40">
        <f t="shared" si="478"/>
        <v>0</v>
      </c>
      <c r="FY26" s="41"/>
      <c r="GA26" s="40">
        <f t="shared" si="479"/>
        <v>0</v>
      </c>
      <c r="GB26" s="41">
        <f t="shared" si="89"/>
        <v>0</v>
      </c>
      <c r="GC26" s="39">
        <f t="shared" si="90"/>
        <v>0</v>
      </c>
      <c r="GD26" s="40">
        <f t="shared" si="480"/>
        <v>0</v>
      </c>
      <c r="GE26" s="41"/>
      <c r="GG26" s="40">
        <f t="shared" si="481"/>
        <v>0</v>
      </c>
      <c r="GH26" s="41"/>
      <c r="GJ26" s="40">
        <f t="shared" si="482"/>
        <v>0</v>
      </c>
      <c r="GK26" s="41">
        <f t="shared" si="94"/>
        <v>0</v>
      </c>
      <c r="GL26" s="39">
        <f t="shared" si="2"/>
        <v>0</v>
      </c>
      <c r="GM26" s="40">
        <f t="shared" si="95"/>
        <v>0</v>
      </c>
      <c r="GN26" s="41"/>
      <c r="GP26" s="40">
        <f t="shared" si="483"/>
        <v>0</v>
      </c>
      <c r="GQ26" s="41"/>
      <c r="GS26" s="40">
        <f t="shared" si="484"/>
        <v>0</v>
      </c>
      <c r="GT26" s="41">
        <f t="shared" si="98"/>
        <v>0</v>
      </c>
      <c r="GU26" s="39">
        <f t="shared" si="99"/>
        <v>0</v>
      </c>
      <c r="GV26" s="40">
        <f t="shared" si="100"/>
        <v>0</v>
      </c>
      <c r="GW26" s="41">
        <f t="shared" si="3"/>
        <v>0</v>
      </c>
      <c r="GX26" s="39">
        <f t="shared" si="4"/>
        <v>0</v>
      </c>
      <c r="GY26" s="40">
        <f t="shared" si="101"/>
        <v>0</v>
      </c>
      <c r="HB26" s="40">
        <f t="shared" si="485"/>
        <v>0</v>
      </c>
      <c r="HE26" s="40">
        <f t="shared" si="486"/>
        <v>0</v>
      </c>
      <c r="HH26" s="40">
        <f t="shared" si="487"/>
        <v>0</v>
      </c>
      <c r="HK26" s="40">
        <f t="shared" si="488"/>
        <v>0</v>
      </c>
      <c r="HN26" s="40">
        <f t="shared" si="489"/>
        <v>0</v>
      </c>
      <c r="HO26" s="41"/>
      <c r="HQ26" s="40">
        <f t="shared" si="490"/>
        <v>0</v>
      </c>
      <c r="HR26" s="41"/>
      <c r="HT26" s="40">
        <f t="shared" si="491"/>
        <v>0</v>
      </c>
      <c r="HU26" s="41"/>
      <c r="HW26" s="40">
        <f t="shared" si="492"/>
        <v>0</v>
      </c>
      <c r="HX26" s="41">
        <f t="shared" si="110"/>
        <v>0</v>
      </c>
      <c r="HY26" s="39">
        <f t="shared" si="111"/>
        <v>0</v>
      </c>
      <c r="HZ26" s="40">
        <f t="shared" si="112"/>
        <v>0</v>
      </c>
      <c r="IA26" s="41"/>
      <c r="IC26" s="40">
        <f t="shared" si="493"/>
        <v>0</v>
      </c>
      <c r="ID26" s="41"/>
      <c r="IF26" s="40">
        <f t="shared" si="494"/>
        <v>0</v>
      </c>
      <c r="IG26" s="41">
        <f t="shared" si="115"/>
        <v>0</v>
      </c>
      <c r="IH26" s="39">
        <f t="shared" si="116"/>
        <v>0</v>
      </c>
      <c r="II26" s="40">
        <f t="shared" si="117"/>
        <v>0</v>
      </c>
      <c r="IJ26" s="41"/>
      <c r="IL26" s="40">
        <f t="shared" si="495"/>
        <v>0</v>
      </c>
      <c r="IM26" s="41"/>
      <c r="IO26" s="40">
        <f t="shared" si="496"/>
        <v>0</v>
      </c>
      <c r="IP26" s="41">
        <f t="shared" si="120"/>
        <v>0</v>
      </c>
      <c r="IQ26" s="39">
        <f t="shared" si="121"/>
        <v>0</v>
      </c>
      <c r="IR26" s="40">
        <f t="shared" si="122"/>
        <v>0</v>
      </c>
      <c r="IS26" s="41"/>
      <c r="IU26" s="40">
        <f t="shared" si="497"/>
        <v>0</v>
      </c>
      <c r="IV26" s="41"/>
      <c r="IX26" s="40">
        <f t="shared" si="498"/>
        <v>0</v>
      </c>
      <c r="IY26" s="41">
        <f t="shared" si="125"/>
        <v>0</v>
      </c>
      <c r="IZ26" s="39">
        <f t="shared" si="126"/>
        <v>0</v>
      </c>
      <c r="JA26" s="40">
        <f t="shared" si="127"/>
        <v>0</v>
      </c>
      <c r="JD26" s="40">
        <f t="shared" si="499"/>
        <v>0</v>
      </c>
      <c r="JE26" s="41"/>
      <c r="JG26" s="40">
        <f t="shared" si="500"/>
        <v>0</v>
      </c>
      <c r="JH26" s="41"/>
      <c r="JJ26" s="40">
        <f t="shared" si="501"/>
        <v>0</v>
      </c>
      <c r="JK26" s="41">
        <f t="shared" si="131"/>
        <v>0</v>
      </c>
      <c r="JL26" s="39">
        <f t="shared" si="132"/>
        <v>0</v>
      </c>
      <c r="JM26" s="40">
        <f t="shared" si="133"/>
        <v>0</v>
      </c>
      <c r="JN26" s="41"/>
      <c r="JP26" s="40">
        <f t="shared" si="502"/>
        <v>0</v>
      </c>
      <c r="JQ26" s="41"/>
      <c r="JS26" s="40">
        <f t="shared" si="503"/>
        <v>0</v>
      </c>
      <c r="JT26" s="41">
        <f t="shared" si="136"/>
        <v>0</v>
      </c>
      <c r="JU26" s="39">
        <f t="shared" si="137"/>
        <v>0</v>
      </c>
      <c r="JV26" s="40">
        <f t="shared" si="138"/>
        <v>0</v>
      </c>
      <c r="JW26" s="41"/>
      <c r="JY26" s="40">
        <f t="shared" si="504"/>
        <v>0</v>
      </c>
      <c r="JZ26" s="41"/>
      <c r="KB26" s="40">
        <f t="shared" si="505"/>
        <v>0</v>
      </c>
      <c r="KC26" s="41">
        <f t="shared" si="141"/>
        <v>0</v>
      </c>
      <c r="KD26" s="39">
        <f t="shared" si="142"/>
        <v>0</v>
      </c>
      <c r="KE26" s="40">
        <f t="shared" si="143"/>
        <v>0</v>
      </c>
      <c r="KF26" s="41"/>
      <c r="KH26" s="40">
        <f t="shared" si="506"/>
        <v>0</v>
      </c>
      <c r="KI26" s="41">
        <f t="shared" si="6"/>
        <v>0</v>
      </c>
      <c r="KJ26" s="39">
        <f t="shared" si="7"/>
        <v>0</v>
      </c>
      <c r="KK26" s="40">
        <f t="shared" si="145"/>
        <v>0</v>
      </c>
      <c r="KL26" s="41"/>
      <c r="KN26" s="40">
        <f t="shared" si="507"/>
        <v>0</v>
      </c>
      <c r="KO26" s="41"/>
      <c r="KQ26" s="40">
        <f t="shared" si="508"/>
        <v>0</v>
      </c>
      <c r="KR26" s="41"/>
      <c r="KT26" s="40">
        <f t="shared" si="509"/>
        <v>0</v>
      </c>
      <c r="KU26" s="41">
        <f t="shared" si="149"/>
        <v>0</v>
      </c>
      <c r="KV26" s="39">
        <f t="shared" si="150"/>
        <v>0</v>
      </c>
      <c r="KW26" s="40">
        <f t="shared" si="151"/>
        <v>0</v>
      </c>
      <c r="KX26" s="41"/>
      <c r="KZ26" s="40">
        <f t="shared" si="510"/>
        <v>0</v>
      </c>
      <c r="LA26" s="41"/>
      <c r="LC26" s="40">
        <f t="shared" si="511"/>
        <v>0</v>
      </c>
      <c r="LD26" s="41"/>
      <c r="LF26" s="40">
        <f t="shared" si="512"/>
        <v>0</v>
      </c>
      <c r="LG26" s="41"/>
      <c r="LI26" s="40">
        <f t="shared" si="513"/>
        <v>0</v>
      </c>
      <c r="LJ26" s="41"/>
      <c r="LL26" s="40">
        <f t="shared" si="514"/>
        <v>0</v>
      </c>
      <c r="LM26" s="41">
        <f t="shared" si="157"/>
        <v>0</v>
      </c>
      <c r="LN26" s="39">
        <f t="shared" si="8"/>
        <v>0</v>
      </c>
      <c r="LO26" s="40">
        <f t="shared" si="158"/>
        <v>0</v>
      </c>
      <c r="LP26" s="41"/>
      <c r="LR26" s="40">
        <f t="shared" si="515"/>
        <v>0</v>
      </c>
      <c r="LS26" s="41">
        <f t="shared" si="9"/>
        <v>0</v>
      </c>
      <c r="LT26" s="39">
        <f t="shared" si="10"/>
        <v>0</v>
      </c>
      <c r="LU26" s="40">
        <f t="shared" si="160"/>
        <v>0</v>
      </c>
      <c r="LV26" s="41"/>
      <c r="LX26" s="40">
        <f t="shared" si="516"/>
        <v>0</v>
      </c>
      <c r="LY26" s="41"/>
      <c r="MA26" s="40">
        <f t="shared" si="517"/>
        <v>0</v>
      </c>
      <c r="MB26" s="41"/>
      <c r="MD26" s="40">
        <f t="shared" si="518"/>
        <v>0</v>
      </c>
      <c r="ME26" s="41"/>
      <c r="MG26" s="40">
        <f t="shared" si="519"/>
        <v>0</v>
      </c>
      <c r="MH26" s="41"/>
      <c r="MJ26" s="40">
        <f t="shared" si="520"/>
        <v>0</v>
      </c>
      <c r="MK26" s="41"/>
      <c r="MM26" s="40">
        <f t="shared" si="521"/>
        <v>0</v>
      </c>
      <c r="MN26" s="41"/>
      <c r="MP26" s="40">
        <f t="shared" si="522"/>
        <v>0</v>
      </c>
      <c r="MQ26" s="41"/>
      <c r="MS26" s="40">
        <f t="shared" si="523"/>
        <v>0</v>
      </c>
      <c r="MT26" s="41"/>
      <c r="MV26" s="40">
        <f t="shared" si="524"/>
        <v>0</v>
      </c>
      <c r="MW26" s="41">
        <f t="shared" si="170"/>
        <v>0</v>
      </c>
      <c r="MX26" s="39">
        <f t="shared" si="171"/>
        <v>0</v>
      </c>
      <c r="MY26" s="40">
        <f t="shared" si="172"/>
        <v>0</v>
      </c>
      <c r="MZ26" s="41"/>
      <c r="NB26" s="40">
        <f t="shared" si="525"/>
        <v>0</v>
      </c>
      <c r="NC26" s="41"/>
      <c r="NE26" s="40">
        <f t="shared" si="526"/>
        <v>0</v>
      </c>
      <c r="NF26" s="41"/>
      <c r="NH26" s="40">
        <f t="shared" si="527"/>
        <v>0</v>
      </c>
      <c r="NI26" s="41"/>
      <c r="NK26" s="40">
        <f t="shared" si="528"/>
        <v>0</v>
      </c>
      <c r="NL26" s="41">
        <f t="shared" si="177"/>
        <v>0</v>
      </c>
      <c r="NM26" s="39">
        <f t="shared" si="178"/>
        <v>0</v>
      </c>
      <c r="NN26" s="40">
        <f t="shared" si="179"/>
        <v>0</v>
      </c>
      <c r="NO26" s="41">
        <f t="shared" si="180"/>
        <v>0</v>
      </c>
      <c r="NP26" s="39">
        <f t="shared" si="181"/>
        <v>0</v>
      </c>
      <c r="NQ26" s="40">
        <f t="shared" si="182"/>
        <v>0</v>
      </c>
      <c r="NR26" s="41"/>
      <c r="NT26" s="40">
        <f t="shared" si="529"/>
        <v>0</v>
      </c>
      <c r="NU26" s="41"/>
      <c r="NW26" s="40">
        <f t="shared" si="530"/>
        <v>0</v>
      </c>
      <c r="NX26" s="41"/>
      <c r="NZ26" s="40">
        <f t="shared" si="531"/>
        <v>0</v>
      </c>
      <c r="OA26" s="41"/>
      <c r="OC26" s="40">
        <f t="shared" si="532"/>
        <v>0</v>
      </c>
      <c r="OD26" s="41"/>
      <c r="OF26" s="40">
        <f t="shared" si="533"/>
        <v>0</v>
      </c>
      <c r="OG26" s="41"/>
      <c r="OI26" s="40">
        <f t="shared" si="534"/>
        <v>0</v>
      </c>
      <c r="OJ26" s="41"/>
      <c r="OL26" s="40">
        <f t="shared" si="535"/>
        <v>0</v>
      </c>
      <c r="OM26" s="41"/>
      <c r="OO26" s="40">
        <f t="shared" si="536"/>
        <v>0</v>
      </c>
      <c r="OP26" s="41">
        <f t="shared" si="191"/>
        <v>0</v>
      </c>
      <c r="OQ26" s="39">
        <f t="shared" si="191"/>
        <v>0</v>
      </c>
      <c r="OR26" s="40">
        <f t="shared" si="192"/>
        <v>0</v>
      </c>
      <c r="OS26" s="41"/>
      <c r="OU26" s="40">
        <f t="shared" si="537"/>
        <v>0</v>
      </c>
      <c r="OV26" s="41">
        <f t="shared" si="194"/>
        <v>0</v>
      </c>
      <c r="OW26" s="39">
        <f t="shared" si="195"/>
        <v>0</v>
      </c>
      <c r="OX26" s="40">
        <f t="shared" si="196"/>
        <v>0</v>
      </c>
      <c r="OY26" s="41"/>
      <c r="PA26" s="40">
        <f t="shared" si="538"/>
        <v>0</v>
      </c>
      <c r="PB26" s="41"/>
      <c r="PD26" s="40">
        <f t="shared" si="539"/>
        <v>0</v>
      </c>
      <c r="PE26" s="41"/>
      <c r="PG26" s="40">
        <f t="shared" si="540"/>
        <v>0</v>
      </c>
      <c r="PH26" s="41"/>
      <c r="PJ26" s="40">
        <f t="shared" si="541"/>
        <v>0</v>
      </c>
      <c r="PK26" s="41">
        <f t="shared" si="201"/>
        <v>0</v>
      </c>
      <c r="PL26" s="39">
        <f t="shared" si="201"/>
        <v>0</v>
      </c>
      <c r="PM26" s="40">
        <f t="shared" si="202"/>
        <v>0</v>
      </c>
      <c r="PN26" s="41">
        <f t="shared" si="11"/>
        <v>0</v>
      </c>
      <c r="PO26" s="39">
        <f t="shared" si="12"/>
        <v>0</v>
      </c>
      <c r="PP26" s="40">
        <f t="shared" si="203"/>
        <v>0</v>
      </c>
      <c r="PQ26" s="41">
        <f t="shared" si="13"/>
        <v>0</v>
      </c>
      <c r="PR26" s="39">
        <f t="shared" si="14"/>
        <v>0</v>
      </c>
      <c r="PS26" s="40">
        <f t="shared" si="204"/>
        <v>0</v>
      </c>
      <c r="PT26" s="41">
        <f t="shared" si="15"/>
        <v>0</v>
      </c>
      <c r="PU26" s="39">
        <f t="shared" si="16"/>
        <v>0</v>
      </c>
      <c r="PV26" s="40">
        <f t="shared" si="205"/>
        <v>0</v>
      </c>
      <c r="PW26" s="38"/>
    </row>
    <row r="27" spans="1:439" s="39" customFormat="1" ht="16.5" thickBot="1" x14ac:dyDescent="0.3">
      <c r="A27" s="35">
        <v>17</v>
      </c>
      <c r="B27" s="36" t="s">
        <v>368</v>
      </c>
      <c r="C27" s="37" t="s">
        <v>245</v>
      </c>
      <c r="D27" s="38"/>
      <c r="F27" s="40"/>
      <c r="G27" s="41"/>
      <c r="I27" s="40"/>
      <c r="J27" s="41"/>
      <c r="L27" s="40"/>
      <c r="M27" s="41"/>
      <c r="O27" s="40"/>
      <c r="P27" s="41"/>
      <c r="R27" s="40"/>
      <c r="S27" s="41"/>
      <c r="U27" s="40"/>
      <c r="V27" s="41"/>
      <c r="X27" s="40"/>
      <c r="Y27" s="41"/>
      <c r="AA27" s="40">
        <f t="shared" si="542"/>
        <v>0</v>
      </c>
      <c r="AB27" s="41">
        <f t="shared" si="25"/>
        <v>0</v>
      </c>
      <c r="AC27" s="39">
        <f t="shared" si="26"/>
        <v>0</v>
      </c>
      <c r="AD27" s="40">
        <f t="shared" si="26"/>
        <v>0</v>
      </c>
      <c r="AE27" s="41"/>
      <c r="AG27" s="40">
        <f t="shared" si="436"/>
        <v>0</v>
      </c>
      <c r="AH27" s="41">
        <f t="shared" si="0"/>
        <v>0</v>
      </c>
      <c r="AI27" s="39">
        <f t="shared" si="28"/>
        <v>0</v>
      </c>
      <c r="AJ27" s="40">
        <f t="shared" si="29"/>
        <v>0</v>
      </c>
      <c r="AK27" s="41"/>
      <c r="AM27" s="40">
        <f t="shared" si="437"/>
        <v>0</v>
      </c>
      <c r="AN27" s="41"/>
      <c r="AP27" s="40">
        <f t="shared" si="438"/>
        <v>0</v>
      </c>
      <c r="AQ27" s="41"/>
      <c r="AS27" s="40">
        <f t="shared" si="439"/>
        <v>0</v>
      </c>
      <c r="AT27" s="41"/>
      <c r="AV27" s="40">
        <f t="shared" si="440"/>
        <v>0</v>
      </c>
      <c r="AW27" s="41"/>
      <c r="AY27" s="40">
        <f t="shared" si="441"/>
        <v>0</v>
      </c>
      <c r="AZ27" s="41"/>
      <c r="BB27" s="40">
        <f t="shared" si="442"/>
        <v>0</v>
      </c>
      <c r="BC27" s="41"/>
      <c r="BE27" s="40">
        <f t="shared" si="443"/>
        <v>0</v>
      </c>
      <c r="BF27" s="41"/>
      <c r="BH27" s="40">
        <f t="shared" si="444"/>
        <v>0</v>
      </c>
      <c r="BI27" s="41"/>
      <c r="BK27" s="40">
        <f t="shared" si="445"/>
        <v>0</v>
      </c>
      <c r="BL27" s="41"/>
      <c r="BN27" s="40">
        <f t="shared" si="446"/>
        <v>0</v>
      </c>
      <c r="BO27" s="41"/>
      <c r="BQ27" s="40">
        <f t="shared" si="447"/>
        <v>0</v>
      </c>
      <c r="BR27" s="41">
        <f t="shared" si="41"/>
        <v>0</v>
      </c>
      <c r="BS27" s="39">
        <f t="shared" si="42"/>
        <v>0</v>
      </c>
      <c r="BT27" s="40">
        <f t="shared" si="43"/>
        <v>0</v>
      </c>
      <c r="BU27" s="41"/>
      <c r="BW27" s="40">
        <f>SUM(BU27:BV27)</f>
        <v>0</v>
      </c>
      <c r="BX27" s="41"/>
      <c r="BZ27" s="40">
        <f t="shared" si="449"/>
        <v>0</v>
      </c>
      <c r="CA27" s="41"/>
      <c r="CC27" s="40">
        <f t="shared" si="450"/>
        <v>0</v>
      </c>
      <c r="CD27" s="41"/>
      <c r="CF27" s="40">
        <f t="shared" si="451"/>
        <v>0</v>
      </c>
      <c r="CG27" s="41"/>
      <c r="CI27" s="40">
        <f t="shared" si="452"/>
        <v>0</v>
      </c>
      <c r="CJ27" s="41"/>
      <c r="CL27" s="40">
        <f t="shared" si="453"/>
        <v>0</v>
      </c>
      <c r="CM27" s="41"/>
      <c r="CO27" s="40">
        <f t="shared" si="454"/>
        <v>0</v>
      </c>
      <c r="CP27" s="41">
        <f t="shared" si="51"/>
        <v>0</v>
      </c>
      <c r="CQ27" s="39">
        <f t="shared" si="52"/>
        <v>0</v>
      </c>
      <c r="CR27" s="40">
        <f t="shared" si="53"/>
        <v>0</v>
      </c>
      <c r="CS27" s="41"/>
      <c r="CU27" s="40">
        <f t="shared" si="455"/>
        <v>0</v>
      </c>
      <c r="CV27" s="41"/>
      <c r="CX27" s="40">
        <f t="shared" si="456"/>
        <v>0</v>
      </c>
      <c r="DA27" s="40">
        <f t="shared" si="457"/>
        <v>0</v>
      </c>
      <c r="DB27" s="41"/>
      <c r="DD27" s="40">
        <f t="shared" si="458"/>
        <v>0</v>
      </c>
      <c r="DE27" s="41"/>
      <c r="DG27" s="40">
        <f t="shared" si="459"/>
        <v>0</v>
      </c>
      <c r="DH27" s="41">
        <f t="shared" si="59"/>
        <v>0</v>
      </c>
      <c r="DI27" s="39">
        <f t="shared" si="60"/>
        <v>0</v>
      </c>
      <c r="DJ27" s="40">
        <f t="shared" si="61"/>
        <v>0</v>
      </c>
      <c r="DK27" s="41"/>
      <c r="DM27" s="40">
        <f t="shared" si="460"/>
        <v>0</v>
      </c>
      <c r="DN27" s="41"/>
      <c r="DP27" s="40">
        <f t="shared" si="461"/>
        <v>0</v>
      </c>
      <c r="DQ27" s="41"/>
      <c r="DS27" s="40">
        <f t="shared" si="462"/>
        <v>0</v>
      </c>
      <c r="DT27" s="41"/>
      <c r="DV27" s="40">
        <f t="shared" si="463"/>
        <v>0</v>
      </c>
      <c r="DW27" s="41"/>
      <c r="DY27" s="40">
        <f t="shared" si="464"/>
        <v>0</v>
      </c>
      <c r="DZ27" s="41">
        <f t="shared" si="67"/>
        <v>0</v>
      </c>
      <c r="EA27" s="39">
        <f t="shared" si="67"/>
        <v>0</v>
      </c>
      <c r="EB27" s="40">
        <f t="shared" si="68"/>
        <v>0</v>
      </c>
      <c r="EC27" s="41"/>
      <c r="EE27" s="40">
        <f t="shared" si="465"/>
        <v>0</v>
      </c>
      <c r="EF27" s="41"/>
      <c r="EH27" s="40">
        <f t="shared" si="466"/>
        <v>0</v>
      </c>
      <c r="EI27" s="41"/>
      <c r="EK27" s="40">
        <f t="shared" si="467"/>
        <v>0</v>
      </c>
      <c r="EL27" s="41"/>
      <c r="EN27" s="40">
        <f t="shared" si="468"/>
        <v>0</v>
      </c>
      <c r="EO27" s="41">
        <f t="shared" si="73"/>
        <v>0</v>
      </c>
      <c r="EP27" s="39">
        <f t="shared" si="1"/>
        <v>0</v>
      </c>
      <c r="EQ27" s="40">
        <f t="shared" si="74"/>
        <v>0</v>
      </c>
      <c r="ER27" s="41"/>
      <c r="ET27" s="40">
        <f t="shared" si="469"/>
        <v>0</v>
      </c>
      <c r="EU27" s="41"/>
      <c r="EW27" s="40">
        <f t="shared" si="470"/>
        <v>0</v>
      </c>
      <c r="EX27" s="41"/>
      <c r="EZ27" s="40">
        <f t="shared" si="471"/>
        <v>0</v>
      </c>
      <c r="FA27" s="41"/>
      <c r="FC27" s="40">
        <f t="shared" si="472"/>
        <v>0</v>
      </c>
      <c r="FD27" s="41"/>
      <c r="FF27" s="40">
        <f t="shared" si="473"/>
        <v>0</v>
      </c>
      <c r="FG27" s="41"/>
      <c r="FI27" s="40">
        <f t="shared" si="474"/>
        <v>0</v>
      </c>
      <c r="FJ27" s="41">
        <f t="shared" si="81"/>
        <v>0</v>
      </c>
      <c r="FK27" s="39">
        <f t="shared" si="82"/>
        <v>0</v>
      </c>
      <c r="FL27" s="40">
        <f t="shared" si="83"/>
        <v>0</v>
      </c>
      <c r="FM27" s="41"/>
      <c r="FO27" s="40">
        <f t="shared" si="475"/>
        <v>0</v>
      </c>
      <c r="FP27" s="41"/>
      <c r="FR27" s="40">
        <f t="shared" si="476"/>
        <v>0</v>
      </c>
      <c r="FS27" s="41"/>
      <c r="FU27" s="40">
        <f t="shared" si="477"/>
        <v>0</v>
      </c>
      <c r="FV27" s="41"/>
      <c r="FX27" s="40">
        <f t="shared" si="478"/>
        <v>0</v>
      </c>
      <c r="FY27" s="41"/>
      <c r="GA27" s="40">
        <f t="shared" si="479"/>
        <v>0</v>
      </c>
      <c r="GB27" s="41">
        <f t="shared" si="89"/>
        <v>0</v>
      </c>
      <c r="GC27" s="39">
        <f t="shared" si="90"/>
        <v>0</v>
      </c>
      <c r="GD27" s="40">
        <f t="shared" si="480"/>
        <v>0</v>
      </c>
      <c r="GE27" s="41"/>
      <c r="GG27" s="40">
        <f t="shared" si="481"/>
        <v>0</v>
      </c>
      <c r="GH27" s="41"/>
      <c r="GJ27" s="40">
        <f t="shared" si="482"/>
        <v>0</v>
      </c>
      <c r="GK27" s="41">
        <f t="shared" si="94"/>
        <v>0</v>
      </c>
      <c r="GL27" s="39">
        <f t="shared" si="94"/>
        <v>0</v>
      </c>
      <c r="GM27" s="40">
        <f t="shared" si="95"/>
        <v>0</v>
      </c>
      <c r="GN27" s="41"/>
      <c r="GP27" s="40">
        <f t="shared" si="483"/>
        <v>0</v>
      </c>
      <c r="GQ27" s="41"/>
      <c r="GS27" s="40">
        <f t="shared" si="484"/>
        <v>0</v>
      </c>
      <c r="GT27" s="41">
        <f t="shared" si="98"/>
        <v>0</v>
      </c>
      <c r="GU27" s="39">
        <f t="shared" si="99"/>
        <v>0</v>
      </c>
      <c r="GV27" s="40">
        <f t="shared" si="100"/>
        <v>0</v>
      </c>
      <c r="GW27" s="41">
        <f t="shared" si="3"/>
        <v>0</v>
      </c>
      <c r="GX27" s="39">
        <f t="shared" si="4"/>
        <v>0</v>
      </c>
      <c r="GY27" s="40">
        <f t="shared" si="101"/>
        <v>0</v>
      </c>
      <c r="HB27" s="40">
        <f t="shared" si="485"/>
        <v>0</v>
      </c>
      <c r="HE27" s="40">
        <f t="shared" si="486"/>
        <v>0</v>
      </c>
      <c r="HH27" s="40">
        <f t="shared" si="487"/>
        <v>0</v>
      </c>
      <c r="HK27" s="40">
        <f t="shared" si="488"/>
        <v>0</v>
      </c>
      <c r="HN27" s="40">
        <f t="shared" si="489"/>
        <v>0</v>
      </c>
      <c r="HO27" s="41"/>
      <c r="HQ27" s="40">
        <f t="shared" si="490"/>
        <v>0</v>
      </c>
      <c r="HR27" s="39">
        <v>59935</v>
      </c>
      <c r="HS27" s="39">
        <f>-3420+934+4382-200-1150-1300-100+5398+12510+500+500+135+696</f>
        <v>18885</v>
      </c>
      <c r="HT27" s="40">
        <f t="shared" si="491"/>
        <v>78820</v>
      </c>
      <c r="HW27" s="40">
        <f t="shared" si="492"/>
        <v>0</v>
      </c>
      <c r="HX27" s="41">
        <f t="shared" si="110"/>
        <v>59935</v>
      </c>
      <c r="HY27" s="39">
        <f t="shared" si="111"/>
        <v>18885</v>
      </c>
      <c r="HZ27" s="40">
        <f t="shared" si="112"/>
        <v>78820</v>
      </c>
      <c r="IA27" s="41"/>
      <c r="IC27" s="40">
        <f t="shared" si="493"/>
        <v>0</v>
      </c>
      <c r="ID27" s="41"/>
      <c r="IF27" s="40">
        <f t="shared" si="494"/>
        <v>0</v>
      </c>
      <c r="IG27" s="41">
        <f t="shared" si="115"/>
        <v>0</v>
      </c>
      <c r="IH27" s="39">
        <f t="shared" si="116"/>
        <v>0</v>
      </c>
      <c r="II27" s="40">
        <f t="shared" si="117"/>
        <v>0</v>
      </c>
      <c r="IJ27" s="41"/>
      <c r="IL27" s="40">
        <f t="shared" si="495"/>
        <v>0</v>
      </c>
      <c r="IM27" s="41"/>
      <c r="IO27" s="40">
        <f t="shared" si="496"/>
        <v>0</v>
      </c>
      <c r="IP27" s="41">
        <f t="shared" si="120"/>
        <v>0</v>
      </c>
      <c r="IQ27" s="39">
        <f t="shared" si="121"/>
        <v>0</v>
      </c>
      <c r="IR27" s="40">
        <f t="shared" si="122"/>
        <v>0</v>
      </c>
      <c r="IS27" s="41"/>
      <c r="IU27" s="40">
        <f t="shared" si="497"/>
        <v>0</v>
      </c>
      <c r="IV27" s="41"/>
      <c r="IX27" s="40">
        <f t="shared" si="498"/>
        <v>0</v>
      </c>
      <c r="IY27" s="41">
        <f t="shared" si="125"/>
        <v>0</v>
      </c>
      <c r="IZ27" s="39">
        <f t="shared" si="126"/>
        <v>0</v>
      </c>
      <c r="JA27" s="40">
        <f t="shared" si="127"/>
        <v>0</v>
      </c>
      <c r="JB27" s="39">
        <v>37005</v>
      </c>
      <c r="JC27" s="39">
        <f>6850+6745+3589+26736</f>
        <v>43920</v>
      </c>
      <c r="JD27" s="40">
        <f t="shared" si="499"/>
        <v>80925</v>
      </c>
      <c r="JE27" s="41"/>
      <c r="JG27" s="40">
        <f t="shared" si="500"/>
        <v>0</v>
      </c>
      <c r="JH27" s="41"/>
      <c r="JJ27" s="40">
        <f t="shared" si="501"/>
        <v>0</v>
      </c>
      <c r="JK27" s="41">
        <f t="shared" si="131"/>
        <v>37005</v>
      </c>
      <c r="JL27" s="39">
        <f t="shared" si="132"/>
        <v>43920</v>
      </c>
      <c r="JM27" s="40">
        <f t="shared" si="133"/>
        <v>80925</v>
      </c>
      <c r="JN27" s="41"/>
      <c r="JP27" s="40">
        <f t="shared" si="502"/>
        <v>0</v>
      </c>
      <c r="JQ27" s="41"/>
      <c r="JS27" s="40">
        <f t="shared" si="503"/>
        <v>0</v>
      </c>
      <c r="JT27" s="41">
        <f t="shared" si="136"/>
        <v>0</v>
      </c>
      <c r="JU27" s="39">
        <f t="shared" si="137"/>
        <v>0</v>
      </c>
      <c r="JV27" s="40">
        <f t="shared" si="138"/>
        <v>0</v>
      </c>
      <c r="JW27" s="41"/>
      <c r="JY27" s="40">
        <f t="shared" si="504"/>
        <v>0</v>
      </c>
      <c r="JZ27" s="41"/>
      <c r="KB27" s="40">
        <f t="shared" si="505"/>
        <v>0</v>
      </c>
      <c r="KC27" s="41">
        <f t="shared" si="141"/>
        <v>0</v>
      </c>
      <c r="KD27" s="39">
        <f t="shared" si="142"/>
        <v>0</v>
      </c>
      <c r="KE27" s="40">
        <f t="shared" si="143"/>
        <v>0</v>
      </c>
      <c r="KF27" s="41"/>
      <c r="KH27" s="40">
        <f t="shared" si="506"/>
        <v>0</v>
      </c>
      <c r="KI27" s="41">
        <f t="shared" si="6"/>
        <v>96940</v>
      </c>
      <c r="KJ27" s="39">
        <f t="shared" si="7"/>
        <v>62805</v>
      </c>
      <c r="KK27" s="40">
        <f t="shared" si="145"/>
        <v>159745</v>
      </c>
      <c r="KL27" s="41">
        <v>10000</v>
      </c>
      <c r="KN27" s="40">
        <f t="shared" si="507"/>
        <v>10000</v>
      </c>
      <c r="KO27" s="39">
        <v>356422</v>
      </c>
      <c r="KP27" s="39">
        <f>-1947-5525-3755-446-3241-2512-4063-6485-3718-771+2420-170-362-46500-3810+13618-202-2500-300-20000-20000-26970-510-20000-17786-11000-14750+40000+13598</f>
        <v>-147687</v>
      </c>
      <c r="KQ27" s="40">
        <f t="shared" si="508"/>
        <v>208735</v>
      </c>
      <c r="KR27" s="39">
        <v>495682</v>
      </c>
      <c r="KT27" s="40">
        <f t="shared" si="509"/>
        <v>495682</v>
      </c>
      <c r="KU27" s="41">
        <f t="shared" si="149"/>
        <v>852104</v>
      </c>
      <c r="KV27" s="39">
        <f t="shared" si="150"/>
        <v>-147687</v>
      </c>
      <c r="KW27" s="40">
        <f t="shared" si="151"/>
        <v>704417</v>
      </c>
      <c r="KX27" s="39">
        <v>1950</v>
      </c>
      <c r="KY27" s="39">
        <f>-1500-450</f>
        <v>-1950</v>
      </c>
      <c r="KZ27" s="40">
        <f t="shared" si="510"/>
        <v>0</v>
      </c>
      <c r="LA27" s="41"/>
      <c r="LC27" s="40">
        <f t="shared" si="511"/>
        <v>0</v>
      </c>
      <c r="LD27" s="41"/>
      <c r="LF27" s="40">
        <f t="shared" si="512"/>
        <v>0</v>
      </c>
      <c r="LG27" s="39">
        <v>222000</v>
      </c>
      <c r="LH27" s="39">
        <f>-10355-4382-1200-14988-6745-7976-3589-1200-59414-26736-13618</f>
        <v>-150203</v>
      </c>
      <c r="LI27" s="40">
        <f t="shared" si="513"/>
        <v>71797</v>
      </c>
      <c r="LJ27" s="41"/>
      <c r="LL27" s="40">
        <f t="shared" si="514"/>
        <v>0</v>
      </c>
      <c r="LM27" s="41">
        <f t="shared" si="157"/>
        <v>223950</v>
      </c>
      <c r="LN27" s="39">
        <f t="shared" si="157"/>
        <v>-152153</v>
      </c>
      <c r="LO27" s="40">
        <f t="shared" si="158"/>
        <v>71797</v>
      </c>
      <c r="LP27" s="39">
        <f>800000+100000</f>
        <v>900000</v>
      </c>
      <c r="LR27" s="40">
        <f t="shared" si="515"/>
        <v>900000</v>
      </c>
      <c r="LS27" s="41">
        <f t="shared" si="9"/>
        <v>1986054</v>
      </c>
      <c r="LT27" s="39">
        <f t="shared" si="10"/>
        <v>-299840</v>
      </c>
      <c r="LU27" s="40">
        <f t="shared" si="160"/>
        <v>1686214</v>
      </c>
      <c r="LV27" s="41"/>
      <c r="LX27" s="40">
        <f t="shared" si="516"/>
        <v>0</v>
      </c>
      <c r="LY27" s="41"/>
      <c r="MA27" s="40">
        <f t="shared" si="517"/>
        <v>0</v>
      </c>
      <c r="MB27" s="41"/>
      <c r="MD27" s="40">
        <f t="shared" si="518"/>
        <v>0</v>
      </c>
      <c r="ME27" s="41"/>
      <c r="MG27" s="40">
        <f t="shared" si="519"/>
        <v>0</v>
      </c>
      <c r="MH27" s="41"/>
      <c r="MJ27" s="40">
        <f t="shared" si="520"/>
        <v>0</v>
      </c>
      <c r="MK27" s="41"/>
      <c r="MM27" s="40">
        <f t="shared" si="521"/>
        <v>0</v>
      </c>
      <c r="MN27" s="41"/>
      <c r="MP27" s="40">
        <f t="shared" si="522"/>
        <v>0</v>
      </c>
      <c r="MQ27" s="41"/>
      <c r="MS27" s="40">
        <f t="shared" si="523"/>
        <v>0</v>
      </c>
      <c r="MT27" s="41"/>
      <c r="MV27" s="40">
        <f t="shared" si="524"/>
        <v>0</v>
      </c>
      <c r="MW27" s="41">
        <f t="shared" si="170"/>
        <v>0</v>
      </c>
      <c r="MX27" s="39">
        <f t="shared" si="171"/>
        <v>0</v>
      </c>
      <c r="MY27" s="40">
        <f t="shared" si="172"/>
        <v>0</v>
      </c>
      <c r="MZ27" s="41"/>
      <c r="NB27" s="40">
        <f t="shared" si="525"/>
        <v>0</v>
      </c>
      <c r="NC27" s="41"/>
      <c r="NE27" s="40">
        <f t="shared" si="526"/>
        <v>0</v>
      </c>
      <c r="NF27" s="41"/>
      <c r="NH27" s="40">
        <f t="shared" si="527"/>
        <v>0</v>
      </c>
      <c r="NI27" s="41"/>
      <c r="NK27" s="40">
        <f t="shared" si="528"/>
        <v>0</v>
      </c>
      <c r="NL27" s="41">
        <f t="shared" si="177"/>
        <v>0</v>
      </c>
      <c r="NM27" s="39">
        <f t="shared" si="178"/>
        <v>0</v>
      </c>
      <c r="NN27" s="40">
        <f t="shared" si="179"/>
        <v>0</v>
      </c>
      <c r="NO27" s="41">
        <f t="shared" si="180"/>
        <v>0</v>
      </c>
      <c r="NP27" s="39">
        <f t="shared" si="181"/>
        <v>0</v>
      </c>
      <c r="NQ27" s="40">
        <f t="shared" si="182"/>
        <v>0</v>
      </c>
      <c r="NR27" s="41"/>
      <c r="NT27" s="40">
        <f t="shared" si="529"/>
        <v>0</v>
      </c>
      <c r="NU27" s="41"/>
      <c r="NW27" s="40">
        <f t="shared" si="530"/>
        <v>0</v>
      </c>
      <c r="NX27" s="41"/>
      <c r="NZ27" s="40">
        <f t="shared" si="531"/>
        <v>0</v>
      </c>
      <c r="OA27" s="41"/>
      <c r="OC27" s="40">
        <f t="shared" si="532"/>
        <v>0</v>
      </c>
      <c r="OD27" s="41"/>
      <c r="OF27" s="40">
        <f t="shared" si="533"/>
        <v>0</v>
      </c>
      <c r="OG27" s="41"/>
      <c r="OI27" s="40">
        <f t="shared" si="534"/>
        <v>0</v>
      </c>
      <c r="OJ27" s="41"/>
      <c r="OL27" s="40">
        <f t="shared" si="535"/>
        <v>0</v>
      </c>
      <c r="OM27" s="41"/>
      <c r="OO27" s="40">
        <f t="shared" si="536"/>
        <v>0</v>
      </c>
      <c r="OP27" s="41">
        <f t="shared" si="191"/>
        <v>0</v>
      </c>
      <c r="OQ27" s="39">
        <f t="shared" si="191"/>
        <v>0</v>
      </c>
      <c r="OR27" s="40">
        <f t="shared" si="192"/>
        <v>0</v>
      </c>
      <c r="OS27" s="41"/>
      <c r="OU27" s="40">
        <f t="shared" si="537"/>
        <v>0</v>
      </c>
      <c r="OV27" s="41">
        <f t="shared" si="194"/>
        <v>0</v>
      </c>
      <c r="OW27" s="39">
        <f t="shared" si="195"/>
        <v>0</v>
      </c>
      <c r="OX27" s="40">
        <f t="shared" si="196"/>
        <v>0</v>
      </c>
      <c r="OY27" s="41"/>
      <c r="PA27" s="40">
        <f t="shared" si="538"/>
        <v>0</v>
      </c>
      <c r="PB27" s="41"/>
      <c r="PD27" s="40">
        <f t="shared" si="539"/>
        <v>0</v>
      </c>
      <c r="PE27" s="41"/>
      <c r="PG27" s="40">
        <f t="shared" si="540"/>
        <v>0</v>
      </c>
      <c r="PH27" s="41"/>
      <c r="PJ27" s="40">
        <f t="shared" si="541"/>
        <v>0</v>
      </c>
      <c r="PK27" s="41">
        <f t="shared" si="201"/>
        <v>0</v>
      </c>
      <c r="PL27" s="39">
        <f t="shared" si="201"/>
        <v>0</v>
      </c>
      <c r="PM27" s="40">
        <f t="shared" si="202"/>
        <v>0</v>
      </c>
      <c r="PN27" s="41">
        <f t="shared" si="11"/>
        <v>0</v>
      </c>
      <c r="PO27" s="39">
        <f t="shared" si="12"/>
        <v>0</v>
      </c>
      <c r="PP27" s="40">
        <f t="shared" si="203"/>
        <v>0</v>
      </c>
      <c r="PQ27" s="41">
        <f t="shared" si="13"/>
        <v>2082994</v>
      </c>
      <c r="PR27" s="39">
        <f t="shared" si="14"/>
        <v>-237035</v>
      </c>
      <c r="PS27" s="40">
        <f t="shared" si="204"/>
        <v>1845959</v>
      </c>
      <c r="PT27" s="41">
        <f t="shared" si="15"/>
        <v>2082994</v>
      </c>
      <c r="PU27" s="39">
        <f t="shared" si="16"/>
        <v>-237035</v>
      </c>
      <c r="PV27" s="40">
        <f t="shared" si="205"/>
        <v>1845959</v>
      </c>
      <c r="PW27" s="38"/>
    </row>
    <row r="28" spans="1:439" s="23" customFormat="1" ht="16.5" thickBot="1" x14ac:dyDescent="0.3">
      <c r="A28" s="19">
        <v>18</v>
      </c>
      <c r="B28" s="20" t="s">
        <v>281</v>
      </c>
      <c r="C28" s="49" t="s">
        <v>318</v>
      </c>
      <c r="D28" s="22">
        <f>SUM(D24:D27)</f>
        <v>0</v>
      </c>
      <c r="E28" s="23">
        <f t="shared" ref="E28:G28" si="543">SUM(E24:E27)</f>
        <v>0</v>
      </c>
      <c r="F28" s="24">
        <f t="shared" si="543"/>
        <v>0</v>
      </c>
      <c r="G28" s="25">
        <f t="shared" si="543"/>
        <v>0</v>
      </c>
      <c r="H28" s="23">
        <f t="shared" ref="H28:J28" si="544">SUM(H24:H27)</f>
        <v>0</v>
      </c>
      <c r="I28" s="24">
        <f t="shared" si="544"/>
        <v>0</v>
      </c>
      <c r="J28" s="25">
        <f t="shared" si="544"/>
        <v>0</v>
      </c>
      <c r="K28" s="23">
        <f t="shared" ref="K28:L28" si="545">SUM(K24:K27)</f>
        <v>0</v>
      </c>
      <c r="L28" s="24">
        <f t="shared" si="545"/>
        <v>0</v>
      </c>
      <c r="M28" s="25">
        <f t="shared" ref="M28:O28" si="546">SUM(M24:M27)</f>
        <v>0</v>
      </c>
      <c r="N28" s="23">
        <f t="shared" si="546"/>
        <v>0</v>
      </c>
      <c r="O28" s="24">
        <f t="shared" si="546"/>
        <v>0</v>
      </c>
      <c r="P28" s="25">
        <f t="shared" ref="P28:R28" si="547">SUM(P24:P27)</f>
        <v>0</v>
      </c>
      <c r="Q28" s="23">
        <f t="shared" si="547"/>
        <v>0</v>
      </c>
      <c r="R28" s="24">
        <f t="shared" si="547"/>
        <v>0</v>
      </c>
      <c r="S28" s="25">
        <f t="shared" ref="S28:U28" si="548">SUM(S24:S27)</f>
        <v>0</v>
      </c>
      <c r="T28" s="23">
        <f t="shared" si="548"/>
        <v>0</v>
      </c>
      <c r="U28" s="24">
        <f t="shared" si="548"/>
        <v>0</v>
      </c>
      <c r="V28" s="25">
        <f t="shared" ref="V28:X28" si="549">SUM(V24:V27)</f>
        <v>0</v>
      </c>
      <c r="W28" s="23">
        <f t="shared" si="549"/>
        <v>0</v>
      </c>
      <c r="X28" s="24">
        <f t="shared" si="549"/>
        <v>0</v>
      </c>
      <c r="Y28" s="25">
        <f t="shared" ref="Y28:AA28" si="550">SUM(Y24:Y27)</f>
        <v>0</v>
      </c>
      <c r="Z28" s="23">
        <f t="shared" si="550"/>
        <v>0</v>
      </c>
      <c r="AA28" s="24">
        <f t="shared" si="550"/>
        <v>0</v>
      </c>
      <c r="AB28" s="25">
        <f t="shared" si="25"/>
        <v>0</v>
      </c>
      <c r="AC28" s="23">
        <f t="shared" si="26"/>
        <v>0</v>
      </c>
      <c r="AD28" s="24">
        <f t="shared" si="26"/>
        <v>0</v>
      </c>
      <c r="AE28" s="25">
        <f t="shared" ref="AE28:AG28" si="551">SUM(AE24:AE27)</f>
        <v>0</v>
      </c>
      <c r="AF28" s="23">
        <f t="shared" si="551"/>
        <v>0</v>
      </c>
      <c r="AG28" s="24">
        <f t="shared" si="551"/>
        <v>0</v>
      </c>
      <c r="AH28" s="25">
        <f t="shared" si="0"/>
        <v>0</v>
      </c>
      <c r="AI28" s="23">
        <f t="shared" si="28"/>
        <v>0</v>
      </c>
      <c r="AJ28" s="24">
        <f t="shared" si="29"/>
        <v>0</v>
      </c>
      <c r="AK28" s="25">
        <f t="shared" ref="AK28:AM28" si="552">SUM(AK24:AK27)</f>
        <v>0</v>
      </c>
      <c r="AL28" s="23">
        <f t="shared" si="552"/>
        <v>0</v>
      </c>
      <c r="AM28" s="24">
        <f t="shared" si="552"/>
        <v>0</v>
      </c>
      <c r="AN28" s="25">
        <f t="shared" ref="AN28:AP28" si="553">SUM(AN24:AN27)</f>
        <v>0</v>
      </c>
      <c r="AO28" s="23">
        <f t="shared" si="553"/>
        <v>0</v>
      </c>
      <c r="AP28" s="24">
        <f t="shared" si="553"/>
        <v>0</v>
      </c>
      <c r="AQ28" s="25">
        <f t="shared" ref="AQ28:AS28" si="554">SUM(AQ24:AQ27)</f>
        <v>0</v>
      </c>
      <c r="AR28" s="23">
        <f t="shared" si="554"/>
        <v>0</v>
      </c>
      <c r="AS28" s="24">
        <f t="shared" si="554"/>
        <v>0</v>
      </c>
      <c r="AT28" s="25">
        <f t="shared" ref="AT28:AV28" si="555">SUM(AT24:AT27)</f>
        <v>0</v>
      </c>
      <c r="AU28" s="23">
        <f t="shared" si="555"/>
        <v>0</v>
      </c>
      <c r="AV28" s="24">
        <f t="shared" si="555"/>
        <v>0</v>
      </c>
      <c r="AW28" s="25">
        <f t="shared" ref="AW28:AY28" si="556">SUM(AW24:AW27)</f>
        <v>0</v>
      </c>
      <c r="AX28" s="23">
        <f t="shared" si="556"/>
        <v>0</v>
      </c>
      <c r="AY28" s="24">
        <f t="shared" si="556"/>
        <v>0</v>
      </c>
      <c r="AZ28" s="25">
        <f t="shared" ref="AZ28:BB28" si="557">SUM(AZ24:AZ27)</f>
        <v>0</v>
      </c>
      <c r="BA28" s="23">
        <f t="shared" si="557"/>
        <v>0</v>
      </c>
      <c r="BB28" s="24">
        <f t="shared" si="557"/>
        <v>0</v>
      </c>
      <c r="BC28" s="25">
        <f t="shared" ref="BC28:BE28" si="558">SUM(BC24:BC27)</f>
        <v>0</v>
      </c>
      <c r="BD28" s="23">
        <f t="shared" si="558"/>
        <v>0</v>
      </c>
      <c r="BE28" s="24">
        <f t="shared" si="558"/>
        <v>0</v>
      </c>
      <c r="BF28" s="25">
        <f t="shared" ref="BF28:BH28" si="559">SUM(BF24:BF27)</f>
        <v>0</v>
      </c>
      <c r="BG28" s="23">
        <f t="shared" si="559"/>
        <v>0</v>
      </c>
      <c r="BH28" s="24">
        <f t="shared" si="559"/>
        <v>0</v>
      </c>
      <c r="BI28" s="25">
        <f t="shared" ref="BI28:BK28" si="560">SUM(BI24:BI27)</f>
        <v>0</v>
      </c>
      <c r="BJ28" s="23">
        <f t="shared" si="560"/>
        <v>0</v>
      </c>
      <c r="BK28" s="24">
        <f t="shared" si="560"/>
        <v>0</v>
      </c>
      <c r="BL28" s="25">
        <f t="shared" ref="BL28:BN28" si="561">SUM(BL24:BL27)</f>
        <v>0</v>
      </c>
      <c r="BM28" s="23">
        <f t="shared" si="561"/>
        <v>0</v>
      </c>
      <c r="BN28" s="24">
        <f t="shared" si="561"/>
        <v>0</v>
      </c>
      <c r="BO28" s="25">
        <f t="shared" ref="BO28:BQ28" si="562">SUM(BO24:BO27)</f>
        <v>0</v>
      </c>
      <c r="BP28" s="23">
        <f t="shared" si="562"/>
        <v>0</v>
      </c>
      <c r="BQ28" s="24">
        <f t="shared" si="562"/>
        <v>0</v>
      </c>
      <c r="BR28" s="25">
        <f t="shared" si="41"/>
        <v>0</v>
      </c>
      <c r="BS28" s="23">
        <f t="shared" si="42"/>
        <v>0</v>
      </c>
      <c r="BT28" s="24">
        <f t="shared" si="43"/>
        <v>0</v>
      </c>
      <c r="BU28" s="25">
        <f t="shared" ref="BU28:BW28" si="563">SUM(BU24:BU27)</f>
        <v>0</v>
      </c>
      <c r="BV28" s="23">
        <f t="shared" si="563"/>
        <v>0</v>
      </c>
      <c r="BW28" s="24">
        <f t="shared" si="563"/>
        <v>0</v>
      </c>
      <c r="BX28" s="25">
        <f t="shared" ref="BX28:BZ28" si="564">SUM(BX24:BX27)</f>
        <v>0</v>
      </c>
      <c r="BY28" s="23">
        <f t="shared" si="564"/>
        <v>0</v>
      </c>
      <c r="BZ28" s="24">
        <f t="shared" si="564"/>
        <v>0</v>
      </c>
      <c r="CA28" s="25">
        <f t="shared" ref="CA28:CC28" si="565">SUM(CA24:CA27)</f>
        <v>0</v>
      </c>
      <c r="CB28" s="23">
        <f t="shared" si="565"/>
        <v>0</v>
      </c>
      <c r="CC28" s="24">
        <f t="shared" si="565"/>
        <v>0</v>
      </c>
      <c r="CD28" s="25">
        <f t="shared" ref="CD28:CF28" si="566">SUM(CD24:CD27)</f>
        <v>0</v>
      </c>
      <c r="CE28" s="23">
        <f t="shared" si="566"/>
        <v>0</v>
      </c>
      <c r="CF28" s="24">
        <f t="shared" si="566"/>
        <v>0</v>
      </c>
      <c r="CG28" s="25">
        <f t="shared" ref="CG28:CI28" si="567">SUM(CG24:CG27)</f>
        <v>0</v>
      </c>
      <c r="CH28" s="23">
        <f t="shared" si="567"/>
        <v>0</v>
      </c>
      <c r="CI28" s="24">
        <f t="shared" si="567"/>
        <v>0</v>
      </c>
      <c r="CJ28" s="25">
        <f t="shared" ref="CJ28:CL28" si="568">SUM(CJ24:CJ27)</f>
        <v>0</v>
      </c>
      <c r="CK28" s="23">
        <f t="shared" si="568"/>
        <v>0</v>
      </c>
      <c r="CL28" s="24">
        <f t="shared" si="568"/>
        <v>0</v>
      </c>
      <c r="CM28" s="25">
        <f t="shared" ref="CM28:CO28" si="569">SUM(CM24:CM27)</f>
        <v>0</v>
      </c>
      <c r="CN28" s="23">
        <f t="shared" si="569"/>
        <v>0</v>
      </c>
      <c r="CO28" s="24">
        <f t="shared" si="569"/>
        <v>0</v>
      </c>
      <c r="CP28" s="25">
        <f t="shared" si="51"/>
        <v>0</v>
      </c>
      <c r="CQ28" s="23">
        <f t="shared" si="52"/>
        <v>0</v>
      </c>
      <c r="CR28" s="24">
        <f t="shared" si="53"/>
        <v>0</v>
      </c>
      <c r="CS28" s="25">
        <f t="shared" ref="CS28:CU28" si="570">SUM(CS24:CS27)</f>
        <v>0</v>
      </c>
      <c r="CT28" s="23">
        <f t="shared" si="570"/>
        <v>0</v>
      </c>
      <c r="CU28" s="24">
        <f t="shared" si="570"/>
        <v>0</v>
      </c>
      <c r="CV28" s="25">
        <f t="shared" ref="CV28:CX28" si="571">SUM(CV24:CV27)</f>
        <v>0</v>
      </c>
      <c r="CW28" s="23">
        <f t="shared" si="571"/>
        <v>0</v>
      </c>
      <c r="CX28" s="24">
        <f t="shared" si="571"/>
        <v>0</v>
      </c>
      <c r="CY28" s="25">
        <f t="shared" ref="CY28:DA28" si="572">SUM(CY24:CY27)</f>
        <v>0</v>
      </c>
      <c r="CZ28" s="23">
        <f t="shared" si="572"/>
        <v>0</v>
      </c>
      <c r="DA28" s="24">
        <f t="shared" si="572"/>
        <v>0</v>
      </c>
      <c r="DB28" s="25">
        <f t="shared" ref="DB28:DD28" si="573">SUM(DB24:DB27)</f>
        <v>0</v>
      </c>
      <c r="DC28" s="23">
        <f t="shared" si="573"/>
        <v>0</v>
      </c>
      <c r="DD28" s="24">
        <f t="shared" si="573"/>
        <v>0</v>
      </c>
      <c r="DE28" s="25">
        <f t="shared" ref="DE28:DG28" si="574">SUM(DE24:DE27)</f>
        <v>0</v>
      </c>
      <c r="DF28" s="23">
        <f t="shared" si="574"/>
        <v>0</v>
      </c>
      <c r="DG28" s="24">
        <f t="shared" si="574"/>
        <v>0</v>
      </c>
      <c r="DH28" s="25">
        <f t="shared" si="59"/>
        <v>0</v>
      </c>
      <c r="DI28" s="23">
        <f t="shared" si="60"/>
        <v>0</v>
      </c>
      <c r="DJ28" s="24">
        <f t="shared" si="61"/>
        <v>0</v>
      </c>
      <c r="DK28" s="25">
        <f t="shared" ref="DK28:DM28" si="575">SUM(DK24:DK27)</f>
        <v>0</v>
      </c>
      <c r="DL28" s="23">
        <f t="shared" si="575"/>
        <v>0</v>
      </c>
      <c r="DM28" s="24">
        <f t="shared" si="575"/>
        <v>0</v>
      </c>
      <c r="DN28" s="25">
        <f t="shared" ref="DN28:DP28" si="576">SUM(DN24:DN27)</f>
        <v>0</v>
      </c>
      <c r="DO28" s="23">
        <f t="shared" si="576"/>
        <v>0</v>
      </c>
      <c r="DP28" s="24">
        <f t="shared" si="576"/>
        <v>0</v>
      </c>
      <c r="DQ28" s="25">
        <f t="shared" ref="DQ28:DS28" si="577">SUM(DQ24:DQ27)</f>
        <v>0</v>
      </c>
      <c r="DR28" s="23">
        <f t="shared" si="577"/>
        <v>0</v>
      </c>
      <c r="DS28" s="24">
        <f t="shared" si="577"/>
        <v>0</v>
      </c>
      <c r="DT28" s="25">
        <f t="shared" ref="DT28:DV28" si="578">SUM(DT24:DT27)</f>
        <v>0</v>
      </c>
      <c r="DU28" s="23">
        <f t="shared" si="578"/>
        <v>0</v>
      </c>
      <c r="DV28" s="24">
        <f t="shared" si="578"/>
        <v>0</v>
      </c>
      <c r="DW28" s="25">
        <f t="shared" ref="DW28:DY28" si="579">SUM(DW24:DW27)</f>
        <v>0</v>
      </c>
      <c r="DX28" s="23">
        <f t="shared" si="579"/>
        <v>0</v>
      </c>
      <c r="DY28" s="24">
        <f t="shared" si="579"/>
        <v>0</v>
      </c>
      <c r="DZ28" s="25">
        <f t="shared" si="67"/>
        <v>0</v>
      </c>
      <c r="EA28" s="23">
        <f t="shared" si="67"/>
        <v>0</v>
      </c>
      <c r="EB28" s="24">
        <f t="shared" si="68"/>
        <v>0</v>
      </c>
      <c r="EC28" s="25">
        <f t="shared" ref="EC28:EE28" si="580">SUM(EC24:EC27)</f>
        <v>0</v>
      </c>
      <c r="ED28" s="23">
        <f t="shared" si="580"/>
        <v>0</v>
      </c>
      <c r="EE28" s="24">
        <f t="shared" si="580"/>
        <v>0</v>
      </c>
      <c r="EF28" s="25">
        <f t="shared" ref="EF28:EH28" si="581">SUM(EF24:EF27)</f>
        <v>0</v>
      </c>
      <c r="EG28" s="23">
        <f t="shared" si="581"/>
        <v>0</v>
      </c>
      <c r="EH28" s="24">
        <f t="shared" si="581"/>
        <v>0</v>
      </c>
      <c r="EI28" s="25">
        <f t="shared" ref="EI28:EK28" si="582">SUM(EI24:EI27)</f>
        <v>0</v>
      </c>
      <c r="EJ28" s="23">
        <f t="shared" si="582"/>
        <v>0</v>
      </c>
      <c r="EK28" s="24">
        <f t="shared" si="582"/>
        <v>0</v>
      </c>
      <c r="EL28" s="25">
        <f t="shared" ref="EL28:EM28" si="583">SUM(EL24:EL27)</f>
        <v>0</v>
      </c>
      <c r="EM28" s="23">
        <f t="shared" si="583"/>
        <v>0</v>
      </c>
      <c r="EN28" s="24">
        <f t="shared" ref="EN28" si="584">SUM(EN24:EN27)</f>
        <v>0</v>
      </c>
      <c r="EO28" s="25">
        <f t="shared" si="73"/>
        <v>0</v>
      </c>
      <c r="EP28" s="23">
        <f t="shared" si="1"/>
        <v>0</v>
      </c>
      <c r="EQ28" s="24">
        <f t="shared" si="74"/>
        <v>0</v>
      </c>
      <c r="ER28" s="25">
        <f t="shared" ref="ER28:ET28" si="585">SUM(ER24:ER27)</f>
        <v>0</v>
      </c>
      <c r="ES28" s="23">
        <f t="shared" si="585"/>
        <v>0</v>
      </c>
      <c r="ET28" s="24">
        <f t="shared" si="585"/>
        <v>0</v>
      </c>
      <c r="EU28" s="25">
        <f t="shared" ref="EU28:EW28" si="586">SUM(EU24:EU27)</f>
        <v>0</v>
      </c>
      <c r="EV28" s="23">
        <f t="shared" si="586"/>
        <v>0</v>
      </c>
      <c r="EW28" s="24">
        <f t="shared" si="586"/>
        <v>0</v>
      </c>
      <c r="EX28" s="25">
        <f t="shared" ref="EX28:EZ28" si="587">SUM(EX24:EX27)</f>
        <v>0</v>
      </c>
      <c r="EY28" s="23">
        <f t="shared" si="587"/>
        <v>0</v>
      </c>
      <c r="EZ28" s="24">
        <f t="shared" si="587"/>
        <v>0</v>
      </c>
      <c r="FA28" s="25">
        <f t="shared" ref="FA28:FC28" si="588">SUM(FA24:FA27)</f>
        <v>0</v>
      </c>
      <c r="FB28" s="23">
        <f t="shared" si="588"/>
        <v>0</v>
      </c>
      <c r="FC28" s="24">
        <f t="shared" si="588"/>
        <v>0</v>
      </c>
      <c r="FD28" s="25">
        <f t="shared" ref="FD28:FF28" si="589">SUM(FD24:FD27)</f>
        <v>0</v>
      </c>
      <c r="FE28" s="23">
        <f t="shared" si="589"/>
        <v>0</v>
      </c>
      <c r="FF28" s="24">
        <f t="shared" si="589"/>
        <v>0</v>
      </c>
      <c r="FG28" s="25">
        <f t="shared" ref="FG28:FI28" si="590">SUM(FG24:FG27)</f>
        <v>0</v>
      </c>
      <c r="FH28" s="23">
        <f t="shared" si="590"/>
        <v>0</v>
      </c>
      <c r="FI28" s="24">
        <f t="shared" si="590"/>
        <v>0</v>
      </c>
      <c r="FJ28" s="25">
        <f t="shared" si="81"/>
        <v>0</v>
      </c>
      <c r="FK28" s="23">
        <f t="shared" si="82"/>
        <v>0</v>
      </c>
      <c r="FL28" s="24">
        <f t="shared" si="83"/>
        <v>0</v>
      </c>
      <c r="FM28" s="25">
        <f t="shared" ref="FM28:FO28" si="591">SUM(FM24:FM27)</f>
        <v>0</v>
      </c>
      <c r="FN28" s="23">
        <f t="shared" si="591"/>
        <v>0</v>
      </c>
      <c r="FO28" s="24">
        <f t="shared" si="591"/>
        <v>0</v>
      </c>
      <c r="FP28" s="25">
        <f t="shared" ref="FP28:FR28" si="592">SUM(FP24:FP27)</f>
        <v>0</v>
      </c>
      <c r="FQ28" s="23">
        <f t="shared" si="592"/>
        <v>0</v>
      </c>
      <c r="FR28" s="24">
        <f t="shared" si="592"/>
        <v>0</v>
      </c>
      <c r="FS28" s="25">
        <f t="shared" ref="FS28:FU28" si="593">SUM(FS24:FS27)</f>
        <v>0</v>
      </c>
      <c r="FT28" s="23">
        <f t="shared" si="593"/>
        <v>0</v>
      </c>
      <c r="FU28" s="24">
        <f t="shared" si="593"/>
        <v>0</v>
      </c>
      <c r="FV28" s="25">
        <f t="shared" ref="FV28:FX28" si="594">SUM(FV24:FV27)</f>
        <v>0</v>
      </c>
      <c r="FW28" s="23">
        <f t="shared" si="594"/>
        <v>0</v>
      </c>
      <c r="FX28" s="24">
        <f t="shared" si="594"/>
        <v>0</v>
      </c>
      <c r="FY28" s="25">
        <f t="shared" ref="FY28:GA28" si="595">SUM(FY24:FY27)</f>
        <v>0</v>
      </c>
      <c r="FZ28" s="23">
        <f t="shared" si="595"/>
        <v>0</v>
      </c>
      <c r="GA28" s="24">
        <f t="shared" si="595"/>
        <v>0</v>
      </c>
      <c r="GB28" s="25">
        <f t="shared" si="89"/>
        <v>0</v>
      </c>
      <c r="GC28" s="23">
        <f t="shared" si="90"/>
        <v>0</v>
      </c>
      <c r="GD28" s="24">
        <f t="shared" ref="GD28" si="596">SUM(GD24:GD27)</f>
        <v>0</v>
      </c>
      <c r="GE28" s="25">
        <f t="shared" ref="GE28:GG28" si="597">SUM(GE24:GE27)</f>
        <v>0</v>
      </c>
      <c r="GF28" s="23">
        <f t="shared" si="597"/>
        <v>0</v>
      </c>
      <c r="GG28" s="24">
        <f t="shared" si="597"/>
        <v>0</v>
      </c>
      <c r="GH28" s="25">
        <f t="shared" ref="GH28:GJ28" si="598">SUM(GH24:GH27)</f>
        <v>0</v>
      </c>
      <c r="GI28" s="23">
        <f t="shared" si="598"/>
        <v>0</v>
      </c>
      <c r="GJ28" s="24">
        <f t="shared" si="598"/>
        <v>0</v>
      </c>
      <c r="GK28" s="25">
        <f t="shared" si="94"/>
        <v>0</v>
      </c>
      <c r="GL28" s="23">
        <f t="shared" si="94"/>
        <v>0</v>
      </c>
      <c r="GM28" s="24">
        <f t="shared" si="95"/>
        <v>0</v>
      </c>
      <c r="GN28" s="25">
        <f t="shared" ref="GN28:GP28" si="599">SUM(GN24:GN27)</f>
        <v>0</v>
      </c>
      <c r="GO28" s="23">
        <f t="shared" si="599"/>
        <v>0</v>
      </c>
      <c r="GP28" s="24">
        <f t="shared" si="599"/>
        <v>0</v>
      </c>
      <c r="GQ28" s="25">
        <f t="shared" ref="GQ28:GS28" si="600">SUM(GQ24:GQ27)</f>
        <v>0</v>
      </c>
      <c r="GR28" s="23">
        <f t="shared" si="600"/>
        <v>0</v>
      </c>
      <c r="GS28" s="24">
        <f t="shared" si="600"/>
        <v>0</v>
      </c>
      <c r="GT28" s="25">
        <f t="shared" si="98"/>
        <v>0</v>
      </c>
      <c r="GU28" s="23">
        <f t="shared" si="99"/>
        <v>0</v>
      </c>
      <c r="GV28" s="24">
        <f t="shared" si="100"/>
        <v>0</v>
      </c>
      <c r="GW28" s="25">
        <f t="shared" si="3"/>
        <v>0</v>
      </c>
      <c r="GX28" s="23">
        <f t="shared" si="4"/>
        <v>0</v>
      </c>
      <c r="GY28" s="24">
        <f t="shared" si="101"/>
        <v>0</v>
      </c>
      <c r="GZ28" s="23">
        <f t="shared" ref="GZ28:HB28" si="601">SUM(GZ24:GZ27)</f>
        <v>0</v>
      </c>
      <c r="HA28" s="23">
        <f t="shared" si="601"/>
        <v>0</v>
      </c>
      <c r="HB28" s="24">
        <f t="shared" si="601"/>
        <v>0</v>
      </c>
      <c r="HC28" s="23">
        <f t="shared" ref="HC28:HE28" si="602">SUM(HC24:HC27)</f>
        <v>0</v>
      </c>
      <c r="HD28" s="23">
        <f t="shared" si="602"/>
        <v>0</v>
      </c>
      <c r="HE28" s="24">
        <f t="shared" si="602"/>
        <v>0</v>
      </c>
      <c r="HF28" s="23">
        <f t="shared" ref="HF28:HH28" si="603">SUM(HF24:HF27)</f>
        <v>0</v>
      </c>
      <c r="HG28" s="23">
        <f t="shared" si="603"/>
        <v>0</v>
      </c>
      <c r="HH28" s="24">
        <f t="shared" si="603"/>
        <v>0</v>
      </c>
      <c r="HI28" s="23">
        <f t="shared" ref="HI28:HK28" si="604">SUM(HI24:HI27)</f>
        <v>43500</v>
      </c>
      <c r="HJ28" s="23">
        <f t="shared" si="604"/>
        <v>0</v>
      </c>
      <c r="HK28" s="24">
        <f t="shared" si="604"/>
        <v>43500</v>
      </c>
      <c r="HL28" s="23">
        <f t="shared" ref="HL28:HN28" si="605">SUM(HL24:HL27)</f>
        <v>0</v>
      </c>
      <c r="HM28" s="23">
        <f t="shared" si="605"/>
        <v>0</v>
      </c>
      <c r="HN28" s="24">
        <f t="shared" si="605"/>
        <v>0</v>
      </c>
      <c r="HO28" s="25">
        <f t="shared" ref="HO28:HQ28" si="606">SUM(HO24:HO27)</f>
        <v>0</v>
      </c>
      <c r="HP28" s="23">
        <f t="shared" si="606"/>
        <v>0</v>
      </c>
      <c r="HQ28" s="24">
        <f t="shared" si="606"/>
        <v>0</v>
      </c>
      <c r="HR28" s="25">
        <f t="shared" ref="HR28:HT28" si="607">SUM(HR24:HR27)</f>
        <v>59935</v>
      </c>
      <c r="HS28" s="23">
        <f t="shared" si="607"/>
        <v>18885</v>
      </c>
      <c r="HT28" s="24">
        <f t="shared" si="607"/>
        <v>78820</v>
      </c>
      <c r="HU28" s="25">
        <f t="shared" ref="HU28:HW28" si="608">SUM(HU24:HU27)</f>
        <v>3362</v>
      </c>
      <c r="HV28" s="23">
        <f t="shared" si="608"/>
        <v>-646</v>
      </c>
      <c r="HW28" s="24">
        <f t="shared" si="608"/>
        <v>2716</v>
      </c>
      <c r="HX28" s="25">
        <f t="shared" si="110"/>
        <v>106797</v>
      </c>
      <c r="HY28" s="23">
        <f t="shared" si="111"/>
        <v>18239</v>
      </c>
      <c r="HZ28" s="24">
        <f t="shared" si="112"/>
        <v>125036</v>
      </c>
      <c r="IA28" s="25">
        <f t="shared" ref="IA28:IC28" si="609">SUM(IA24:IA27)</f>
        <v>0</v>
      </c>
      <c r="IB28" s="23">
        <f t="shared" si="609"/>
        <v>0</v>
      </c>
      <c r="IC28" s="24">
        <f t="shared" si="609"/>
        <v>0</v>
      </c>
      <c r="ID28" s="25">
        <f t="shared" ref="ID28:IF28" si="610">SUM(ID24:ID27)</f>
        <v>0</v>
      </c>
      <c r="IE28" s="23">
        <f t="shared" si="610"/>
        <v>0</v>
      </c>
      <c r="IF28" s="24">
        <f t="shared" si="610"/>
        <v>0</v>
      </c>
      <c r="IG28" s="25">
        <f t="shared" si="115"/>
        <v>0</v>
      </c>
      <c r="IH28" s="23">
        <f t="shared" si="116"/>
        <v>0</v>
      </c>
      <c r="II28" s="24">
        <f t="shared" si="117"/>
        <v>0</v>
      </c>
      <c r="IJ28" s="25">
        <f t="shared" ref="IJ28:IL28" si="611">SUM(IJ24:IJ27)</f>
        <v>0</v>
      </c>
      <c r="IK28" s="23">
        <f t="shared" si="611"/>
        <v>0</v>
      </c>
      <c r="IL28" s="24">
        <f t="shared" si="611"/>
        <v>0</v>
      </c>
      <c r="IM28" s="25">
        <f t="shared" ref="IM28:IO28" si="612">SUM(IM24:IM27)</f>
        <v>0</v>
      </c>
      <c r="IN28" s="23">
        <f t="shared" si="612"/>
        <v>0</v>
      </c>
      <c r="IO28" s="24">
        <f t="shared" si="612"/>
        <v>0</v>
      </c>
      <c r="IP28" s="25">
        <f t="shared" si="120"/>
        <v>0</v>
      </c>
      <c r="IQ28" s="23">
        <f t="shared" si="121"/>
        <v>0</v>
      </c>
      <c r="IR28" s="24">
        <f t="shared" si="122"/>
        <v>0</v>
      </c>
      <c r="IS28" s="25">
        <f t="shared" ref="IS28:IU28" si="613">SUM(IS24:IS27)</f>
        <v>0</v>
      </c>
      <c r="IT28" s="23">
        <f t="shared" si="613"/>
        <v>0</v>
      </c>
      <c r="IU28" s="24">
        <f t="shared" si="613"/>
        <v>0</v>
      </c>
      <c r="IV28" s="25">
        <f t="shared" ref="IV28:IX28" si="614">SUM(IV24:IV27)</f>
        <v>0</v>
      </c>
      <c r="IW28" s="23">
        <f t="shared" si="614"/>
        <v>0</v>
      </c>
      <c r="IX28" s="24">
        <f t="shared" si="614"/>
        <v>0</v>
      </c>
      <c r="IY28" s="25">
        <f t="shared" si="125"/>
        <v>0</v>
      </c>
      <c r="IZ28" s="23">
        <f t="shared" si="126"/>
        <v>0</v>
      </c>
      <c r="JA28" s="24">
        <f t="shared" si="127"/>
        <v>0</v>
      </c>
      <c r="JB28" s="25">
        <f t="shared" ref="JB28:JD28" si="615">SUM(JB24:JB27)</f>
        <v>177352</v>
      </c>
      <c r="JC28" s="23">
        <f t="shared" si="615"/>
        <v>128698</v>
      </c>
      <c r="JD28" s="24">
        <f t="shared" si="615"/>
        <v>306050</v>
      </c>
      <c r="JE28" s="25">
        <f t="shared" ref="JE28:JG28" si="616">SUM(JE24:JE27)</f>
        <v>0</v>
      </c>
      <c r="JF28" s="23">
        <f t="shared" si="616"/>
        <v>0</v>
      </c>
      <c r="JG28" s="24">
        <f t="shared" si="616"/>
        <v>0</v>
      </c>
      <c r="JH28" s="25">
        <f t="shared" ref="JH28:JJ28" si="617">SUM(JH24:JH27)</f>
        <v>11000</v>
      </c>
      <c r="JI28" s="23">
        <f t="shared" si="617"/>
        <v>0</v>
      </c>
      <c r="JJ28" s="24">
        <f t="shared" si="617"/>
        <v>11000</v>
      </c>
      <c r="JK28" s="25">
        <f t="shared" si="131"/>
        <v>188352</v>
      </c>
      <c r="JL28" s="23">
        <f t="shared" si="132"/>
        <v>128698</v>
      </c>
      <c r="JM28" s="24">
        <f t="shared" si="133"/>
        <v>317050</v>
      </c>
      <c r="JN28" s="25">
        <f t="shared" ref="JN28:JP28" si="618">SUM(JN24:JN27)</f>
        <v>0</v>
      </c>
      <c r="JO28" s="23">
        <f t="shared" si="618"/>
        <v>0</v>
      </c>
      <c r="JP28" s="24">
        <f t="shared" si="618"/>
        <v>0</v>
      </c>
      <c r="JQ28" s="25">
        <f t="shared" ref="JQ28:JS28" si="619">SUM(JQ24:JQ27)</f>
        <v>0</v>
      </c>
      <c r="JR28" s="23">
        <f t="shared" si="619"/>
        <v>0</v>
      </c>
      <c r="JS28" s="24">
        <f t="shared" si="619"/>
        <v>0</v>
      </c>
      <c r="JT28" s="25">
        <f t="shared" si="136"/>
        <v>0</v>
      </c>
      <c r="JU28" s="23">
        <f t="shared" si="137"/>
        <v>0</v>
      </c>
      <c r="JV28" s="24">
        <f t="shared" si="138"/>
        <v>0</v>
      </c>
      <c r="JW28" s="25">
        <f t="shared" ref="JW28:JY28" si="620">SUM(JW24:JW27)</f>
        <v>0</v>
      </c>
      <c r="JX28" s="23">
        <f t="shared" si="620"/>
        <v>0</v>
      </c>
      <c r="JY28" s="24">
        <f t="shared" si="620"/>
        <v>0</v>
      </c>
      <c r="JZ28" s="25">
        <f t="shared" ref="JZ28:KB28" si="621">SUM(JZ24:JZ27)</f>
        <v>0</v>
      </c>
      <c r="KA28" s="23">
        <f t="shared" si="621"/>
        <v>0</v>
      </c>
      <c r="KB28" s="24">
        <f t="shared" si="621"/>
        <v>0</v>
      </c>
      <c r="KC28" s="25">
        <f t="shared" si="141"/>
        <v>0</v>
      </c>
      <c r="KD28" s="23">
        <f t="shared" si="142"/>
        <v>0</v>
      </c>
      <c r="KE28" s="24">
        <f t="shared" si="143"/>
        <v>0</v>
      </c>
      <c r="KF28" s="25">
        <f t="shared" ref="KF28:KH28" si="622">SUM(KF24:KF27)</f>
        <v>0</v>
      </c>
      <c r="KG28" s="23">
        <f t="shared" si="622"/>
        <v>0</v>
      </c>
      <c r="KH28" s="24">
        <f t="shared" si="622"/>
        <v>0</v>
      </c>
      <c r="KI28" s="25">
        <f t="shared" si="6"/>
        <v>295149</v>
      </c>
      <c r="KJ28" s="23">
        <f t="shared" si="7"/>
        <v>146937</v>
      </c>
      <c r="KK28" s="24">
        <f t="shared" si="145"/>
        <v>442086</v>
      </c>
      <c r="KL28" s="25">
        <f t="shared" ref="KL28:KN28" si="623">SUM(KL24:KL27)</f>
        <v>10000</v>
      </c>
      <c r="KM28" s="23">
        <f t="shared" si="623"/>
        <v>0</v>
      </c>
      <c r="KN28" s="24">
        <f t="shared" si="623"/>
        <v>10000</v>
      </c>
      <c r="KO28" s="25">
        <f t="shared" ref="KO28:KQ28" si="624">SUM(KO24:KO27)</f>
        <v>356422</v>
      </c>
      <c r="KP28" s="23">
        <f t="shared" si="624"/>
        <v>-147687</v>
      </c>
      <c r="KQ28" s="24">
        <f t="shared" si="624"/>
        <v>208735</v>
      </c>
      <c r="KR28" s="25">
        <f t="shared" ref="KR28:KT28" si="625">SUM(KR24:KR27)</f>
        <v>495682</v>
      </c>
      <c r="KS28" s="23">
        <f t="shared" si="625"/>
        <v>0</v>
      </c>
      <c r="KT28" s="24">
        <f t="shared" si="625"/>
        <v>495682</v>
      </c>
      <c r="KU28" s="25">
        <f t="shared" si="149"/>
        <v>852104</v>
      </c>
      <c r="KV28" s="23">
        <f t="shared" si="150"/>
        <v>-147687</v>
      </c>
      <c r="KW28" s="24">
        <f t="shared" si="151"/>
        <v>704417</v>
      </c>
      <c r="KX28" s="25">
        <f t="shared" ref="KX28:KZ28" si="626">SUM(KX24:KX27)</f>
        <v>1950</v>
      </c>
      <c r="KY28" s="23">
        <f t="shared" si="626"/>
        <v>-1950</v>
      </c>
      <c r="KZ28" s="24">
        <f t="shared" si="626"/>
        <v>0</v>
      </c>
      <c r="LA28" s="25">
        <f t="shared" ref="LA28:LC28" si="627">SUM(LA24:LA27)</f>
        <v>0</v>
      </c>
      <c r="LB28" s="23">
        <f t="shared" si="627"/>
        <v>0</v>
      </c>
      <c r="LC28" s="24">
        <f t="shared" si="627"/>
        <v>0</v>
      </c>
      <c r="LD28" s="25">
        <f t="shared" ref="LD28:LF28" si="628">SUM(LD24:LD27)</f>
        <v>0</v>
      </c>
      <c r="LE28" s="23">
        <f t="shared" si="628"/>
        <v>0</v>
      </c>
      <c r="LF28" s="24">
        <f t="shared" si="628"/>
        <v>0</v>
      </c>
      <c r="LG28" s="25">
        <f t="shared" ref="LG28:LI28" si="629">SUM(LG24:LG27)</f>
        <v>222000</v>
      </c>
      <c r="LH28" s="23">
        <f t="shared" si="629"/>
        <v>-150203</v>
      </c>
      <c r="LI28" s="24">
        <f t="shared" si="629"/>
        <v>71797</v>
      </c>
      <c r="LJ28" s="25">
        <f t="shared" ref="LJ28:LL28" si="630">SUM(LJ24:LJ27)</f>
        <v>0</v>
      </c>
      <c r="LK28" s="23">
        <f t="shared" si="630"/>
        <v>0</v>
      </c>
      <c r="LL28" s="24">
        <f t="shared" si="630"/>
        <v>0</v>
      </c>
      <c r="LM28" s="25">
        <f t="shared" si="157"/>
        <v>223950</v>
      </c>
      <c r="LN28" s="23">
        <f t="shared" si="157"/>
        <v>-152153</v>
      </c>
      <c r="LO28" s="24">
        <f t="shared" si="158"/>
        <v>71797</v>
      </c>
      <c r="LP28" s="25">
        <f t="shared" ref="LP28:LR28" si="631">SUM(LP24:LP27)</f>
        <v>900000</v>
      </c>
      <c r="LQ28" s="23">
        <f t="shared" si="631"/>
        <v>0</v>
      </c>
      <c r="LR28" s="24">
        <f t="shared" si="631"/>
        <v>900000</v>
      </c>
      <c r="LS28" s="25">
        <f t="shared" si="9"/>
        <v>1986054</v>
      </c>
      <c r="LT28" s="23">
        <f t="shared" si="10"/>
        <v>-299840</v>
      </c>
      <c r="LU28" s="24">
        <f t="shared" si="160"/>
        <v>1686214</v>
      </c>
      <c r="LV28" s="25">
        <f t="shared" ref="LV28:LX28" si="632">SUM(LV24:LV27)</f>
        <v>0</v>
      </c>
      <c r="LW28" s="23">
        <f t="shared" si="632"/>
        <v>0</v>
      </c>
      <c r="LX28" s="24">
        <f t="shared" si="632"/>
        <v>0</v>
      </c>
      <c r="LY28" s="25">
        <f t="shared" ref="LY28:MA28" si="633">SUM(LY24:LY27)</f>
        <v>0</v>
      </c>
      <c r="LZ28" s="23">
        <f t="shared" si="633"/>
        <v>0</v>
      </c>
      <c r="MA28" s="24">
        <f t="shared" si="633"/>
        <v>0</v>
      </c>
      <c r="MB28" s="25">
        <f t="shared" ref="MB28:MD28" si="634">SUM(MB24:MB27)</f>
        <v>0</v>
      </c>
      <c r="MC28" s="23">
        <f t="shared" si="634"/>
        <v>0</v>
      </c>
      <c r="MD28" s="24">
        <f t="shared" si="634"/>
        <v>0</v>
      </c>
      <c r="ME28" s="25">
        <f t="shared" ref="ME28:MG28" si="635">SUM(ME24:ME27)</f>
        <v>0</v>
      </c>
      <c r="MF28" s="23">
        <f t="shared" si="635"/>
        <v>0</v>
      </c>
      <c r="MG28" s="24">
        <f t="shared" si="635"/>
        <v>0</v>
      </c>
      <c r="MH28" s="25">
        <f t="shared" ref="MH28:MJ28" si="636">SUM(MH24:MH27)</f>
        <v>0</v>
      </c>
      <c r="MI28" s="23">
        <f t="shared" si="636"/>
        <v>0</v>
      </c>
      <c r="MJ28" s="24">
        <f t="shared" si="636"/>
        <v>0</v>
      </c>
      <c r="MK28" s="25">
        <f t="shared" ref="MK28:MM28" si="637">SUM(MK24:MK27)</f>
        <v>0</v>
      </c>
      <c r="ML28" s="23">
        <f t="shared" si="637"/>
        <v>0</v>
      </c>
      <c r="MM28" s="24">
        <f t="shared" si="637"/>
        <v>0</v>
      </c>
      <c r="MN28" s="25">
        <f t="shared" ref="MN28:MP28" si="638">SUM(MN24:MN27)</f>
        <v>0</v>
      </c>
      <c r="MO28" s="23">
        <f t="shared" si="638"/>
        <v>0</v>
      </c>
      <c r="MP28" s="24">
        <f t="shared" si="638"/>
        <v>0</v>
      </c>
      <c r="MQ28" s="25">
        <f t="shared" ref="MQ28:MS28" si="639">SUM(MQ24:MQ27)</f>
        <v>0</v>
      </c>
      <c r="MR28" s="23">
        <f t="shared" si="639"/>
        <v>0</v>
      </c>
      <c r="MS28" s="24">
        <f t="shared" si="639"/>
        <v>0</v>
      </c>
      <c r="MT28" s="25">
        <f t="shared" ref="MT28:MV28" si="640">SUM(MT24:MT27)</f>
        <v>0</v>
      </c>
      <c r="MU28" s="23">
        <f t="shared" si="640"/>
        <v>0</v>
      </c>
      <c r="MV28" s="24">
        <f t="shared" si="640"/>
        <v>0</v>
      </c>
      <c r="MW28" s="25">
        <f t="shared" si="170"/>
        <v>0</v>
      </c>
      <c r="MX28" s="23">
        <f t="shared" si="171"/>
        <v>0</v>
      </c>
      <c r="MY28" s="24">
        <f t="shared" si="172"/>
        <v>0</v>
      </c>
      <c r="MZ28" s="25">
        <f t="shared" ref="MZ28:NB28" si="641">SUM(MZ24:MZ27)</f>
        <v>0</v>
      </c>
      <c r="NA28" s="23">
        <f t="shared" si="641"/>
        <v>0</v>
      </c>
      <c r="NB28" s="24">
        <f t="shared" si="641"/>
        <v>0</v>
      </c>
      <c r="NC28" s="25">
        <f t="shared" ref="NC28:NE28" si="642">SUM(NC24:NC27)</f>
        <v>0</v>
      </c>
      <c r="ND28" s="23">
        <f t="shared" si="642"/>
        <v>0</v>
      </c>
      <c r="NE28" s="24">
        <f t="shared" si="642"/>
        <v>0</v>
      </c>
      <c r="NF28" s="25">
        <f t="shared" ref="NF28:NH28" si="643">SUM(NF24:NF27)</f>
        <v>0</v>
      </c>
      <c r="NG28" s="23">
        <f t="shared" si="643"/>
        <v>0</v>
      </c>
      <c r="NH28" s="24">
        <f t="shared" si="643"/>
        <v>0</v>
      </c>
      <c r="NI28" s="25">
        <f t="shared" ref="NI28:NK28" si="644">SUM(NI24:NI27)</f>
        <v>0</v>
      </c>
      <c r="NJ28" s="23">
        <f t="shared" si="644"/>
        <v>0</v>
      </c>
      <c r="NK28" s="24">
        <f t="shared" si="644"/>
        <v>0</v>
      </c>
      <c r="NL28" s="25">
        <f t="shared" si="177"/>
        <v>0</v>
      </c>
      <c r="NM28" s="23">
        <f t="shared" si="178"/>
        <v>0</v>
      </c>
      <c r="NN28" s="24">
        <f t="shared" si="179"/>
        <v>0</v>
      </c>
      <c r="NO28" s="25">
        <f t="shared" si="180"/>
        <v>0</v>
      </c>
      <c r="NP28" s="23">
        <f t="shared" si="181"/>
        <v>0</v>
      </c>
      <c r="NQ28" s="24">
        <f t="shared" si="182"/>
        <v>0</v>
      </c>
      <c r="NR28" s="25">
        <f t="shared" ref="NR28:NT28" si="645">SUM(NR24:NR27)</f>
        <v>0</v>
      </c>
      <c r="NS28" s="23">
        <f t="shared" si="645"/>
        <v>0</v>
      </c>
      <c r="NT28" s="24">
        <f t="shared" si="645"/>
        <v>0</v>
      </c>
      <c r="NU28" s="25">
        <f t="shared" ref="NU28:NW28" si="646">SUM(NU24:NU27)</f>
        <v>0</v>
      </c>
      <c r="NV28" s="23">
        <f t="shared" si="646"/>
        <v>0</v>
      </c>
      <c r="NW28" s="24">
        <f t="shared" si="646"/>
        <v>0</v>
      </c>
      <c r="NX28" s="25">
        <f t="shared" ref="NX28:NZ28" si="647">SUM(NX24:NX27)</f>
        <v>0</v>
      </c>
      <c r="NY28" s="23">
        <f t="shared" si="647"/>
        <v>0</v>
      </c>
      <c r="NZ28" s="24">
        <f t="shared" si="647"/>
        <v>0</v>
      </c>
      <c r="OA28" s="25">
        <f t="shared" ref="OA28:OC28" si="648">SUM(OA24:OA27)</f>
        <v>0</v>
      </c>
      <c r="OB28" s="23">
        <f t="shared" si="648"/>
        <v>0</v>
      </c>
      <c r="OC28" s="24">
        <f t="shared" si="648"/>
        <v>0</v>
      </c>
      <c r="OD28" s="25">
        <f t="shared" ref="OD28:OF28" si="649">SUM(OD24:OD27)</f>
        <v>0</v>
      </c>
      <c r="OE28" s="23">
        <f t="shared" si="649"/>
        <v>0</v>
      </c>
      <c r="OF28" s="24">
        <f t="shared" si="649"/>
        <v>0</v>
      </c>
      <c r="OG28" s="25">
        <f t="shared" ref="OG28:OI28" si="650">SUM(OG24:OG27)</f>
        <v>0</v>
      </c>
      <c r="OH28" s="23">
        <f t="shared" si="650"/>
        <v>0</v>
      </c>
      <c r="OI28" s="24">
        <f t="shared" si="650"/>
        <v>0</v>
      </c>
      <c r="OJ28" s="25">
        <f t="shared" ref="OJ28:OL28" si="651">SUM(OJ24:OJ27)</f>
        <v>0</v>
      </c>
      <c r="OK28" s="23">
        <f t="shared" si="651"/>
        <v>0</v>
      </c>
      <c r="OL28" s="24">
        <f t="shared" si="651"/>
        <v>0</v>
      </c>
      <c r="OM28" s="25">
        <f t="shared" ref="OM28:OO28" si="652">SUM(OM24:OM27)</f>
        <v>0</v>
      </c>
      <c r="ON28" s="23">
        <f t="shared" si="652"/>
        <v>0</v>
      </c>
      <c r="OO28" s="24">
        <f t="shared" si="652"/>
        <v>0</v>
      </c>
      <c r="OP28" s="25">
        <f t="shared" si="191"/>
        <v>0</v>
      </c>
      <c r="OQ28" s="23">
        <f t="shared" si="191"/>
        <v>0</v>
      </c>
      <c r="OR28" s="24">
        <f t="shared" si="192"/>
        <v>0</v>
      </c>
      <c r="OS28" s="25">
        <f t="shared" ref="OS28:OU28" si="653">SUM(OS24:OS27)</f>
        <v>0</v>
      </c>
      <c r="OT28" s="23">
        <f t="shared" si="653"/>
        <v>0</v>
      </c>
      <c r="OU28" s="24">
        <f t="shared" si="653"/>
        <v>0</v>
      </c>
      <c r="OV28" s="25">
        <f t="shared" si="194"/>
        <v>0</v>
      </c>
      <c r="OW28" s="23">
        <f t="shared" si="195"/>
        <v>0</v>
      </c>
      <c r="OX28" s="24">
        <f t="shared" si="196"/>
        <v>0</v>
      </c>
      <c r="OY28" s="25">
        <f t="shared" ref="OY28:PA28" si="654">SUM(OY24:OY27)</f>
        <v>0</v>
      </c>
      <c r="OZ28" s="23">
        <f t="shared" si="654"/>
        <v>0</v>
      </c>
      <c r="PA28" s="24">
        <f t="shared" si="654"/>
        <v>0</v>
      </c>
      <c r="PB28" s="25">
        <f t="shared" ref="PB28:PD28" si="655">SUM(PB24:PB27)</f>
        <v>0</v>
      </c>
      <c r="PC28" s="23">
        <f t="shared" si="655"/>
        <v>0</v>
      </c>
      <c r="PD28" s="24">
        <f t="shared" si="655"/>
        <v>0</v>
      </c>
      <c r="PE28" s="25">
        <f t="shared" ref="PE28:PG28" si="656">SUM(PE24:PE27)</f>
        <v>0</v>
      </c>
      <c r="PF28" s="23">
        <f t="shared" si="656"/>
        <v>0</v>
      </c>
      <c r="PG28" s="24">
        <f t="shared" si="656"/>
        <v>0</v>
      </c>
      <c r="PH28" s="25">
        <f t="shared" ref="PH28:PJ28" si="657">SUM(PH24:PH27)</f>
        <v>0</v>
      </c>
      <c r="PI28" s="23">
        <f t="shared" si="657"/>
        <v>0</v>
      </c>
      <c r="PJ28" s="24">
        <f t="shared" si="657"/>
        <v>0</v>
      </c>
      <c r="PK28" s="25">
        <f t="shared" si="201"/>
        <v>0</v>
      </c>
      <c r="PL28" s="23">
        <f t="shared" si="201"/>
        <v>0</v>
      </c>
      <c r="PM28" s="24">
        <f t="shared" si="202"/>
        <v>0</v>
      </c>
      <c r="PN28" s="25">
        <f t="shared" si="11"/>
        <v>0</v>
      </c>
      <c r="PO28" s="23">
        <f t="shared" si="12"/>
        <v>0</v>
      </c>
      <c r="PP28" s="24">
        <f t="shared" si="203"/>
        <v>0</v>
      </c>
      <c r="PQ28" s="25">
        <f t="shared" si="13"/>
        <v>2281203</v>
      </c>
      <c r="PR28" s="23">
        <f t="shared" si="14"/>
        <v>-152903</v>
      </c>
      <c r="PS28" s="24">
        <f t="shared" si="204"/>
        <v>2128300</v>
      </c>
      <c r="PT28" s="25">
        <f t="shared" si="15"/>
        <v>2281203</v>
      </c>
      <c r="PU28" s="23">
        <f t="shared" si="16"/>
        <v>-152903</v>
      </c>
      <c r="PV28" s="24">
        <f t="shared" si="205"/>
        <v>2128300</v>
      </c>
      <c r="PW28" s="22"/>
    </row>
    <row r="29" spans="1:439" s="23" customFormat="1" ht="16.5" thickBot="1" x14ac:dyDescent="0.3">
      <c r="A29" s="19">
        <v>19</v>
      </c>
      <c r="B29" s="20" t="s">
        <v>282</v>
      </c>
      <c r="C29" s="49" t="s">
        <v>319</v>
      </c>
      <c r="D29" s="22">
        <f>SUM(D22,D23,D28)</f>
        <v>13224</v>
      </c>
      <c r="E29" s="23">
        <f t="shared" ref="E29:G29" si="658">SUM(E22,E23,E28)</f>
        <v>7952</v>
      </c>
      <c r="F29" s="24">
        <f t="shared" si="658"/>
        <v>21176</v>
      </c>
      <c r="G29" s="25">
        <f t="shared" si="658"/>
        <v>0</v>
      </c>
      <c r="H29" s="23">
        <f t="shared" ref="H29:J29" si="659">SUM(H22,H23,H28)</f>
        <v>55</v>
      </c>
      <c r="I29" s="24">
        <f t="shared" si="659"/>
        <v>55</v>
      </c>
      <c r="J29" s="25">
        <f t="shared" si="659"/>
        <v>0</v>
      </c>
      <c r="K29" s="23">
        <f t="shared" ref="K29:L29" si="660">SUM(K22,K23,K28)</f>
        <v>19</v>
      </c>
      <c r="L29" s="24">
        <f t="shared" si="660"/>
        <v>19</v>
      </c>
      <c r="M29" s="25">
        <f t="shared" ref="M29:O29" si="661">SUM(M22,M23,M28)</f>
        <v>4546</v>
      </c>
      <c r="N29" s="23">
        <f t="shared" si="661"/>
        <v>18</v>
      </c>
      <c r="O29" s="24">
        <f t="shared" si="661"/>
        <v>4564</v>
      </c>
      <c r="P29" s="25">
        <f t="shared" ref="P29:R29" si="662">SUM(P22,P23,P28)</f>
        <v>0</v>
      </c>
      <c r="Q29" s="23">
        <f t="shared" si="662"/>
        <v>37</v>
      </c>
      <c r="R29" s="24">
        <f t="shared" si="662"/>
        <v>37</v>
      </c>
      <c r="S29" s="25">
        <f t="shared" ref="S29:U29" si="663">SUM(S22,S23,S28)</f>
        <v>1168</v>
      </c>
      <c r="T29" s="23">
        <f t="shared" si="663"/>
        <v>18</v>
      </c>
      <c r="U29" s="24">
        <f t="shared" si="663"/>
        <v>1186</v>
      </c>
      <c r="V29" s="25">
        <f t="shared" ref="V29:X29" si="664">SUM(V22,V23,V28)</f>
        <v>0</v>
      </c>
      <c r="W29" s="23">
        <f t="shared" si="664"/>
        <v>18</v>
      </c>
      <c r="X29" s="24">
        <f t="shared" si="664"/>
        <v>18</v>
      </c>
      <c r="Y29" s="25">
        <f t="shared" ref="Y29:AA29" si="665">SUM(Y22,Y23,Y28)</f>
        <v>0</v>
      </c>
      <c r="Z29" s="23">
        <f t="shared" si="665"/>
        <v>37</v>
      </c>
      <c r="AA29" s="24">
        <f t="shared" si="665"/>
        <v>37</v>
      </c>
      <c r="AB29" s="25">
        <f t="shared" si="25"/>
        <v>5714</v>
      </c>
      <c r="AC29" s="23">
        <f t="shared" si="26"/>
        <v>202</v>
      </c>
      <c r="AD29" s="24">
        <f t="shared" si="26"/>
        <v>5916</v>
      </c>
      <c r="AE29" s="25">
        <f t="shared" ref="AE29:AG29" si="666">SUM(AE22,AE23,AE28)</f>
        <v>9826</v>
      </c>
      <c r="AF29" s="23">
        <f t="shared" si="666"/>
        <v>3810</v>
      </c>
      <c r="AG29" s="24">
        <f t="shared" si="666"/>
        <v>13636</v>
      </c>
      <c r="AH29" s="25">
        <f t="shared" si="0"/>
        <v>28764</v>
      </c>
      <c r="AI29" s="23">
        <f t="shared" si="28"/>
        <v>11964</v>
      </c>
      <c r="AJ29" s="24">
        <f t="shared" si="29"/>
        <v>40728</v>
      </c>
      <c r="AK29" s="25">
        <f t="shared" ref="AK29:AM29" si="667">SUM(AK22,AK23,AK28)</f>
        <v>92957</v>
      </c>
      <c r="AL29" s="23">
        <f t="shared" si="667"/>
        <v>0</v>
      </c>
      <c r="AM29" s="24">
        <f t="shared" si="667"/>
        <v>92957</v>
      </c>
      <c r="AN29" s="25">
        <f t="shared" ref="AN29:AP29" si="668">SUM(AN22,AN23,AN28)</f>
        <v>0</v>
      </c>
      <c r="AO29" s="23">
        <f t="shared" si="668"/>
        <v>0</v>
      </c>
      <c r="AP29" s="24">
        <f t="shared" si="668"/>
        <v>0</v>
      </c>
      <c r="AQ29" s="25">
        <f t="shared" ref="AQ29:AS29" si="669">SUM(AQ22,AQ23,AQ28)</f>
        <v>0</v>
      </c>
      <c r="AR29" s="23">
        <f t="shared" si="669"/>
        <v>0</v>
      </c>
      <c r="AS29" s="24">
        <f t="shared" si="669"/>
        <v>0</v>
      </c>
      <c r="AT29" s="25">
        <f t="shared" ref="AT29:AV29" si="670">SUM(AT22,AT23,AT28)</f>
        <v>0</v>
      </c>
      <c r="AU29" s="23">
        <f t="shared" si="670"/>
        <v>0</v>
      </c>
      <c r="AV29" s="24">
        <f t="shared" si="670"/>
        <v>0</v>
      </c>
      <c r="AW29" s="25">
        <f t="shared" ref="AW29:AY29" si="671">SUM(AW22,AW23,AW28)</f>
        <v>0</v>
      </c>
      <c r="AX29" s="23">
        <f t="shared" si="671"/>
        <v>0</v>
      </c>
      <c r="AY29" s="24">
        <f t="shared" si="671"/>
        <v>0</v>
      </c>
      <c r="AZ29" s="25">
        <f t="shared" ref="AZ29:BB29" si="672">SUM(AZ22,AZ23,AZ28)</f>
        <v>0</v>
      </c>
      <c r="BA29" s="23">
        <f t="shared" si="672"/>
        <v>0</v>
      </c>
      <c r="BB29" s="24">
        <f t="shared" si="672"/>
        <v>0</v>
      </c>
      <c r="BC29" s="25">
        <f t="shared" ref="BC29:BE29" si="673">SUM(BC22,BC23,BC28)</f>
        <v>0</v>
      </c>
      <c r="BD29" s="23">
        <f t="shared" si="673"/>
        <v>0</v>
      </c>
      <c r="BE29" s="24">
        <f t="shared" si="673"/>
        <v>0</v>
      </c>
      <c r="BF29" s="25">
        <f t="shared" ref="BF29:BH29" si="674">SUM(BF22,BF23,BF28)</f>
        <v>0</v>
      </c>
      <c r="BG29" s="23">
        <f t="shared" si="674"/>
        <v>0</v>
      </c>
      <c r="BH29" s="24">
        <f t="shared" si="674"/>
        <v>0</v>
      </c>
      <c r="BI29" s="25">
        <f t="shared" ref="BI29:BK29" si="675">SUM(BI22,BI23,BI28)</f>
        <v>0</v>
      </c>
      <c r="BJ29" s="23">
        <f t="shared" si="675"/>
        <v>0</v>
      </c>
      <c r="BK29" s="24">
        <f t="shared" si="675"/>
        <v>0</v>
      </c>
      <c r="BL29" s="25">
        <f t="shared" ref="BL29:BN29" si="676">SUM(BL22,BL23,BL28)</f>
        <v>0</v>
      </c>
      <c r="BM29" s="23">
        <f t="shared" si="676"/>
        <v>0</v>
      </c>
      <c r="BN29" s="24">
        <f t="shared" si="676"/>
        <v>0</v>
      </c>
      <c r="BO29" s="25">
        <f t="shared" ref="BO29:BQ29" si="677">SUM(BO22,BO23,BO28)</f>
        <v>0</v>
      </c>
      <c r="BP29" s="23">
        <f t="shared" si="677"/>
        <v>0</v>
      </c>
      <c r="BQ29" s="24">
        <f t="shared" si="677"/>
        <v>0</v>
      </c>
      <c r="BR29" s="25">
        <f t="shared" si="41"/>
        <v>92957</v>
      </c>
      <c r="BS29" s="23">
        <f t="shared" si="42"/>
        <v>0</v>
      </c>
      <c r="BT29" s="24">
        <f t="shared" si="43"/>
        <v>92957</v>
      </c>
      <c r="BU29" s="25">
        <f t="shared" ref="BU29:BW29" si="678">SUM(BU22,BU23,BU28)</f>
        <v>0</v>
      </c>
      <c r="BV29" s="23">
        <f t="shared" si="678"/>
        <v>0</v>
      </c>
      <c r="BW29" s="24">
        <f t="shared" si="678"/>
        <v>0</v>
      </c>
      <c r="BX29" s="25">
        <f t="shared" ref="BX29:BZ29" si="679">SUM(BX22,BX23,BX28)</f>
        <v>0</v>
      </c>
      <c r="BY29" s="23">
        <f t="shared" si="679"/>
        <v>0</v>
      </c>
      <c r="BZ29" s="24">
        <f t="shared" si="679"/>
        <v>0</v>
      </c>
      <c r="CA29" s="25">
        <f t="shared" ref="CA29:CC29" si="680">SUM(CA22,CA23,CA28)</f>
        <v>0</v>
      </c>
      <c r="CB29" s="23">
        <f t="shared" si="680"/>
        <v>0</v>
      </c>
      <c r="CC29" s="24">
        <f t="shared" si="680"/>
        <v>0</v>
      </c>
      <c r="CD29" s="25">
        <f t="shared" ref="CD29:CF29" si="681">SUM(CD22,CD23,CD28)</f>
        <v>0</v>
      </c>
      <c r="CE29" s="23">
        <f t="shared" si="681"/>
        <v>0</v>
      </c>
      <c r="CF29" s="24">
        <f t="shared" si="681"/>
        <v>0</v>
      </c>
      <c r="CG29" s="25">
        <f t="shared" ref="CG29:CI29" si="682">SUM(CG22,CG23,CG28)</f>
        <v>0</v>
      </c>
      <c r="CH29" s="23">
        <f t="shared" si="682"/>
        <v>0</v>
      </c>
      <c r="CI29" s="24">
        <f t="shared" si="682"/>
        <v>0</v>
      </c>
      <c r="CJ29" s="25">
        <f t="shared" ref="CJ29:CL29" si="683">SUM(CJ22,CJ23,CJ28)</f>
        <v>0</v>
      </c>
      <c r="CK29" s="23">
        <f t="shared" si="683"/>
        <v>0</v>
      </c>
      <c r="CL29" s="24">
        <f t="shared" si="683"/>
        <v>0</v>
      </c>
      <c r="CM29" s="25">
        <f t="shared" ref="CM29:CO29" si="684">SUM(CM22,CM23,CM28)</f>
        <v>0</v>
      </c>
      <c r="CN29" s="23">
        <f t="shared" si="684"/>
        <v>0</v>
      </c>
      <c r="CO29" s="24">
        <f t="shared" si="684"/>
        <v>0</v>
      </c>
      <c r="CP29" s="25">
        <f t="shared" si="51"/>
        <v>0</v>
      </c>
      <c r="CQ29" s="23">
        <f t="shared" si="52"/>
        <v>0</v>
      </c>
      <c r="CR29" s="24">
        <f t="shared" si="53"/>
        <v>0</v>
      </c>
      <c r="CS29" s="25">
        <f t="shared" ref="CS29:CU29" si="685">SUM(CS22,CS23,CS28)</f>
        <v>0</v>
      </c>
      <c r="CT29" s="23">
        <f t="shared" si="685"/>
        <v>0</v>
      </c>
      <c r="CU29" s="24">
        <f t="shared" si="685"/>
        <v>0</v>
      </c>
      <c r="CV29" s="25">
        <f t="shared" ref="CV29:CX29" si="686">SUM(CV22,CV23,CV28)</f>
        <v>0</v>
      </c>
      <c r="CW29" s="23">
        <f t="shared" si="686"/>
        <v>0</v>
      </c>
      <c r="CX29" s="24">
        <f t="shared" si="686"/>
        <v>0</v>
      </c>
      <c r="CY29" s="25">
        <f t="shared" ref="CY29:DA29" si="687">SUM(CY22,CY23,CY28)</f>
        <v>0</v>
      </c>
      <c r="CZ29" s="23">
        <f t="shared" si="687"/>
        <v>0</v>
      </c>
      <c r="DA29" s="24">
        <f t="shared" si="687"/>
        <v>0</v>
      </c>
      <c r="DB29" s="25">
        <f t="shared" ref="DB29:DD29" si="688">SUM(DB22,DB23,DB28)</f>
        <v>34363</v>
      </c>
      <c r="DC29" s="23">
        <f t="shared" si="688"/>
        <v>-4094</v>
      </c>
      <c r="DD29" s="24">
        <f t="shared" si="688"/>
        <v>30269</v>
      </c>
      <c r="DE29" s="25">
        <f t="shared" ref="DE29:DG29" si="689">SUM(DE22,DE23,DE28)</f>
        <v>0</v>
      </c>
      <c r="DF29" s="23">
        <f t="shared" si="689"/>
        <v>0</v>
      </c>
      <c r="DG29" s="24">
        <f t="shared" si="689"/>
        <v>0</v>
      </c>
      <c r="DH29" s="25">
        <f t="shared" si="59"/>
        <v>34363</v>
      </c>
      <c r="DI29" s="23">
        <f t="shared" si="60"/>
        <v>-4094</v>
      </c>
      <c r="DJ29" s="24">
        <f t="shared" si="61"/>
        <v>30269</v>
      </c>
      <c r="DK29" s="25">
        <f t="shared" ref="DK29:DM29" si="690">SUM(DK22,DK23,DK28)</f>
        <v>0</v>
      </c>
      <c r="DL29" s="23">
        <f t="shared" si="690"/>
        <v>0</v>
      </c>
      <c r="DM29" s="24">
        <f t="shared" si="690"/>
        <v>0</v>
      </c>
      <c r="DN29" s="25">
        <f t="shared" ref="DN29:DP29" si="691">SUM(DN22,DN23,DN28)</f>
        <v>0</v>
      </c>
      <c r="DO29" s="23">
        <f t="shared" si="691"/>
        <v>0</v>
      </c>
      <c r="DP29" s="24">
        <f t="shared" si="691"/>
        <v>0</v>
      </c>
      <c r="DQ29" s="25">
        <f t="shared" ref="DQ29:DS29" si="692">SUM(DQ22,DQ23,DQ28)</f>
        <v>0</v>
      </c>
      <c r="DR29" s="23">
        <f t="shared" si="692"/>
        <v>0</v>
      </c>
      <c r="DS29" s="24">
        <f t="shared" si="692"/>
        <v>0</v>
      </c>
      <c r="DT29" s="25">
        <f t="shared" ref="DT29:DV29" si="693">SUM(DT22,DT23,DT28)</f>
        <v>0</v>
      </c>
      <c r="DU29" s="23">
        <f t="shared" si="693"/>
        <v>0</v>
      </c>
      <c r="DV29" s="24">
        <f t="shared" si="693"/>
        <v>0</v>
      </c>
      <c r="DW29" s="25">
        <f t="shared" ref="DW29:DY29" si="694">SUM(DW22,DW23,DW28)</f>
        <v>0</v>
      </c>
      <c r="DX29" s="23">
        <f t="shared" si="694"/>
        <v>0</v>
      </c>
      <c r="DY29" s="24">
        <f t="shared" si="694"/>
        <v>0</v>
      </c>
      <c r="DZ29" s="25">
        <f t="shared" si="67"/>
        <v>0</v>
      </c>
      <c r="EA29" s="23">
        <f t="shared" si="67"/>
        <v>0</v>
      </c>
      <c r="EB29" s="24">
        <f t="shared" si="68"/>
        <v>0</v>
      </c>
      <c r="EC29" s="25">
        <f t="shared" ref="EC29:EE29" si="695">SUM(EC22,EC23,EC28)</f>
        <v>0</v>
      </c>
      <c r="ED29" s="23">
        <f t="shared" si="695"/>
        <v>0</v>
      </c>
      <c r="EE29" s="24">
        <f t="shared" si="695"/>
        <v>0</v>
      </c>
      <c r="EF29" s="25">
        <f t="shared" ref="EF29:EH29" si="696">SUM(EF22,EF23,EF28)</f>
        <v>0</v>
      </c>
      <c r="EG29" s="23">
        <f t="shared" si="696"/>
        <v>0</v>
      </c>
      <c r="EH29" s="24">
        <f t="shared" si="696"/>
        <v>0</v>
      </c>
      <c r="EI29" s="25">
        <f t="shared" ref="EI29:EK29" si="697">SUM(EI22,EI23,EI28)</f>
        <v>0</v>
      </c>
      <c r="EJ29" s="23">
        <f t="shared" si="697"/>
        <v>0</v>
      </c>
      <c r="EK29" s="24">
        <f t="shared" si="697"/>
        <v>0</v>
      </c>
      <c r="EL29" s="25">
        <f t="shared" ref="EL29:EM29" si="698">SUM(EL22,EL23,EL28)</f>
        <v>0</v>
      </c>
      <c r="EM29" s="23">
        <f t="shared" si="698"/>
        <v>0</v>
      </c>
      <c r="EN29" s="24">
        <f t="shared" ref="EN29" si="699">SUM(EN22,EN23,EN28)</f>
        <v>0</v>
      </c>
      <c r="EO29" s="25">
        <f t="shared" si="73"/>
        <v>0</v>
      </c>
      <c r="EP29" s="23">
        <f t="shared" si="1"/>
        <v>0</v>
      </c>
      <c r="EQ29" s="24">
        <f t="shared" si="74"/>
        <v>0</v>
      </c>
      <c r="ER29" s="25">
        <f t="shared" ref="ER29:ET29" si="700">SUM(ER22,ER23,ER28)</f>
        <v>0</v>
      </c>
      <c r="ES29" s="23">
        <f t="shared" si="700"/>
        <v>0</v>
      </c>
      <c r="ET29" s="24">
        <f t="shared" si="700"/>
        <v>0</v>
      </c>
      <c r="EU29" s="25">
        <f t="shared" ref="EU29:EW29" si="701">SUM(EU22,EU23,EU28)</f>
        <v>0</v>
      </c>
      <c r="EV29" s="23">
        <f t="shared" si="701"/>
        <v>0</v>
      </c>
      <c r="EW29" s="24">
        <f t="shared" si="701"/>
        <v>0</v>
      </c>
      <c r="EX29" s="25">
        <f t="shared" ref="EX29:EZ29" si="702">SUM(EX22,EX23,EX28)</f>
        <v>0</v>
      </c>
      <c r="EY29" s="23">
        <f t="shared" si="702"/>
        <v>0</v>
      </c>
      <c r="EZ29" s="24">
        <f t="shared" si="702"/>
        <v>0</v>
      </c>
      <c r="FA29" s="25">
        <f t="shared" ref="FA29:FC29" si="703">SUM(FA22,FA23,FA28)</f>
        <v>0</v>
      </c>
      <c r="FB29" s="23">
        <f t="shared" si="703"/>
        <v>0</v>
      </c>
      <c r="FC29" s="24">
        <f t="shared" si="703"/>
        <v>0</v>
      </c>
      <c r="FD29" s="25">
        <f t="shared" ref="FD29:FF29" si="704">SUM(FD22,FD23,FD28)</f>
        <v>0</v>
      </c>
      <c r="FE29" s="23">
        <f t="shared" si="704"/>
        <v>0</v>
      </c>
      <c r="FF29" s="24">
        <f t="shared" si="704"/>
        <v>0</v>
      </c>
      <c r="FG29" s="25">
        <f t="shared" ref="FG29:FI29" si="705">SUM(FG22,FG23,FG28)</f>
        <v>0</v>
      </c>
      <c r="FH29" s="23">
        <f t="shared" si="705"/>
        <v>0</v>
      </c>
      <c r="FI29" s="24">
        <f t="shared" si="705"/>
        <v>0</v>
      </c>
      <c r="FJ29" s="25">
        <f t="shared" si="81"/>
        <v>0</v>
      </c>
      <c r="FK29" s="23">
        <f t="shared" si="82"/>
        <v>0</v>
      </c>
      <c r="FL29" s="24">
        <f t="shared" si="83"/>
        <v>0</v>
      </c>
      <c r="FM29" s="25">
        <f t="shared" ref="FM29:FO29" si="706">SUM(FM22,FM23,FM28)</f>
        <v>0</v>
      </c>
      <c r="FN29" s="23">
        <f t="shared" si="706"/>
        <v>0</v>
      </c>
      <c r="FO29" s="24">
        <f t="shared" si="706"/>
        <v>0</v>
      </c>
      <c r="FP29" s="25">
        <f t="shared" ref="FP29:FR29" si="707">SUM(FP22,FP23,FP28)</f>
        <v>0</v>
      </c>
      <c r="FQ29" s="23">
        <f t="shared" si="707"/>
        <v>0</v>
      </c>
      <c r="FR29" s="24">
        <f t="shared" si="707"/>
        <v>0</v>
      </c>
      <c r="FS29" s="25">
        <f t="shared" ref="FS29:FU29" si="708">SUM(FS22,FS23,FS28)</f>
        <v>0</v>
      </c>
      <c r="FT29" s="23">
        <f t="shared" si="708"/>
        <v>0</v>
      </c>
      <c r="FU29" s="24">
        <f t="shared" si="708"/>
        <v>0</v>
      </c>
      <c r="FV29" s="25">
        <f t="shared" ref="FV29:FX29" si="709">SUM(FV22,FV23,FV28)</f>
        <v>0</v>
      </c>
      <c r="FW29" s="23">
        <f t="shared" si="709"/>
        <v>0</v>
      </c>
      <c r="FX29" s="24">
        <f t="shared" si="709"/>
        <v>0</v>
      </c>
      <c r="FY29" s="25">
        <f t="shared" ref="FY29:GA29" si="710">SUM(FY22,FY23,FY28)</f>
        <v>0</v>
      </c>
      <c r="FZ29" s="23">
        <f t="shared" si="710"/>
        <v>0</v>
      </c>
      <c r="GA29" s="24">
        <f t="shared" si="710"/>
        <v>0</v>
      </c>
      <c r="GB29" s="25">
        <f t="shared" si="89"/>
        <v>0</v>
      </c>
      <c r="GC29" s="23">
        <f t="shared" si="90"/>
        <v>0</v>
      </c>
      <c r="GD29" s="24">
        <f t="shared" ref="GD29" si="711">SUM(GD22,GD23,GD28)</f>
        <v>0</v>
      </c>
      <c r="GE29" s="25">
        <f t="shared" ref="GE29:GG29" si="712">SUM(GE22,GE23,GE28)</f>
        <v>0</v>
      </c>
      <c r="GF29" s="23">
        <f t="shared" si="712"/>
        <v>0</v>
      </c>
      <c r="GG29" s="24">
        <f t="shared" si="712"/>
        <v>0</v>
      </c>
      <c r="GH29" s="25">
        <f t="shared" ref="GH29:GJ29" si="713">SUM(GH22,GH23,GH28)</f>
        <v>0</v>
      </c>
      <c r="GI29" s="23">
        <f t="shared" si="713"/>
        <v>0</v>
      </c>
      <c r="GJ29" s="24">
        <f t="shared" si="713"/>
        <v>0</v>
      </c>
      <c r="GK29" s="25">
        <f t="shared" si="94"/>
        <v>0</v>
      </c>
      <c r="GL29" s="23">
        <f t="shared" si="94"/>
        <v>0</v>
      </c>
      <c r="GM29" s="24">
        <f t="shared" si="95"/>
        <v>0</v>
      </c>
      <c r="GN29" s="25">
        <f t="shared" ref="GN29:GP29" si="714">SUM(GN22,GN23,GN28)</f>
        <v>0</v>
      </c>
      <c r="GO29" s="23">
        <f t="shared" si="714"/>
        <v>0</v>
      </c>
      <c r="GP29" s="24">
        <f t="shared" si="714"/>
        <v>0</v>
      </c>
      <c r="GQ29" s="25">
        <f t="shared" ref="GQ29:GS29" si="715">SUM(GQ22,GQ23,GQ28)</f>
        <v>0</v>
      </c>
      <c r="GR29" s="23">
        <f t="shared" si="715"/>
        <v>0</v>
      </c>
      <c r="GS29" s="24">
        <f t="shared" si="715"/>
        <v>0</v>
      </c>
      <c r="GT29" s="25">
        <f t="shared" si="98"/>
        <v>0</v>
      </c>
      <c r="GU29" s="23">
        <f t="shared" si="99"/>
        <v>0</v>
      </c>
      <c r="GV29" s="24">
        <f t="shared" si="100"/>
        <v>0</v>
      </c>
      <c r="GW29" s="25">
        <f t="shared" si="3"/>
        <v>34363</v>
      </c>
      <c r="GX29" s="23">
        <f t="shared" si="4"/>
        <v>-4094</v>
      </c>
      <c r="GY29" s="24">
        <f t="shared" si="101"/>
        <v>30269</v>
      </c>
      <c r="GZ29" s="23">
        <f t="shared" ref="GZ29:HB29" si="716">SUM(GZ22,GZ23,GZ28)</f>
        <v>0</v>
      </c>
      <c r="HA29" s="23">
        <f t="shared" si="716"/>
        <v>0</v>
      </c>
      <c r="HB29" s="24">
        <f t="shared" si="716"/>
        <v>0</v>
      </c>
      <c r="HC29" s="23">
        <f t="shared" ref="HC29:HE29" si="717">SUM(HC22,HC23,HC28)</f>
        <v>0</v>
      </c>
      <c r="HD29" s="23">
        <f t="shared" si="717"/>
        <v>0</v>
      </c>
      <c r="HE29" s="24">
        <f t="shared" si="717"/>
        <v>0</v>
      </c>
      <c r="HF29" s="23">
        <f t="shared" ref="HF29:HH29" si="718">SUM(HF22,HF23,HF28)</f>
        <v>0</v>
      </c>
      <c r="HG29" s="23">
        <f t="shared" si="718"/>
        <v>0</v>
      </c>
      <c r="HH29" s="24">
        <f t="shared" si="718"/>
        <v>0</v>
      </c>
      <c r="HI29" s="23">
        <f t="shared" ref="HI29:HK29" si="719">SUM(HI22,HI23,HI28)</f>
        <v>43500</v>
      </c>
      <c r="HJ29" s="23">
        <f t="shared" si="719"/>
        <v>0</v>
      </c>
      <c r="HK29" s="24">
        <f t="shared" si="719"/>
        <v>43500</v>
      </c>
      <c r="HL29" s="23">
        <f t="shared" ref="HL29:HN29" si="720">SUM(HL22,HL23,HL28)</f>
        <v>0</v>
      </c>
      <c r="HM29" s="23">
        <f t="shared" si="720"/>
        <v>0</v>
      </c>
      <c r="HN29" s="24">
        <f t="shared" si="720"/>
        <v>0</v>
      </c>
      <c r="HO29" s="25">
        <f t="shared" ref="HO29:HQ29" si="721">SUM(HO22,HO23,HO28)</f>
        <v>0</v>
      </c>
      <c r="HP29" s="23">
        <f t="shared" si="721"/>
        <v>0</v>
      </c>
      <c r="HQ29" s="24">
        <f t="shared" si="721"/>
        <v>0</v>
      </c>
      <c r="HR29" s="25">
        <f t="shared" ref="HR29:HT29" si="722">SUM(HR22,HR23,HR28)</f>
        <v>59935</v>
      </c>
      <c r="HS29" s="23">
        <f t="shared" si="722"/>
        <v>18885</v>
      </c>
      <c r="HT29" s="24">
        <f t="shared" si="722"/>
        <v>78820</v>
      </c>
      <c r="HU29" s="25">
        <f t="shared" ref="HU29:HW29" si="723">SUM(HU22,HU23,HU28)</f>
        <v>3362</v>
      </c>
      <c r="HV29" s="23">
        <f t="shared" si="723"/>
        <v>-646</v>
      </c>
      <c r="HW29" s="24">
        <f t="shared" si="723"/>
        <v>2716</v>
      </c>
      <c r="HX29" s="25">
        <f t="shared" si="110"/>
        <v>106797</v>
      </c>
      <c r="HY29" s="23">
        <f t="shared" si="111"/>
        <v>18239</v>
      </c>
      <c r="HZ29" s="24">
        <f t="shared" si="112"/>
        <v>125036</v>
      </c>
      <c r="IA29" s="25">
        <f t="shared" ref="IA29:IC29" si="724">SUM(IA22,IA23,IA28)</f>
        <v>0</v>
      </c>
      <c r="IB29" s="23">
        <f t="shared" si="724"/>
        <v>0</v>
      </c>
      <c r="IC29" s="24">
        <f t="shared" si="724"/>
        <v>0</v>
      </c>
      <c r="ID29" s="25">
        <f t="shared" ref="ID29:IF29" si="725">SUM(ID22,ID23,ID28)</f>
        <v>0</v>
      </c>
      <c r="IE29" s="23">
        <f t="shared" si="725"/>
        <v>0</v>
      </c>
      <c r="IF29" s="24">
        <f t="shared" si="725"/>
        <v>0</v>
      </c>
      <c r="IG29" s="25">
        <f t="shared" si="115"/>
        <v>0</v>
      </c>
      <c r="IH29" s="23">
        <f t="shared" si="116"/>
        <v>0</v>
      </c>
      <c r="II29" s="24">
        <f t="shared" si="117"/>
        <v>0</v>
      </c>
      <c r="IJ29" s="25">
        <f t="shared" ref="IJ29:IL29" si="726">SUM(IJ22,IJ23,IJ28)</f>
        <v>3176</v>
      </c>
      <c r="IK29" s="23">
        <f t="shared" si="726"/>
        <v>771</v>
      </c>
      <c r="IL29" s="24">
        <f t="shared" si="726"/>
        <v>3947</v>
      </c>
      <c r="IM29" s="25">
        <f t="shared" ref="IM29:IO29" si="727">SUM(IM22,IM23,IM28)</f>
        <v>619415</v>
      </c>
      <c r="IN29" s="23">
        <f t="shared" si="727"/>
        <v>16403</v>
      </c>
      <c r="IO29" s="24">
        <f t="shared" si="727"/>
        <v>635818</v>
      </c>
      <c r="IP29" s="25">
        <f t="shared" si="120"/>
        <v>622591</v>
      </c>
      <c r="IQ29" s="23">
        <f t="shared" si="121"/>
        <v>17174</v>
      </c>
      <c r="IR29" s="24">
        <f t="shared" si="122"/>
        <v>639765</v>
      </c>
      <c r="IS29" s="25">
        <f t="shared" ref="IS29:IU29" si="728">SUM(IS22,IS23,IS28)</f>
        <v>54783</v>
      </c>
      <c r="IT29" s="23">
        <f t="shared" si="728"/>
        <v>-7900</v>
      </c>
      <c r="IU29" s="24">
        <f t="shared" si="728"/>
        <v>46883</v>
      </c>
      <c r="IV29" s="25">
        <f t="shared" ref="IV29:IX29" si="729">SUM(IV22,IV23,IV28)</f>
        <v>271947</v>
      </c>
      <c r="IW29" s="23">
        <f t="shared" si="729"/>
        <v>-72023</v>
      </c>
      <c r="IX29" s="24">
        <f t="shared" si="729"/>
        <v>199924</v>
      </c>
      <c r="IY29" s="25">
        <f t="shared" si="125"/>
        <v>326730</v>
      </c>
      <c r="IZ29" s="23">
        <f t="shared" si="126"/>
        <v>-79923</v>
      </c>
      <c r="JA29" s="24">
        <f t="shared" si="127"/>
        <v>246807</v>
      </c>
      <c r="JB29" s="25">
        <f t="shared" ref="JB29:JD29" si="730">SUM(JB22,JB23,JB28)</f>
        <v>177352</v>
      </c>
      <c r="JC29" s="23">
        <f t="shared" si="730"/>
        <v>128698</v>
      </c>
      <c r="JD29" s="24">
        <f t="shared" si="730"/>
        <v>306050</v>
      </c>
      <c r="JE29" s="25">
        <f t="shared" ref="JE29:JG29" si="731">SUM(JE22,JE23,JE28)</f>
        <v>0</v>
      </c>
      <c r="JF29" s="23">
        <f t="shared" si="731"/>
        <v>0</v>
      </c>
      <c r="JG29" s="24">
        <f t="shared" si="731"/>
        <v>0</v>
      </c>
      <c r="JH29" s="25">
        <f t="shared" ref="JH29:JJ29" si="732">SUM(JH22,JH23,JH28)</f>
        <v>11000</v>
      </c>
      <c r="JI29" s="23">
        <f t="shared" si="732"/>
        <v>0</v>
      </c>
      <c r="JJ29" s="24">
        <f t="shared" si="732"/>
        <v>11000</v>
      </c>
      <c r="JK29" s="25">
        <f t="shared" si="131"/>
        <v>188352</v>
      </c>
      <c r="JL29" s="23">
        <f t="shared" si="132"/>
        <v>128698</v>
      </c>
      <c r="JM29" s="24">
        <f t="shared" si="133"/>
        <v>317050</v>
      </c>
      <c r="JN29" s="25">
        <f t="shared" ref="JN29:JP29" si="733">SUM(JN22,JN23,JN28)</f>
        <v>0</v>
      </c>
      <c r="JO29" s="23">
        <f t="shared" si="733"/>
        <v>0</v>
      </c>
      <c r="JP29" s="24">
        <f t="shared" si="733"/>
        <v>0</v>
      </c>
      <c r="JQ29" s="25">
        <f t="shared" ref="JQ29:JS29" si="734">SUM(JQ22,JQ23,JQ28)</f>
        <v>0</v>
      </c>
      <c r="JR29" s="23">
        <f t="shared" si="734"/>
        <v>0</v>
      </c>
      <c r="JS29" s="24">
        <f t="shared" si="734"/>
        <v>0</v>
      </c>
      <c r="JT29" s="25">
        <f t="shared" si="136"/>
        <v>0</v>
      </c>
      <c r="JU29" s="23">
        <f t="shared" si="137"/>
        <v>0</v>
      </c>
      <c r="JV29" s="24">
        <f t="shared" si="138"/>
        <v>0</v>
      </c>
      <c r="JW29" s="25">
        <f t="shared" ref="JW29:JY29" si="735">SUM(JW22,JW23,JW28)</f>
        <v>0</v>
      </c>
      <c r="JX29" s="23">
        <f t="shared" si="735"/>
        <v>0</v>
      </c>
      <c r="JY29" s="24">
        <f t="shared" si="735"/>
        <v>0</v>
      </c>
      <c r="JZ29" s="25">
        <f t="shared" ref="JZ29:KB29" si="736">SUM(JZ22,JZ23,JZ28)</f>
        <v>0</v>
      </c>
      <c r="KA29" s="23">
        <f t="shared" si="736"/>
        <v>0</v>
      </c>
      <c r="KB29" s="24">
        <f t="shared" si="736"/>
        <v>0</v>
      </c>
      <c r="KC29" s="25">
        <f t="shared" si="141"/>
        <v>0</v>
      </c>
      <c r="KD29" s="23">
        <f t="shared" si="142"/>
        <v>0</v>
      </c>
      <c r="KE29" s="24">
        <f t="shared" si="143"/>
        <v>0</v>
      </c>
      <c r="KF29" s="25">
        <f t="shared" ref="KF29:KH29" si="737">SUM(KF22,KF23,KF28)</f>
        <v>2877440</v>
      </c>
      <c r="KG29" s="23">
        <f t="shared" si="737"/>
        <v>57086</v>
      </c>
      <c r="KH29" s="24">
        <f t="shared" si="737"/>
        <v>2934526</v>
      </c>
      <c r="KI29" s="25">
        <f t="shared" si="6"/>
        <v>4121910</v>
      </c>
      <c r="KJ29" s="23">
        <f t="shared" si="7"/>
        <v>141274</v>
      </c>
      <c r="KK29" s="24">
        <f t="shared" si="145"/>
        <v>4263184</v>
      </c>
      <c r="KL29" s="25">
        <f t="shared" ref="KL29:KN29" si="738">SUM(KL22,KL23,KL28)</f>
        <v>10000</v>
      </c>
      <c r="KM29" s="23">
        <f t="shared" si="738"/>
        <v>0</v>
      </c>
      <c r="KN29" s="24">
        <f t="shared" si="738"/>
        <v>10000</v>
      </c>
      <c r="KO29" s="25">
        <f t="shared" ref="KO29:KQ29" si="739">SUM(KO22,KO23,KO28)</f>
        <v>356422</v>
      </c>
      <c r="KP29" s="23">
        <f t="shared" si="739"/>
        <v>-147687</v>
      </c>
      <c r="KQ29" s="24">
        <f t="shared" si="739"/>
        <v>208735</v>
      </c>
      <c r="KR29" s="25">
        <f t="shared" ref="KR29:KT29" si="740">SUM(KR22,KR23,KR28)</f>
        <v>495682</v>
      </c>
      <c r="KS29" s="23">
        <f t="shared" si="740"/>
        <v>0</v>
      </c>
      <c r="KT29" s="24">
        <f t="shared" si="740"/>
        <v>495682</v>
      </c>
      <c r="KU29" s="25">
        <f t="shared" si="149"/>
        <v>852104</v>
      </c>
      <c r="KV29" s="23">
        <f t="shared" si="150"/>
        <v>-147687</v>
      </c>
      <c r="KW29" s="24">
        <f t="shared" si="151"/>
        <v>704417</v>
      </c>
      <c r="KX29" s="25">
        <f t="shared" ref="KX29:KZ29" si="741">SUM(KX22,KX23,KX28)</f>
        <v>1950</v>
      </c>
      <c r="KY29" s="23">
        <f t="shared" si="741"/>
        <v>-1950</v>
      </c>
      <c r="KZ29" s="24">
        <f t="shared" si="741"/>
        <v>0</v>
      </c>
      <c r="LA29" s="25">
        <f t="shared" ref="LA29:LC29" si="742">SUM(LA22,LA23,LA28)</f>
        <v>0</v>
      </c>
      <c r="LB29" s="23">
        <f t="shared" si="742"/>
        <v>0</v>
      </c>
      <c r="LC29" s="24">
        <f t="shared" si="742"/>
        <v>0</v>
      </c>
      <c r="LD29" s="25">
        <f t="shared" ref="LD29:LF29" si="743">SUM(LD22,LD23,LD28)</f>
        <v>0</v>
      </c>
      <c r="LE29" s="23">
        <f t="shared" si="743"/>
        <v>0</v>
      </c>
      <c r="LF29" s="24">
        <f t="shared" si="743"/>
        <v>0</v>
      </c>
      <c r="LG29" s="25">
        <f t="shared" ref="LG29:LI29" si="744">SUM(LG22,LG23,LG28)</f>
        <v>222000</v>
      </c>
      <c r="LH29" s="23">
        <f t="shared" si="744"/>
        <v>-150203</v>
      </c>
      <c r="LI29" s="24">
        <f t="shared" si="744"/>
        <v>71797</v>
      </c>
      <c r="LJ29" s="25">
        <f t="shared" ref="LJ29:LL29" si="745">SUM(LJ22,LJ23,LJ28)</f>
        <v>0</v>
      </c>
      <c r="LK29" s="23">
        <f t="shared" si="745"/>
        <v>0</v>
      </c>
      <c r="LL29" s="24">
        <f t="shared" si="745"/>
        <v>0</v>
      </c>
      <c r="LM29" s="25">
        <f t="shared" si="157"/>
        <v>223950</v>
      </c>
      <c r="LN29" s="23">
        <f t="shared" si="157"/>
        <v>-152153</v>
      </c>
      <c r="LO29" s="24">
        <f t="shared" si="158"/>
        <v>71797</v>
      </c>
      <c r="LP29" s="25">
        <f t="shared" ref="LP29:LR29" si="746">SUM(LP22,LP23,LP28)</f>
        <v>900000</v>
      </c>
      <c r="LQ29" s="23">
        <f t="shared" si="746"/>
        <v>0</v>
      </c>
      <c r="LR29" s="24">
        <f t="shared" si="746"/>
        <v>900000</v>
      </c>
      <c r="LS29" s="25">
        <f t="shared" si="9"/>
        <v>1986054</v>
      </c>
      <c r="LT29" s="23">
        <f t="shared" si="10"/>
        <v>-299840</v>
      </c>
      <c r="LU29" s="24">
        <f t="shared" si="160"/>
        <v>1686214</v>
      </c>
      <c r="LV29" s="25">
        <f t="shared" ref="LV29:LX29" si="747">SUM(LV22,LV23,LV28)</f>
        <v>0</v>
      </c>
      <c r="LW29" s="23">
        <f t="shared" si="747"/>
        <v>0</v>
      </c>
      <c r="LX29" s="24">
        <f t="shared" si="747"/>
        <v>0</v>
      </c>
      <c r="LY29" s="25">
        <f t="shared" ref="LY29:MA29" si="748">SUM(LY22,LY23,LY28)</f>
        <v>0</v>
      </c>
      <c r="LZ29" s="23">
        <f t="shared" si="748"/>
        <v>0</v>
      </c>
      <c r="MA29" s="24">
        <f t="shared" si="748"/>
        <v>0</v>
      </c>
      <c r="MB29" s="25">
        <f t="shared" ref="MB29:MD29" si="749">SUM(MB22,MB23,MB28)</f>
        <v>0</v>
      </c>
      <c r="MC29" s="23">
        <f t="shared" si="749"/>
        <v>0</v>
      </c>
      <c r="MD29" s="24">
        <f t="shared" si="749"/>
        <v>0</v>
      </c>
      <c r="ME29" s="25">
        <f t="shared" ref="ME29:MG29" si="750">SUM(ME22,ME23,ME28)</f>
        <v>0</v>
      </c>
      <c r="MF29" s="23">
        <f t="shared" si="750"/>
        <v>0</v>
      </c>
      <c r="MG29" s="24">
        <f t="shared" si="750"/>
        <v>0</v>
      </c>
      <c r="MH29" s="25">
        <f t="shared" ref="MH29:MJ29" si="751">SUM(MH22,MH23,MH28)</f>
        <v>0</v>
      </c>
      <c r="MI29" s="23">
        <f t="shared" si="751"/>
        <v>0</v>
      </c>
      <c r="MJ29" s="24">
        <f t="shared" si="751"/>
        <v>0</v>
      </c>
      <c r="MK29" s="25">
        <f t="shared" ref="MK29:MM29" si="752">SUM(MK22,MK23,MK28)</f>
        <v>0</v>
      </c>
      <c r="ML29" s="23">
        <f t="shared" si="752"/>
        <v>0</v>
      </c>
      <c r="MM29" s="24">
        <f t="shared" si="752"/>
        <v>0</v>
      </c>
      <c r="MN29" s="25">
        <f t="shared" ref="MN29:MP29" si="753">SUM(MN22,MN23,MN28)</f>
        <v>0</v>
      </c>
      <c r="MO29" s="23">
        <f t="shared" si="753"/>
        <v>0</v>
      </c>
      <c r="MP29" s="24">
        <f t="shared" si="753"/>
        <v>0</v>
      </c>
      <c r="MQ29" s="25">
        <f t="shared" ref="MQ29:MS29" si="754">SUM(MQ22,MQ23,MQ28)</f>
        <v>0</v>
      </c>
      <c r="MR29" s="23">
        <f t="shared" si="754"/>
        <v>0</v>
      </c>
      <c r="MS29" s="24">
        <f t="shared" si="754"/>
        <v>0</v>
      </c>
      <c r="MT29" s="25">
        <f t="shared" ref="MT29:MV29" si="755">SUM(MT22,MT23,MT28)</f>
        <v>0</v>
      </c>
      <c r="MU29" s="23">
        <f t="shared" si="755"/>
        <v>0</v>
      </c>
      <c r="MV29" s="24">
        <f t="shared" si="755"/>
        <v>0</v>
      </c>
      <c r="MW29" s="25">
        <f t="shared" si="170"/>
        <v>0</v>
      </c>
      <c r="MX29" s="23">
        <f t="shared" si="171"/>
        <v>0</v>
      </c>
      <c r="MY29" s="24">
        <f t="shared" si="172"/>
        <v>0</v>
      </c>
      <c r="MZ29" s="25">
        <f t="shared" ref="MZ29:NB29" si="756">SUM(MZ22,MZ23,MZ28)</f>
        <v>0</v>
      </c>
      <c r="NA29" s="23">
        <f t="shared" si="756"/>
        <v>0</v>
      </c>
      <c r="NB29" s="24">
        <f t="shared" si="756"/>
        <v>0</v>
      </c>
      <c r="NC29" s="25">
        <f t="shared" ref="NC29:NE29" si="757">SUM(NC22,NC23,NC28)</f>
        <v>0</v>
      </c>
      <c r="ND29" s="23">
        <f t="shared" si="757"/>
        <v>0</v>
      </c>
      <c r="NE29" s="24">
        <f t="shared" si="757"/>
        <v>0</v>
      </c>
      <c r="NF29" s="25">
        <f t="shared" ref="NF29:NH29" si="758">SUM(NF22,NF23,NF28)</f>
        <v>0</v>
      </c>
      <c r="NG29" s="23">
        <f t="shared" si="758"/>
        <v>0</v>
      </c>
      <c r="NH29" s="24">
        <f t="shared" si="758"/>
        <v>0</v>
      </c>
      <c r="NI29" s="25">
        <f t="shared" ref="NI29:NK29" si="759">SUM(NI22,NI23,NI28)</f>
        <v>0</v>
      </c>
      <c r="NJ29" s="23">
        <f t="shared" si="759"/>
        <v>0</v>
      </c>
      <c r="NK29" s="24">
        <f t="shared" si="759"/>
        <v>0</v>
      </c>
      <c r="NL29" s="25">
        <f t="shared" si="177"/>
        <v>0</v>
      </c>
      <c r="NM29" s="23">
        <f t="shared" si="178"/>
        <v>0</v>
      </c>
      <c r="NN29" s="24">
        <f t="shared" si="179"/>
        <v>0</v>
      </c>
      <c r="NO29" s="25">
        <f t="shared" si="180"/>
        <v>0</v>
      </c>
      <c r="NP29" s="23">
        <f t="shared" si="181"/>
        <v>0</v>
      </c>
      <c r="NQ29" s="24">
        <f t="shared" si="182"/>
        <v>0</v>
      </c>
      <c r="NR29" s="25">
        <f t="shared" ref="NR29:NT29" si="760">SUM(NR22,NR23,NR28)</f>
        <v>0</v>
      </c>
      <c r="NS29" s="23">
        <f t="shared" si="760"/>
        <v>0</v>
      </c>
      <c r="NT29" s="24">
        <f t="shared" si="760"/>
        <v>0</v>
      </c>
      <c r="NU29" s="25">
        <f t="shared" ref="NU29:NW29" si="761">SUM(NU22,NU23,NU28)</f>
        <v>0</v>
      </c>
      <c r="NV29" s="23">
        <f t="shared" si="761"/>
        <v>0</v>
      </c>
      <c r="NW29" s="24">
        <f t="shared" si="761"/>
        <v>0</v>
      </c>
      <c r="NX29" s="25">
        <f t="shared" ref="NX29:NZ29" si="762">SUM(NX22,NX23,NX28)</f>
        <v>0</v>
      </c>
      <c r="NY29" s="23">
        <f t="shared" si="762"/>
        <v>0</v>
      </c>
      <c r="NZ29" s="24">
        <f t="shared" si="762"/>
        <v>0</v>
      </c>
      <c r="OA29" s="25">
        <f t="shared" ref="OA29:OC29" si="763">SUM(OA22,OA23,OA28)</f>
        <v>0</v>
      </c>
      <c r="OB29" s="23">
        <f t="shared" si="763"/>
        <v>0</v>
      </c>
      <c r="OC29" s="24">
        <f t="shared" si="763"/>
        <v>0</v>
      </c>
      <c r="OD29" s="25">
        <f t="shared" ref="OD29:OF29" si="764">SUM(OD22,OD23,OD28)</f>
        <v>0</v>
      </c>
      <c r="OE29" s="23">
        <f t="shared" si="764"/>
        <v>0</v>
      </c>
      <c r="OF29" s="24">
        <f t="shared" si="764"/>
        <v>0</v>
      </c>
      <c r="OG29" s="25">
        <f t="shared" ref="OG29:OI29" si="765">SUM(OG22,OG23,OG28)</f>
        <v>0</v>
      </c>
      <c r="OH29" s="23">
        <f t="shared" si="765"/>
        <v>0</v>
      </c>
      <c r="OI29" s="24">
        <f t="shared" si="765"/>
        <v>0</v>
      </c>
      <c r="OJ29" s="25">
        <f t="shared" ref="OJ29:OL29" si="766">SUM(OJ22,OJ23,OJ28)</f>
        <v>0</v>
      </c>
      <c r="OK29" s="23">
        <f t="shared" si="766"/>
        <v>0</v>
      </c>
      <c r="OL29" s="24">
        <f t="shared" si="766"/>
        <v>0</v>
      </c>
      <c r="OM29" s="25">
        <f t="shared" ref="OM29:OO29" si="767">SUM(OM22,OM23,OM28)</f>
        <v>0</v>
      </c>
      <c r="ON29" s="23">
        <f t="shared" si="767"/>
        <v>61668</v>
      </c>
      <c r="OO29" s="24">
        <f t="shared" si="767"/>
        <v>61668</v>
      </c>
      <c r="OP29" s="25">
        <f t="shared" si="191"/>
        <v>0</v>
      </c>
      <c r="OQ29" s="23">
        <f t="shared" si="191"/>
        <v>61668</v>
      </c>
      <c r="OR29" s="24">
        <f t="shared" si="192"/>
        <v>61668</v>
      </c>
      <c r="OS29" s="25">
        <f t="shared" ref="OS29:OU29" si="768">SUM(OS22,OS23,OS28)</f>
        <v>337500</v>
      </c>
      <c r="OT29" s="23">
        <f t="shared" si="768"/>
        <v>-71752</v>
      </c>
      <c r="OU29" s="24">
        <f t="shared" si="768"/>
        <v>265748</v>
      </c>
      <c r="OV29" s="25">
        <f t="shared" si="194"/>
        <v>337500</v>
      </c>
      <c r="OW29" s="23">
        <f t="shared" si="195"/>
        <v>-71752</v>
      </c>
      <c r="OX29" s="24">
        <f t="shared" si="196"/>
        <v>265748</v>
      </c>
      <c r="OY29" s="25">
        <f t="shared" ref="OY29:PA29" si="769">SUM(OY22,OY23,OY28)</f>
        <v>0</v>
      </c>
      <c r="OZ29" s="23">
        <f t="shared" si="769"/>
        <v>0</v>
      </c>
      <c r="PA29" s="24">
        <f t="shared" si="769"/>
        <v>0</v>
      </c>
      <c r="PB29" s="25">
        <f t="shared" ref="PB29:PD29" si="770">SUM(PB22,PB23,PB28)</f>
        <v>0</v>
      </c>
      <c r="PC29" s="23">
        <f t="shared" si="770"/>
        <v>0</v>
      </c>
      <c r="PD29" s="24">
        <f t="shared" si="770"/>
        <v>0</v>
      </c>
      <c r="PE29" s="25">
        <f t="shared" ref="PE29:PG29" si="771">SUM(PE22,PE23,PE28)</f>
        <v>1659</v>
      </c>
      <c r="PF29" s="23">
        <f t="shared" si="771"/>
        <v>500</v>
      </c>
      <c r="PG29" s="24">
        <f t="shared" si="771"/>
        <v>2159</v>
      </c>
      <c r="PH29" s="25">
        <f t="shared" ref="PH29:PJ29" si="772">SUM(PH22,PH23,PH28)</f>
        <v>63936</v>
      </c>
      <c r="PI29" s="23">
        <f t="shared" si="772"/>
        <v>0</v>
      </c>
      <c r="PJ29" s="24">
        <f t="shared" si="772"/>
        <v>63936</v>
      </c>
      <c r="PK29" s="25">
        <f t="shared" si="201"/>
        <v>65595</v>
      </c>
      <c r="PL29" s="23">
        <f t="shared" si="201"/>
        <v>500</v>
      </c>
      <c r="PM29" s="24">
        <f t="shared" si="202"/>
        <v>66095</v>
      </c>
      <c r="PN29" s="25">
        <f t="shared" si="11"/>
        <v>403095</v>
      </c>
      <c r="PO29" s="23">
        <f t="shared" si="12"/>
        <v>-9584</v>
      </c>
      <c r="PP29" s="24">
        <f t="shared" si="203"/>
        <v>393511</v>
      </c>
      <c r="PQ29" s="25">
        <f t="shared" si="13"/>
        <v>6545422</v>
      </c>
      <c r="PR29" s="23">
        <f t="shared" si="14"/>
        <v>-172244</v>
      </c>
      <c r="PS29" s="24">
        <f t="shared" si="204"/>
        <v>6373178</v>
      </c>
      <c r="PT29" s="25">
        <f t="shared" si="15"/>
        <v>6667143</v>
      </c>
      <c r="PU29" s="23">
        <f t="shared" si="16"/>
        <v>-160280</v>
      </c>
      <c r="PV29" s="24">
        <f t="shared" si="205"/>
        <v>6506863</v>
      </c>
      <c r="PW29" s="22"/>
    </row>
    <row r="30" spans="1:439" s="23" customFormat="1" ht="16.5" thickBot="1" x14ac:dyDescent="0.3">
      <c r="A30" s="19">
        <v>20</v>
      </c>
      <c r="B30" s="20" t="s">
        <v>283</v>
      </c>
      <c r="C30" s="49" t="s">
        <v>320</v>
      </c>
      <c r="D30" s="22">
        <f>SUM(D21,D29)</f>
        <v>1708405</v>
      </c>
      <c r="E30" s="23">
        <f t="shared" ref="E30:G30" si="773">SUM(E21,E29)</f>
        <v>32902</v>
      </c>
      <c r="F30" s="24">
        <f t="shared" si="773"/>
        <v>1741307</v>
      </c>
      <c r="G30" s="25">
        <f t="shared" si="773"/>
        <v>155625</v>
      </c>
      <c r="H30" s="23">
        <f t="shared" ref="H30:J30" si="774">SUM(H21,H29)</f>
        <v>13494</v>
      </c>
      <c r="I30" s="24">
        <f t="shared" si="774"/>
        <v>169119</v>
      </c>
      <c r="J30" s="25">
        <f t="shared" si="774"/>
        <v>129422</v>
      </c>
      <c r="K30" s="23">
        <f t="shared" ref="K30:L30" si="775">SUM(K21,K29)</f>
        <v>9127</v>
      </c>
      <c r="L30" s="24">
        <f t="shared" si="775"/>
        <v>138549</v>
      </c>
      <c r="M30" s="25">
        <f t="shared" ref="M30:O30" si="776">SUM(M21,M29)</f>
        <v>76222</v>
      </c>
      <c r="N30" s="23">
        <f t="shared" si="776"/>
        <v>1738</v>
      </c>
      <c r="O30" s="24">
        <f t="shared" si="776"/>
        <v>77960</v>
      </c>
      <c r="P30" s="25">
        <f t="shared" ref="P30:R30" si="777">SUM(P21,P29)</f>
        <v>100460</v>
      </c>
      <c r="Q30" s="23">
        <f t="shared" si="777"/>
        <v>7691</v>
      </c>
      <c r="R30" s="24">
        <f t="shared" si="777"/>
        <v>108151</v>
      </c>
      <c r="S30" s="25">
        <f t="shared" ref="S30:U30" si="778">SUM(S21,S29)</f>
        <v>149230</v>
      </c>
      <c r="T30" s="23">
        <f t="shared" si="778"/>
        <v>6692</v>
      </c>
      <c r="U30" s="24">
        <f t="shared" si="778"/>
        <v>155922</v>
      </c>
      <c r="V30" s="25">
        <f t="shared" ref="V30:X30" si="779">SUM(V21,V29)</f>
        <v>104854</v>
      </c>
      <c r="W30" s="23">
        <f t="shared" si="779"/>
        <v>6229</v>
      </c>
      <c r="X30" s="24">
        <f t="shared" si="779"/>
        <v>111083</v>
      </c>
      <c r="Y30" s="25">
        <f t="shared" ref="Y30:AA30" si="780">SUM(Y21,Y29)</f>
        <v>157473</v>
      </c>
      <c r="Z30" s="23">
        <f t="shared" si="780"/>
        <v>11443</v>
      </c>
      <c r="AA30" s="24">
        <f t="shared" si="780"/>
        <v>168916</v>
      </c>
      <c r="AB30" s="25">
        <f t="shared" si="25"/>
        <v>873286</v>
      </c>
      <c r="AC30" s="23">
        <f t="shared" si="26"/>
        <v>56414</v>
      </c>
      <c r="AD30" s="24">
        <f t="shared" si="26"/>
        <v>929700</v>
      </c>
      <c r="AE30" s="25">
        <f t="shared" ref="AE30:AG30" si="781">SUM(AE21,AE29)</f>
        <v>493860</v>
      </c>
      <c r="AF30" s="23">
        <f t="shared" si="781"/>
        <v>3938</v>
      </c>
      <c r="AG30" s="24">
        <f t="shared" si="781"/>
        <v>497798</v>
      </c>
      <c r="AH30" s="25">
        <f t="shared" si="0"/>
        <v>3075551</v>
      </c>
      <c r="AI30" s="23">
        <f t="shared" si="28"/>
        <v>93254</v>
      </c>
      <c r="AJ30" s="24">
        <f t="shared" si="29"/>
        <v>3168805</v>
      </c>
      <c r="AK30" s="25">
        <f t="shared" ref="AK30:AM30" si="782">SUM(AK21,AK29)</f>
        <v>1834969</v>
      </c>
      <c r="AL30" s="23">
        <f t="shared" si="782"/>
        <v>2926</v>
      </c>
      <c r="AM30" s="24">
        <f t="shared" si="782"/>
        <v>1837895</v>
      </c>
      <c r="AN30" s="25">
        <f t="shared" ref="AN30:AP30" si="783">SUM(AN21,AN29)</f>
        <v>0</v>
      </c>
      <c r="AO30" s="23">
        <f t="shared" si="783"/>
        <v>0</v>
      </c>
      <c r="AP30" s="24">
        <f t="shared" si="783"/>
        <v>0</v>
      </c>
      <c r="AQ30" s="25">
        <f t="shared" ref="AQ30:AS30" si="784">SUM(AQ21,AQ29)</f>
        <v>95128</v>
      </c>
      <c r="AR30" s="23">
        <f t="shared" si="784"/>
        <v>-140</v>
      </c>
      <c r="AS30" s="24">
        <f t="shared" si="784"/>
        <v>94988</v>
      </c>
      <c r="AT30" s="25">
        <f t="shared" ref="AT30:AV30" si="785">SUM(AT21,AT29)</f>
        <v>0</v>
      </c>
      <c r="AU30" s="23">
        <f t="shared" si="785"/>
        <v>0</v>
      </c>
      <c r="AV30" s="24">
        <f t="shared" si="785"/>
        <v>0</v>
      </c>
      <c r="AW30" s="25">
        <f t="shared" ref="AW30:AY30" si="786">SUM(AW21,AW29)</f>
        <v>20897</v>
      </c>
      <c r="AX30" s="23">
        <f t="shared" si="786"/>
        <v>3379</v>
      </c>
      <c r="AY30" s="24">
        <f t="shared" si="786"/>
        <v>24276</v>
      </c>
      <c r="AZ30" s="25">
        <f t="shared" ref="AZ30:BB30" si="787">SUM(AZ21,AZ29)</f>
        <v>1000</v>
      </c>
      <c r="BA30" s="23">
        <f t="shared" si="787"/>
        <v>150</v>
      </c>
      <c r="BB30" s="24">
        <f t="shared" si="787"/>
        <v>1150</v>
      </c>
      <c r="BC30" s="25">
        <f t="shared" ref="BC30:BE30" si="788">SUM(BC21,BC29)</f>
        <v>39686</v>
      </c>
      <c r="BD30" s="23">
        <f t="shared" si="788"/>
        <v>-1012</v>
      </c>
      <c r="BE30" s="24">
        <f t="shared" si="788"/>
        <v>38674</v>
      </c>
      <c r="BF30" s="25">
        <f t="shared" ref="BF30:BH30" si="789">SUM(BF21,BF29)</f>
        <v>3175</v>
      </c>
      <c r="BG30" s="23">
        <f t="shared" si="789"/>
        <v>0</v>
      </c>
      <c r="BH30" s="24">
        <f t="shared" si="789"/>
        <v>3175</v>
      </c>
      <c r="BI30" s="25">
        <f t="shared" ref="BI30:BK30" si="790">SUM(BI21,BI29)</f>
        <v>1993</v>
      </c>
      <c r="BJ30" s="23">
        <f t="shared" si="790"/>
        <v>0</v>
      </c>
      <c r="BK30" s="24">
        <f t="shared" si="790"/>
        <v>1993</v>
      </c>
      <c r="BL30" s="25">
        <f t="shared" ref="BL30:BN30" si="791">SUM(BL21,BL29)</f>
        <v>5040</v>
      </c>
      <c r="BM30" s="23">
        <f t="shared" si="791"/>
        <v>0</v>
      </c>
      <c r="BN30" s="24">
        <f t="shared" si="791"/>
        <v>5040</v>
      </c>
      <c r="BO30" s="25">
        <f t="shared" ref="BO30:BQ30" si="792">SUM(BO21,BO29)</f>
        <v>4890</v>
      </c>
      <c r="BP30" s="23">
        <f t="shared" si="792"/>
        <v>140</v>
      </c>
      <c r="BQ30" s="24">
        <f t="shared" si="792"/>
        <v>5030</v>
      </c>
      <c r="BR30" s="25">
        <f t="shared" si="41"/>
        <v>2006778</v>
      </c>
      <c r="BS30" s="23">
        <f t="shared" si="42"/>
        <v>5443</v>
      </c>
      <c r="BT30" s="24">
        <f t="shared" si="43"/>
        <v>2012221</v>
      </c>
      <c r="BU30" s="25">
        <f t="shared" ref="BU30:BW30" si="793">SUM(BU21,BU29)</f>
        <v>123011</v>
      </c>
      <c r="BV30" s="23">
        <f t="shared" si="793"/>
        <v>0</v>
      </c>
      <c r="BW30" s="24">
        <f t="shared" si="793"/>
        <v>123011</v>
      </c>
      <c r="BX30" s="25">
        <f t="shared" ref="BX30:BZ30" si="794">SUM(BX21,BX29)</f>
        <v>32497</v>
      </c>
      <c r="BY30" s="23">
        <f t="shared" si="794"/>
        <v>0</v>
      </c>
      <c r="BZ30" s="24">
        <f t="shared" si="794"/>
        <v>32497</v>
      </c>
      <c r="CA30" s="25">
        <f t="shared" ref="CA30:CC30" si="795">SUM(CA21,CA29)</f>
        <v>347330</v>
      </c>
      <c r="CB30" s="23">
        <f t="shared" si="795"/>
        <v>-593</v>
      </c>
      <c r="CC30" s="24">
        <f t="shared" si="795"/>
        <v>346737</v>
      </c>
      <c r="CD30" s="25">
        <f t="shared" ref="CD30:CF30" si="796">SUM(CD21,CD29)</f>
        <v>1982</v>
      </c>
      <c r="CE30" s="23">
        <f t="shared" si="796"/>
        <v>0</v>
      </c>
      <c r="CF30" s="24">
        <f t="shared" si="796"/>
        <v>1982</v>
      </c>
      <c r="CG30" s="25">
        <f t="shared" ref="CG30:CI30" si="797">SUM(CG21,CG29)</f>
        <v>35710</v>
      </c>
      <c r="CH30" s="23">
        <f t="shared" si="797"/>
        <v>0</v>
      </c>
      <c r="CI30" s="24">
        <f t="shared" si="797"/>
        <v>35710</v>
      </c>
      <c r="CJ30" s="25">
        <f t="shared" ref="CJ30:CL30" si="798">SUM(CJ21,CJ29)</f>
        <v>27345</v>
      </c>
      <c r="CK30" s="23">
        <f t="shared" si="798"/>
        <v>-452</v>
      </c>
      <c r="CL30" s="24">
        <f t="shared" si="798"/>
        <v>26893</v>
      </c>
      <c r="CM30" s="25">
        <f t="shared" ref="CM30:CO30" si="799">SUM(CM21,CM29)</f>
        <v>109802</v>
      </c>
      <c r="CN30" s="23">
        <f t="shared" si="799"/>
        <v>-2796</v>
      </c>
      <c r="CO30" s="24">
        <f t="shared" si="799"/>
        <v>107006</v>
      </c>
      <c r="CP30" s="25">
        <f t="shared" si="51"/>
        <v>677677</v>
      </c>
      <c r="CQ30" s="23">
        <f t="shared" si="52"/>
        <v>-3841</v>
      </c>
      <c r="CR30" s="24">
        <f t="shared" si="53"/>
        <v>673836</v>
      </c>
      <c r="CS30" s="25">
        <f t="shared" ref="CS30:CU30" si="800">SUM(CS21,CS29)</f>
        <v>366484</v>
      </c>
      <c r="CT30" s="23">
        <f t="shared" si="800"/>
        <v>-4445</v>
      </c>
      <c r="CU30" s="24">
        <f t="shared" si="800"/>
        <v>362039</v>
      </c>
      <c r="CV30" s="25">
        <f t="shared" ref="CV30:CX30" si="801">SUM(CV21,CV29)</f>
        <v>725000</v>
      </c>
      <c r="CW30" s="23">
        <f t="shared" si="801"/>
        <v>0</v>
      </c>
      <c r="CX30" s="24">
        <f t="shared" si="801"/>
        <v>725000</v>
      </c>
      <c r="CY30" s="25">
        <f t="shared" ref="CY30:DA30" si="802">SUM(CY21,CY29)</f>
        <v>25805</v>
      </c>
      <c r="CZ30" s="23">
        <f t="shared" si="802"/>
        <v>3448</v>
      </c>
      <c r="DA30" s="24">
        <f t="shared" si="802"/>
        <v>29253</v>
      </c>
      <c r="DB30" s="25">
        <f t="shared" ref="DB30:DD30" si="803">SUM(DB21,DB29)</f>
        <v>373374</v>
      </c>
      <c r="DC30" s="23">
        <f t="shared" si="803"/>
        <v>-4094</v>
      </c>
      <c r="DD30" s="24">
        <f t="shared" si="803"/>
        <v>369280</v>
      </c>
      <c r="DE30" s="25">
        <f t="shared" ref="DE30:DG30" si="804">SUM(DE21,DE29)</f>
        <v>42155</v>
      </c>
      <c r="DF30" s="23">
        <f t="shared" si="804"/>
        <v>-1531</v>
      </c>
      <c r="DG30" s="24">
        <f t="shared" si="804"/>
        <v>40624</v>
      </c>
      <c r="DH30" s="25">
        <f t="shared" si="59"/>
        <v>1532818</v>
      </c>
      <c r="DI30" s="23">
        <f t="shared" si="60"/>
        <v>-6622</v>
      </c>
      <c r="DJ30" s="24">
        <f t="shared" si="61"/>
        <v>1526196</v>
      </c>
      <c r="DK30" s="25">
        <f t="shared" ref="DK30:DM30" si="805">SUM(DK21,DK29)</f>
        <v>225129</v>
      </c>
      <c r="DL30" s="23">
        <f t="shared" si="805"/>
        <v>0</v>
      </c>
      <c r="DM30" s="24">
        <f t="shared" si="805"/>
        <v>225129</v>
      </c>
      <c r="DN30" s="25">
        <f t="shared" ref="DN30:DP30" si="806">SUM(DN21,DN29)</f>
        <v>90099</v>
      </c>
      <c r="DO30" s="23">
        <f t="shared" si="806"/>
        <v>-3810</v>
      </c>
      <c r="DP30" s="24">
        <f t="shared" si="806"/>
        <v>86289</v>
      </c>
      <c r="DQ30" s="25">
        <f t="shared" ref="DQ30:DS30" si="807">SUM(DQ21,DQ29)</f>
        <v>98656</v>
      </c>
      <c r="DR30" s="23">
        <f t="shared" si="807"/>
        <v>0</v>
      </c>
      <c r="DS30" s="24">
        <f t="shared" si="807"/>
        <v>98656</v>
      </c>
      <c r="DT30" s="25">
        <f t="shared" ref="DT30:DV30" si="808">SUM(DT21,DT29)</f>
        <v>134432</v>
      </c>
      <c r="DU30" s="23">
        <f t="shared" si="808"/>
        <v>-21590</v>
      </c>
      <c r="DV30" s="24">
        <f t="shared" si="808"/>
        <v>112842</v>
      </c>
      <c r="DW30" s="25">
        <f t="shared" ref="DW30:DY30" si="809">SUM(DW21,DW29)</f>
        <v>22255</v>
      </c>
      <c r="DX30" s="23">
        <f t="shared" si="809"/>
        <v>0</v>
      </c>
      <c r="DY30" s="24">
        <f t="shared" si="809"/>
        <v>22255</v>
      </c>
      <c r="DZ30" s="25">
        <f t="shared" si="67"/>
        <v>570571</v>
      </c>
      <c r="EA30" s="23">
        <f t="shared" si="67"/>
        <v>-25400</v>
      </c>
      <c r="EB30" s="24">
        <f t="shared" si="68"/>
        <v>545171</v>
      </c>
      <c r="EC30" s="25">
        <f t="shared" ref="EC30:EE30" si="810">SUM(EC21,EC29)</f>
        <v>76429</v>
      </c>
      <c r="ED30" s="23">
        <f t="shared" si="810"/>
        <v>3873</v>
      </c>
      <c r="EE30" s="24">
        <f t="shared" si="810"/>
        <v>80302</v>
      </c>
      <c r="EF30" s="25">
        <f t="shared" ref="EF30:EH30" si="811">SUM(EF21,EF29)</f>
        <v>381730</v>
      </c>
      <c r="EG30" s="23">
        <f t="shared" si="811"/>
        <v>61</v>
      </c>
      <c r="EH30" s="24">
        <f t="shared" si="811"/>
        <v>381791</v>
      </c>
      <c r="EI30" s="25">
        <f t="shared" ref="EI30:EK30" si="812">SUM(EI21,EI29)</f>
        <v>0</v>
      </c>
      <c r="EJ30" s="23">
        <f t="shared" si="812"/>
        <v>0</v>
      </c>
      <c r="EK30" s="24">
        <f t="shared" si="812"/>
        <v>0</v>
      </c>
      <c r="EL30" s="25">
        <f t="shared" ref="EL30:EM30" si="813">SUM(EL21,EL29)</f>
        <v>13850</v>
      </c>
      <c r="EM30" s="23">
        <f t="shared" si="813"/>
        <v>0</v>
      </c>
      <c r="EN30" s="24">
        <f t="shared" ref="EN30" si="814">SUM(EN21,EN29)</f>
        <v>13850</v>
      </c>
      <c r="EO30" s="25">
        <f t="shared" si="73"/>
        <v>472009</v>
      </c>
      <c r="EP30" s="23">
        <f t="shared" si="1"/>
        <v>3934</v>
      </c>
      <c r="EQ30" s="24">
        <f t="shared" si="74"/>
        <v>475943</v>
      </c>
      <c r="ER30" s="25">
        <f t="shared" ref="ER30:ET30" si="815">SUM(ER21,ER29)</f>
        <v>51926</v>
      </c>
      <c r="ES30" s="23">
        <f t="shared" si="815"/>
        <v>977</v>
      </c>
      <c r="ET30" s="24">
        <f t="shared" si="815"/>
        <v>52903</v>
      </c>
      <c r="EU30" s="25">
        <f t="shared" ref="EU30:EW30" si="816">SUM(EU21,EU29)</f>
        <v>64299</v>
      </c>
      <c r="EV30" s="23">
        <f t="shared" si="816"/>
        <v>0</v>
      </c>
      <c r="EW30" s="24">
        <f t="shared" si="816"/>
        <v>64299</v>
      </c>
      <c r="EX30" s="25">
        <f t="shared" ref="EX30:EZ30" si="817">SUM(EX21,EX29)</f>
        <v>1000</v>
      </c>
      <c r="EY30" s="23">
        <f t="shared" si="817"/>
        <v>0</v>
      </c>
      <c r="EZ30" s="24">
        <f t="shared" si="817"/>
        <v>1000</v>
      </c>
      <c r="FA30" s="25">
        <f t="shared" ref="FA30:FC30" si="818">SUM(FA21,FA29)</f>
        <v>43755</v>
      </c>
      <c r="FB30" s="23">
        <f t="shared" si="818"/>
        <v>0</v>
      </c>
      <c r="FC30" s="24">
        <f t="shared" si="818"/>
        <v>43755</v>
      </c>
      <c r="FD30" s="25">
        <f t="shared" ref="FD30:FF30" si="819">SUM(FD21,FD29)</f>
        <v>26844</v>
      </c>
      <c r="FE30" s="23">
        <f t="shared" si="819"/>
        <v>0</v>
      </c>
      <c r="FF30" s="24">
        <f t="shared" si="819"/>
        <v>26844</v>
      </c>
      <c r="FG30" s="25">
        <f t="shared" ref="FG30:FI30" si="820">SUM(FG21,FG29)</f>
        <v>4000</v>
      </c>
      <c r="FH30" s="23">
        <f t="shared" si="820"/>
        <v>0</v>
      </c>
      <c r="FI30" s="24">
        <f t="shared" si="820"/>
        <v>4000</v>
      </c>
      <c r="FJ30" s="25">
        <f t="shared" si="81"/>
        <v>191824</v>
      </c>
      <c r="FK30" s="23">
        <f t="shared" si="82"/>
        <v>977</v>
      </c>
      <c r="FL30" s="24">
        <f t="shared" si="83"/>
        <v>192801</v>
      </c>
      <c r="FM30" s="25">
        <f t="shared" ref="FM30:FO30" si="821">SUM(FM21,FM29)</f>
        <v>97278</v>
      </c>
      <c r="FN30" s="23">
        <f t="shared" si="821"/>
        <v>0</v>
      </c>
      <c r="FO30" s="24">
        <f t="shared" si="821"/>
        <v>97278</v>
      </c>
      <c r="FP30" s="25">
        <f t="shared" ref="FP30:FR30" si="822">SUM(FP21,FP29)</f>
        <v>22660</v>
      </c>
      <c r="FQ30" s="23">
        <f t="shared" si="822"/>
        <v>0</v>
      </c>
      <c r="FR30" s="24">
        <f t="shared" si="822"/>
        <v>22660</v>
      </c>
      <c r="FS30" s="25">
        <f t="shared" ref="FS30:FU30" si="823">SUM(FS21,FS29)</f>
        <v>49325</v>
      </c>
      <c r="FT30" s="23">
        <f t="shared" si="823"/>
        <v>0</v>
      </c>
      <c r="FU30" s="24">
        <f t="shared" si="823"/>
        <v>49325</v>
      </c>
      <c r="FV30" s="25">
        <f t="shared" ref="FV30:FX30" si="824">SUM(FV21,FV29)</f>
        <v>10160</v>
      </c>
      <c r="FW30" s="23">
        <f t="shared" si="824"/>
        <v>0</v>
      </c>
      <c r="FX30" s="24">
        <f t="shared" si="824"/>
        <v>10160</v>
      </c>
      <c r="FY30" s="25">
        <f t="shared" ref="FY30:GA30" si="825">SUM(FY21,FY29)</f>
        <v>158162</v>
      </c>
      <c r="FZ30" s="23">
        <f t="shared" si="825"/>
        <v>-2100</v>
      </c>
      <c r="GA30" s="24">
        <f t="shared" si="825"/>
        <v>156062</v>
      </c>
      <c r="GB30" s="25">
        <f t="shared" si="89"/>
        <v>337585</v>
      </c>
      <c r="GC30" s="23">
        <f t="shared" si="90"/>
        <v>-2100</v>
      </c>
      <c r="GD30" s="24">
        <f t="shared" ref="GD30" si="826">SUM(GD21,GD29)</f>
        <v>335485</v>
      </c>
      <c r="GE30" s="25">
        <f t="shared" ref="GE30:GG30" si="827">SUM(GE21,GE29)</f>
        <v>0</v>
      </c>
      <c r="GF30" s="23">
        <f t="shared" si="827"/>
        <v>0</v>
      </c>
      <c r="GG30" s="24">
        <f t="shared" si="827"/>
        <v>0</v>
      </c>
      <c r="GH30" s="25">
        <f t="shared" ref="GH30:GJ30" si="828">SUM(GH21,GH29)</f>
        <v>3500</v>
      </c>
      <c r="GI30" s="23">
        <f t="shared" si="828"/>
        <v>0</v>
      </c>
      <c r="GJ30" s="24">
        <f t="shared" si="828"/>
        <v>3500</v>
      </c>
      <c r="GK30" s="25">
        <f t="shared" si="94"/>
        <v>3500</v>
      </c>
      <c r="GL30" s="23">
        <f t="shared" si="94"/>
        <v>0</v>
      </c>
      <c r="GM30" s="24">
        <f t="shared" si="95"/>
        <v>3500</v>
      </c>
      <c r="GN30" s="25">
        <f t="shared" ref="GN30:GP30" si="829">SUM(GN21,GN29)</f>
        <v>0</v>
      </c>
      <c r="GO30" s="23">
        <f t="shared" si="829"/>
        <v>0</v>
      </c>
      <c r="GP30" s="24">
        <f t="shared" si="829"/>
        <v>0</v>
      </c>
      <c r="GQ30" s="25">
        <f t="shared" ref="GQ30:GS30" si="830">SUM(GQ21,GQ29)</f>
        <v>0</v>
      </c>
      <c r="GR30" s="23">
        <f t="shared" si="830"/>
        <v>54212</v>
      </c>
      <c r="GS30" s="24">
        <f t="shared" si="830"/>
        <v>54212</v>
      </c>
      <c r="GT30" s="25">
        <f t="shared" si="98"/>
        <v>0</v>
      </c>
      <c r="GU30" s="23">
        <f t="shared" si="99"/>
        <v>54212</v>
      </c>
      <c r="GV30" s="24">
        <f t="shared" si="100"/>
        <v>54212</v>
      </c>
      <c r="GW30" s="25">
        <f t="shared" si="3"/>
        <v>3785984</v>
      </c>
      <c r="GX30" s="23">
        <f t="shared" si="4"/>
        <v>21160</v>
      </c>
      <c r="GY30" s="24">
        <f t="shared" si="101"/>
        <v>3807144</v>
      </c>
      <c r="GZ30" s="23">
        <f t="shared" ref="GZ30:HB30" si="831">SUM(GZ21,GZ29)</f>
        <v>29320</v>
      </c>
      <c r="HA30" s="23">
        <f t="shared" si="831"/>
        <v>0</v>
      </c>
      <c r="HB30" s="24">
        <f t="shared" si="831"/>
        <v>29320</v>
      </c>
      <c r="HC30" s="23">
        <f t="shared" ref="HC30:HE30" si="832">SUM(HC21,HC29)</f>
        <v>83284</v>
      </c>
      <c r="HD30" s="23">
        <f t="shared" si="832"/>
        <v>8771</v>
      </c>
      <c r="HE30" s="24">
        <f t="shared" si="832"/>
        <v>92055</v>
      </c>
      <c r="HF30" s="23">
        <f t="shared" ref="HF30:HH30" si="833">SUM(HF21,HF29)</f>
        <v>63500</v>
      </c>
      <c r="HG30" s="23">
        <f t="shared" si="833"/>
        <v>1950</v>
      </c>
      <c r="HH30" s="24">
        <f t="shared" si="833"/>
        <v>65450</v>
      </c>
      <c r="HI30" s="23">
        <f t="shared" ref="HI30:HK30" si="834">SUM(HI21,HI29)</f>
        <v>43500</v>
      </c>
      <c r="HJ30" s="23">
        <f t="shared" si="834"/>
        <v>0</v>
      </c>
      <c r="HK30" s="24">
        <f t="shared" si="834"/>
        <v>43500</v>
      </c>
      <c r="HL30" s="23">
        <f t="shared" ref="HL30:HN30" si="835">SUM(HL21,HL29)</f>
        <v>187700</v>
      </c>
      <c r="HM30" s="23">
        <f t="shared" si="835"/>
        <v>0</v>
      </c>
      <c r="HN30" s="24">
        <f t="shared" si="835"/>
        <v>187700</v>
      </c>
      <c r="HO30" s="25">
        <f t="shared" ref="HO30:HQ30" si="836">SUM(HO21,HO29)</f>
        <v>2396</v>
      </c>
      <c r="HP30" s="23">
        <f t="shared" si="836"/>
        <v>0</v>
      </c>
      <c r="HQ30" s="24">
        <f t="shared" si="836"/>
        <v>2396</v>
      </c>
      <c r="HR30" s="25">
        <f t="shared" ref="HR30:HT30" si="837">SUM(HR21,HR29)</f>
        <v>59935</v>
      </c>
      <c r="HS30" s="23">
        <f t="shared" si="837"/>
        <v>18885</v>
      </c>
      <c r="HT30" s="24">
        <f t="shared" si="837"/>
        <v>78820</v>
      </c>
      <c r="HU30" s="25">
        <f t="shared" ref="HU30:HW30" si="838">SUM(HU21,HU29)</f>
        <v>8567</v>
      </c>
      <c r="HV30" s="23">
        <f t="shared" si="838"/>
        <v>1354</v>
      </c>
      <c r="HW30" s="24">
        <f t="shared" si="838"/>
        <v>9921</v>
      </c>
      <c r="HX30" s="25">
        <f t="shared" si="110"/>
        <v>478202</v>
      </c>
      <c r="HY30" s="23">
        <f t="shared" si="111"/>
        <v>30960</v>
      </c>
      <c r="HZ30" s="24">
        <f t="shared" si="112"/>
        <v>509162</v>
      </c>
      <c r="IA30" s="25">
        <f t="shared" ref="IA30:IC30" si="839">SUM(IA21,IA29)</f>
        <v>0</v>
      </c>
      <c r="IB30" s="23">
        <f t="shared" si="839"/>
        <v>0</v>
      </c>
      <c r="IC30" s="24">
        <f t="shared" si="839"/>
        <v>0</v>
      </c>
      <c r="ID30" s="25">
        <f t="shared" ref="ID30:IF30" si="840">SUM(ID21,ID29)</f>
        <v>0</v>
      </c>
      <c r="IE30" s="23">
        <f t="shared" si="840"/>
        <v>0</v>
      </c>
      <c r="IF30" s="24">
        <f t="shared" si="840"/>
        <v>0</v>
      </c>
      <c r="IG30" s="25">
        <f t="shared" si="115"/>
        <v>0</v>
      </c>
      <c r="IH30" s="23">
        <f t="shared" si="116"/>
        <v>0</v>
      </c>
      <c r="II30" s="24">
        <f t="shared" si="117"/>
        <v>0</v>
      </c>
      <c r="IJ30" s="25">
        <f t="shared" ref="IJ30:IL30" si="841">SUM(IJ21,IJ29)</f>
        <v>3176</v>
      </c>
      <c r="IK30" s="23">
        <f t="shared" si="841"/>
        <v>771</v>
      </c>
      <c r="IL30" s="24">
        <f t="shared" si="841"/>
        <v>3947</v>
      </c>
      <c r="IM30" s="25">
        <f t="shared" ref="IM30:IO30" si="842">SUM(IM21,IM29)</f>
        <v>619415</v>
      </c>
      <c r="IN30" s="23">
        <f t="shared" si="842"/>
        <v>52740</v>
      </c>
      <c r="IO30" s="24">
        <f t="shared" si="842"/>
        <v>672155</v>
      </c>
      <c r="IP30" s="25">
        <f t="shared" si="120"/>
        <v>622591</v>
      </c>
      <c r="IQ30" s="23">
        <f t="shared" si="121"/>
        <v>53511</v>
      </c>
      <c r="IR30" s="24">
        <f t="shared" si="122"/>
        <v>676102</v>
      </c>
      <c r="IS30" s="25">
        <f t="shared" ref="IS30:IU30" si="843">SUM(IS21,IS29)</f>
        <v>54783</v>
      </c>
      <c r="IT30" s="23">
        <f t="shared" si="843"/>
        <v>-7900</v>
      </c>
      <c r="IU30" s="24">
        <f t="shared" si="843"/>
        <v>46883</v>
      </c>
      <c r="IV30" s="25">
        <f t="shared" ref="IV30:IX30" si="844">SUM(IV21,IV29)</f>
        <v>271947</v>
      </c>
      <c r="IW30" s="23">
        <f t="shared" si="844"/>
        <v>-72023</v>
      </c>
      <c r="IX30" s="24">
        <f t="shared" si="844"/>
        <v>199924</v>
      </c>
      <c r="IY30" s="25">
        <f t="shared" si="125"/>
        <v>326730</v>
      </c>
      <c r="IZ30" s="23">
        <f t="shared" si="126"/>
        <v>-79923</v>
      </c>
      <c r="JA30" s="24">
        <f t="shared" si="127"/>
        <v>246807</v>
      </c>
      <c r="JB30" s="25">
        <f t="shared" ref="JB30:JD30" si="845">SUM(JB21,JB29)</f>
        <v>177352</v>
      </c>
      <c r="JC30" s="23">
        <f t="shared" si="845"/>
        <v>132203</v>
      </c>
      <c r="JD30" s="24">
        <f t="shared" si="845"/>
        <v>309555</v>
      </c>
      <c r="JE30" s="25">
        <f t="shared" ref="JE30:JG30" si="846">SUM(JE21,JE29)</f>
        <v>0</v>
      </c>
      <c r="JF30" s="23">
        <f t="shared" si="846"/>
        <v>0</v>
      </c>
      <c r="JG30" s="24">
        <f t="shared" si="846"/>
        <v>0</v>
      </c>
      <c r="JH30" s="25">
        <f t="shared" ref="JH30:JJ30" si="847">SUM(JH21,JH29)</f>
        <v>11000</v>
      </c>
      <c r="JI30" s="23">
        <f t="shared" si="847"/>
        <v>0</v>
      </c>
      <c r="JJ30" s="24">
        <f t="shared" si="847"/>
        <v>11000</v>
      </c>
      <c r="JK30" s="25">
        <f t="shared" si="131"/>
        <v>188352</v>
      </c>
      <c r="JL30" s="23">
        <f t="shared" si="132"/>
        <v>132203</v>
      </c>
      <c r="JM30" s="24">
        <f t="shared" si="133"/>
        <v>320555</v>
      </c>
      <c r="JN30" s="25">
        <f t="shared" ref="JN30:JP30" si="848">SUM(JN21,JN29)</f>
        <v>0</v>
      </c>
      <c r="JO30" s="23">
        <f t="shared" si="848"/>
        <v>0</v>
      </c>
      <c r="JP30" s="24">
        <f t="shared" si="848"/>
        <v>0</v>
      </c>
      <c r="JQ30" s="25">
        <f t="shared" ref="JQ30:JS30" si="849">SUM(JQ21,JQ29)</f>
        <v>0</v>
      </c>
      <c r="JR30" s="23">
        <f t="shared" si="849"/>
        <v>0</v>
      </c>
      <c r="JS30" s="24">
        <f t="shared" si="849"/>
        <v>0</v>
      </c>
      <c r="JT30" s="25">
        <f t="shared" si="136"/>
        <v>0</v>
      </c>
      <c r="JU30" s="23">
        <f t="shared" si="137"/>
        <v>0</v>
      </c>
      <c r="JV30" s="24">
        <f t="shared" si="138"/>
        <v>0</v>
      </c>
      <c r="JW30" s="25">
        <f t="shared" ref="JW30:JY30" si="850">SUM(JW21,JW29)</f>
        <v>0</v>
      </c>
      <c r="JX30" s="23">
        <f t="shared" si="850"/>
        <v>0</v>
      </c>
      <c r="JY30" s="24">
        <f t="shared" si="850"/>
        <v>0</v>
      </c>
      <c r="JZ30" s="25">
        <f t="shared" ref="JZ30:KB30" si="851">SUM(JZ21,JZ29)</f>
        <v>0</v>
      </c>
      <c r="KA30" s="23">
        <f t="shared" si="851"/>
        <v>0</v>
      </c>
      <c r="KB30" s="24">
        <f t="shared" si="851"/>
        <v>0</v>
      </c>
      <c r="KC30" s="25">
        <f t="shared" si="141"/>
        <v>0</v>
      </c>
      <c r="KD30" s="23">
        <f t="shared" si="142"/>
        <v>0</v>
      </c>
      <c r="KE30" s="24">
        <f t="shared" si="143"/>
        <v>0</v>
      </c>
      <c r="KF30" s="25">
        <f t="shared" ref="KF30:KH30" si="852">SUM(KF21,KF29)</f>
        <v>3218686</v>
      </c>
      <c r="KG30" s="23">
        <f t="shared" si="852"/>
        <v>57086</v>
      </c>
      <c r="KH30" s="24">
        <f t="shared" si="852"/>
        <v>3275772</v>
      </c>
      <c r="KI30" s="25">
        <f t="shared" si="6"/>
        <v>4834561</v>
      </c>
      <c r="KJ30" s="23">
        <f t="shared" si="7"/>
        <v>193837</v>
      </c>
      <c r="KK30" s="24">
        <f t="shared" si="145"/>
        <v>5028398</v>
      </c>
      <c r="KL30" s="25">
        <f t="shared" ref="KL30:KN30" si="853">SUM(KL21,KL29)</f>
        <v>10000</v>
      </c>
      <c r="KM30" s="23">
        <f t="shared" si="853"/>
        <v>0</v>
      </c>
      <c r="KN30" s="24">
        <f t="shared" si="853"/>
        <v>10000</v>
      </c>
      <c r="KO30" s="25">
        <f t="shared" ref="KO30:KQ30" si="854">SUM(KO21,KO29)</f>
        <v>459939</v>
      </c>
      <c r="KP30" s="23">
        <f t="shared" si="854"/>
        <v>-143998</v>
      </c>
      <c r="KQ30" s="24">
        <f t="shared" si="854"/>
        <v>315941</v>
      </c>
      <c r="KR30" s="25">
        <f t="shared" ref="KR30:KT30" si="855">SUM(KR21,KR29)</f>
        <v>610682</v>
      </c>
      <c r="KS30" s="23">
        <f t="shared" si="855"/>
        <v>0</v>
      </c>
      <c r="KT30" s="24">
        <f t="shared" si="855"/>
        <v>610682</v>
      </c>
      <c r="KU30" s="25">
        <f t="shared" si="149"/>
        <v>1070621</v>
      </c>
      <c r="KV30" s="23">
        <f t="shared" si="150"/>
        <v>-143998</v>
      </c>
      <c r="KW30" s="24">
        <f t="shared" si="151"/>
        <v>926623</v>
      </c>
      <c r="KX30" s="25">
        <f t="shared" ref="KX30:KZ30" si="856">SUM(KX21,KX29)</f>
        <v>10405</v>
      </c>
      <c r="KY30" s="23">
        <f t="shared" si="856"/>
        <v>-3982</v>
      </c>
      <c r="KZ30" s="24">
        <f t="shared" si="856"/>
        <v>6423</v>
      </c>
      <c r="LA30" s="25">
        <f t="shared" ref="LA30:LC30" si="857">SUM(LA21,LA29)</f>
        <v>608</v>
      </c>
      <c r="LB30" s="23">
        <f t="shared" si="857"/>
        <v>0</v>
      </c>
      <c r="LC30" s="24">
        <f t="shared" si="857"/>
        <v>608</v>
      </c>
      <c r="LD30" s="25">
        <f t="shared" ref="LD30:LF30" si="858">SUM(LD21,LD29)</f>
        <v>0</v>
      </c>
      <c r="LE30" s="23">
        <f t="shared" si="858"/>
        <v>0</v>
      </c>
      <c r="LF30" s="24">
        <f t="shared" si="858"/>
        <v>0</v>
      </c>
      <c r="LG30" s="25">
        <f t="shared" ref="LG30:LI30" si="859">SUM(LG21,LG29)</f>
        <v>222000</v>
      </c>
      <c r="LH30" s="23">
        <f t="shared" si="859"/>
        <v>-150203</v>
      </c>
      <c r="LI30" s="24">
        <f t="shared" si="859"/>
        <v>71797</v>
      </c>
      <c r="LJ30" s="25">
        <f t="shared" ref="LJ30:LL30" si="860">SUM(LJ21,LJ29)</f>
        <v>25000</v>
      </c>
      <c r="LK30" s="23">
        <f t="shared" si="860"/>
        <v>-8255</v>
      </c>
      <c r="LL30" s="24">
        <f t="shared" si="860"/>
        <v>16745</v>
      </c>
      <c r="LM30" s="25">
        <f t="shared" si="157"/>
        <v>258013</v>
      </c>
      <c r="LN30" s="23">
        <f t="shared" si="157"/>
        <v>-162440</v>
      </c>
      <c r="LO30" s="24">
        <f t="shared" si="158"/>
        <v>95573</v>
      </c>
      <c r="LP30" s="25">
        <f t="shared" ref="LP30:LR30" si="861">SUM(LP21,LP29)</f>
        <v>900000</v>
      </c>
      <c r="LQ30" s="23">
        <f t="shared" si="861"/>
        <v>0</v>
      </c>
      <c r="LR30" s="24">
        <f t="shared" si="861"/>
        <v>900000</v>
      </c>
      <c r="LS30" s="25">
        <f t="shared" si="9"/>
        <v>2238634</v>
      </c>
      <c r="LT30" s="23">
        <f t="shared" si="10"/>
        <v>-306438</v>
      </c>
      <c r="LU30" s="24">
        <f t="shared" si="160"/>
        <v>1932196</v>
      </c>
      <c r="LV30" s="25">
        <f t="shared" ref="LV30:LX30" si="862">SUM(LV21,LV29)</f>
        <v>0</v>
      </c>
      <c r="LW30" s="23">
        <f t="shared" si="862"/>
        <v>0</v>
      </c>
      <c r="LX30" s="24">
        <f t="shared" si="862"/>
        <v>0</v>
      </c>
      <c r="LY30" s="25">
        <f t="shared" ref="LY30:MA30" si="863">SUM(LY21,LY29)</f>
        <v>0</v>
      </c>
      <c r="LZ30" s="23">
        <f t="shared" si="863"/>
        <v>0</v>
      </c>
      <c r="MA30" s="24">
        <f t="shared" si="863"/>
        <v>0</v>
      </c>
      <c r="MB30" s="25">
        <f t="shared" ref="MB30:MD30" si="864">SUM(MB21,MB29)</f>
        <v>0</v>
      </c>
      <c r="MC30" s="23">
        <f t="shared" si="864"/>
        <v>0</v>
      </c>
      <c r="MD30" s="24">
        <f t="shared" si="864"/>
        <v>0</v>
      </c>
      <c r="ME30" s="25">
        <f t="shared" ref="ME30:MG30" si="865">SUM(ME21,ME29)</f>
        <v>0</v>
      </c>
      <c r="MF30" s="23">
        <f t="shared" si="865"/>
        <v>0</v>
      </c>
      <c r="MG30" s="24">
        <f t="shared" si="865"/>
        <v>0</v>
      </c>
      <c r="MH30" s="25">
        <f t="shared" ref="MH30:MJ30" si="866">SUM(MH21,MH29)</f>
        <v>0</v>
      </c>
      <c r="MI30" s="23">
        <f t="shared" si="866"/>
        <v>0</v>
      </c>
      <c r="MJ30" s="24">
        <f t="shared" si="866"/>
        <v>0</v>
      </c>
      <c r="MK30" s="25">
        <f t="shared" ref="MK30:MM30" si="867">SUM(MK21,MK29)</f>
        <v>0</v>
      </c>
      <c r="ML30" s="23">
        <f t="shared" si="867"/>
        <v>0</v>
      </c>
      <c r="MM30" s="24">
        <f t="shared" si="867"/>
        <v>0</v>
      </c>
      <c r="MN30" s="25">
        <f t="shared" ref="MN30:MP30" si="868">SUM(MN21,MN29)</f>
        <v>0</v>
      </c>
      <c r="MO30" s="23">
        <f t="shared" si="868"/>
        <v>0</v>
      </c>
      <c r="MP30" s="24">
        <f t="shared" si="868"/>
        <v>0</v>
      </c>
      <c r="MQ30" s="25">
        <f t="shared" ref="MQ30:MS30" si="869">SUM(MQ21,MQ29)</f>
        <v>0</v>
      </c>
      <c r="MR30" s="23">
        <f t="shared" si="869"/>
        <v>0</v>
      </c>
      <c r="MS30" s="24">
        <f t="shared" si="869"/>
        <v>0</v>
      </c>
      <c r="MT30" s="25">
        <f t="shared" ref="MT30:MV30" si="870">SUM(MT21,MT29)</f>
        <v>0</v>
      </c>
      <c r="MU30" s="23">
        <f t="shared" si="870"/>
        <v>0</v>
      </c>
      <c r="MV30" s="24">
        <f t="shared" si="870"/>
        <v>0</v>
      </c>
      <c r="MW30" s="25">
        <f t="shared" si="170"/>
        <v>0</v>
      </c>
      <c r="MX30" s="23">
        <f t="shared" si="171"/>
        <v>0</v>
      </c>
      <c r="MY30" s="24">
        <f t="shared" si="172"/>
        <v>0</v>
      </c>
      <c r="MZ30" s="25">
        <f t="shared" ref="MZ30:NB30" si="871">SUM(MZ21,MZ29)</f>
        <v>0</v>
      </c>
      <c r="NA30" s="23">
        <f t="shared" si="871"/>
        <v>0</v>
      </c>
      <c r="NB30" s="24">
        <f t="shared" si="871"/>
        <v>0</v>
      </c>
      <c r="NC30" s="25">
        <f t="shared" ref="NC30:NE30" si="872">SUM(NC21,NC29)</f>
        <v>0</v>
      </c>
      <c r="ND30" s="23">
        <f t="shared" si="872"/>
        <v>0</v>
      </c>
      <c r="NE30" s="24">
        <f t="shared" si="872"/>
        <v>0</v>
      </c>
      <c r="NF30" s="25">
        <f t="shared" ref="NF30:NH30" si="873">SUM(NF21,NF29)</f>
        <v>0</v>
      </c>
      <c r="NG30" s="23">
        <f t="shared" si="873"/>
        <v>0</v>
      </c>
      <c r="NH30" s="24">
        <f t="shared" si="873"/>
        <v>0</v>
      </c>
      <c r="NI30" s="25">
        <f t="shared" ref="NI30:NK30" si="874">SUM(NI21,NI29)</f>
        <v>0</v>
      </c>
      <c r="NJ30" s="23">
        <f t="shared" si="874"/>
        <v>0</v>
      </c>
      <c r="NK30" s="24">
        <f t="shared" si="874"/>
        <v>0</v>
      </c>
      <c r="NL30" s="25">
        <f t="shared" si="177"/>
        <v>0</v>
      </c>
      <c r="NM30" s="23">
        <f t="shared" si="178"/>
        <v>0</v>
      </c>
      <c r="NN30" s="24">
        <f t="shared" si="179"/>
        <v>0</v>
      </c>
      <c r="NO30" s="25">
        <f t="shared" si="180"/>
        <v>0</v>
      </c>
      <c r="NP30" s="23">
        <f t="shared" si="181"/>
        <v>0</v>
      </c>
      <c r="NQ30" s="24">
        <f t="shared" si="182"/>
        <v>0</v>
      </c>
      <c r="NR30" s="25">
        <f t="shared" ref="NR30:NT30" si="875">SUM(NR21,NR29)</f>
        <v>0</v>
      </c>
      <c r="NS30" s="23">
        <f t="shared" si="875"/>
        <v>0</v>
      </c>
      <c r="NT30" s="24">
        <f t="shared" si="875"/>
        <v>0</v>
      </c>
      <c r="NU30" s="25">
        <f t="shared" ref="NU30:NW30" si="876">SUM(NU21,NU29)</f>
        <v>0</v>
      </c>
      <c r="NV30" s="23">
        <f t="shared" si="876"/>
        <v>0</v>
      </c>
      <c r="NW30" s="24">
        <f t="shared" si="876"/>
        <v>0</v>
      </c>
      <c r="NX30" s="25">
        <f t="shared" ref="NX30:NZ30" si="877">SUM(NX21,NX29)</f>
        <v>0</v>
      </c>
      <c r="NY30" s="23">
        <f t="shared" si="877"/>
        <v>0</v>
      </c>
      <c r="NZ30" s="24">
        <f t="shared" si="877"/>
        <v>0</v>
      </c>
      <c r="OA30" s="25">
        <f t="shared" ref="OA30:OC30" si="878">SUM(OA21,OA29)</f>
        <v>699</v>
      </c>
      <c r="OB30" s="23">
        <f t="shared" si="878"/>
        <v>0</v>
      </c>
      <c r="OC30" s="24">
        <f t="shared" si="878"/>
        <v>699</v>
      </c>
      <c r="OD30" s="25">
        <f t="shared" ref="OD30:OF30" si="879">SUM(OD21,OD29)</f>
        <v>0</v>
      </c>
      <c r="OE30" s="23">
        <f t="shared" si="879"/>
        <v>0</v>
      </c>
      <c r="OF30" s="24">
        <f t="shared" si="879"/>
        <v>0</v>
      </c>
      <c r="OG30" s="25">
        <f t="shared" ref="OG30:OI30" si="880">SUM(OG21,OG29)</f>
        <v>0</v>
      </c>
      <c r="OH30" s="23">
        <f t="shared" si="880"/>
        <v>0</v>
      </c>
      <c r="OI30" s="24">
        <f t="shared" si="880"/>
        <v>0</v>
      </c>
      <c r="OJ30" s="25">
        <f t="shared" ref="OJ30:OL30" si="881">SUM(OJ21,OJ29)</f>
        <v>0</v>
      </c>
      <c r="OK30" s="23">
        <f t="shared" si="881"/>
        <v>0</v>
      </c>
      <c r="OL30" s="24">
        <f t="shared" si="881"/>
        <v>0</v>
      </c>
      <c r="OM30" s="25">
        <f t="shared" ref="OM30:OO30" si="882">SUM(OM21,OM29)</f>
        <v>0</v>
      </c>
      <c r="ON30" s="23">
        <f t="shared" si="882"/>
        <v>64996</v>
      </c>
      <c r="OO30" s="24">
        <f t="shared" si="882"/>
        <v>64996</v>
      </c>
      <c r="OP30" s="25">
        <f t="shared" si="191"/>
        <v>699</v>
      </c>
      <c r="OQ30" s="23">
        <f t="shared" si="191"/>
        <v>64996</v>
      </c>
      <c r="OR30" s="24">
        <f t="shared" si="192"/>
        <v>65695</v>
      </c>
      <c r="OS30" s="25">
        <f t="shared" ref="OS30:OU30" si="883">SUM(OS21,OS29)</f>
        <v>389500</v>
      </c>
      <c r="OT30" s="23">
        <f t="shared" si="883"/>
        <v>0</v>
      </c>
      <c r="OU30" s="24">
        <f t="shared" si="883"/>
        <v>389500</v>
      </c>
      <c r="OV30" s="25">
        <f t="shared" si="194"/>
        <v>389500</v>
      </c>
      <c r="OW30" s="23">
        <f t="shared" si="195"/>
        <v>0</v>
      </c>
      <c r="OX30" s="24">
        <f t="shared" si="196"/>
        <v>389500</v>
      </c>
      <c r="OY30" s="25">
        <f t="shared" ref="OY30:PA30" si="884">SUM(OY21,OY29)</f>
        <v>0</v>
      </c>
      <c r="OZ30" s="23">
        <f t="shared" si="884"/>
        <v>0</v>
      </c>
      <c r="PA30" s="24">
        <f t="shared" si="884"/>
        <v>0</v>
      </c>
      <c r="PB30" s="25">
        <f t="shared" ref="PB30:PD30" si="885">SUM(PB21,PB29)</f>
        <v>0</v>
      </c>
      <c r="PC30" s="23">
        <f t="shared" si="885"/>
        <v>0</v>
      </c>
      <c r="PD30" s="24">
        <f t="shared" si="885"/>
        <v>0</v>
      </c>
      <c r="PE30" s="25">
        <f t="shared" ref="PE30:PG30" si="886">SUM(PE21,PE29)</f>
        <v>2566</v>
      </c>
      <c r="PF30" s="23">
        <f t="shared" si="886"/>
        <v>0</v>
      </c>
      <c r="PG30" s="24">
        <f t="shared" si="886"/>
        <v>2566</v>
      </c>
      <c r="PH30" s="25">
        <f t="shared" ref="PH30:PJ30" si="887">SUM(PH21,PH29)</f>
        <v>63936</v>
      </c>
      <c r="PI30" s="23">
        <f t="shared" si="887"/>
        <v>0</v>
      </c>
      <c r="PJ30" s="24">
        <f t="shared" si="887"/>
        <v>63936</v>
      </c>
      <c r="PK30" s="25">
        <f t="shared" si="201"/>
        <v>66502</v>
      </c>
      <c r="PL30" s="23">
        <f t="shared" si="201"/>
        <v>0</v>
      </c>
      <c r="PM30" s="24">
        <f t="shared" si="202"/>
        <v>66502</v>
      </c>
      <c r="PN30" s="25">
        <f t="shared" si="11"/>
        <v>456701</v>
      </c>
      <c r="PO30" s="23">
        <f t="shared" si="12"/>
        <v>64996</v>
      </c>
      <c r="PP30" s="24">
        <f t="shared" si="203"/>
        <v>521697</v>
      </c>
      <c r="PQ30" s="25">
        <f t="shared" si="13"/>
        <v>11315880</v>
      </c>
      <c r="PR30" s="23">
        <f t="shared" si="14"/>
        <v>-26445</v>
      </c>
      <c r="PS30" s="24">
        <f t="shared" si="204"/>
        <v>11289435</v>
      </c>
      <c r="PT30" s="25">
        <f t="shared" si="15"/>
        <v>16398209</v>
      </c>
      <c r="PU30" s="23">
        <f t="shared" si="16"/>
        <v>72252</v>
      </c>
      <c r="PV30" s="24">
        <f t="shared" si="205"/>
        <v>16470461</v>
      </c>
      <c r="PW30" s="22"/>
    </row>
    <row r="31" spans="1:439" s="39" customFormat="1" x14ac:dyDescent="0.25">
      <c r="A31" s="35">
        <v>21</v>
      </c>
      <c r="B31" s="36" t="s">
        <v>284</v>
      </c>
      <c r="C31" s="37" t="s">
        <v>369</v>
      </c>
      <c r="D31" s="38"/>
      <c r="F31" s="40"/>
      <c r="G31" s="41"/>
      <c r="I31" s="40"/>
      <c r="J31" s="41"/>
      <c r="L31" s="40"/>
      <c r="M31" s="41"/>
      <c r="O31" s="40"/>
      <c r="P31" s="41"/>
      <c r="R31" s="40"/>
      <c r="S31" s="41"/>
      <c r="U31" s="40"/>
      <c r="V31" s="41"/>
      <c r="X31" s="40"/>
      <c r="Y31" s="41"/>
      <c r="AA31" s="40">
        <f t="shared" ref="AA31:AA35" si="888">SUM(Y31:Z31)</f>
        <v>0</v>
      </c>
      <c r="AB31" s="41">
        <f t="shared" si="25"/>
        <v>0</v>
      </c>
      <c r="AC31" s="39">
        <f t="shared" si="26"/>
        <v>0</v>
      </c>
      <c r="AD31" s="40">
        <f t="shared" si="26"/>
        <v>0</v>
      </c>
      <c r="AE31" s="41"/>
      <c r="AG31" s="40">
        <f t="shared" ref="AG31:AG35" si="889">SUM(AE31:AF31)</f>
        <v>0</v>
      </c>
      <c r="AH31" s="41">
        <f t="shared" si="0"/>
        <v>0</v>
      </c>
      <c r="AI31" s="39">
        <f t="shared" si="28"/>
        <v>0</v>
      </c>
      <c r="AJ31" s="40">
        <f t="shared" si="29"/>
        <v>0</v>
      </c>
      <c r="AK31" s="41"/>
      <c r="AM31" s="40">
        <f t="shared" ref="AM31:AM35" si="890">SUM(AK31:AL31)</f>
        <v>0</v>
      </c>
      <c r="AN31" s="41"/>
      <c r="AP31" s="40">
        <f t="shared" ref="AP31:AP35" si="891">SUM(AN31:AO31)</f>
        <v>0</v>
      </c>
      <c r="AQ31" s="41"/>
      <c r="AS31" s="40">
        <f t="shared" ref="AS31:AS35" si="892">SUM(AQ31:AR31)</f>
        <v>0</v>
      </c>
      <c r="AT31" s="41"/>
      <c r="AV31" s="40">
        <f t="shared" ref="AV31:AV35" si="893">SUM(AT31:AU31)</f>
        <v>0</v>
      </c>
      <c r="AW31" s="41"/>
      <c r="AY31" s="40">
        <f t="shared" ref="AY31:AY35" si="894">SUM(AW31:AX31)</f>
        <v>0</v>
      </c>
      <c r="AZ31" s="41"/>
      <c r="BB31" s="40">
        <f t="shared" ref="BB31:BB35" si="895">SUM(AZ31:BA31)</f>
        <v>0</v>
      </c>
      <c r="BC31" s="41"/>
      <c r="BE31" s="40">
        <f t="shared" ref="BE31:BE35" si="896">SUM(BC31:BD31)</f>
        <v>0</v>
      </c>
      <c r="BF31" s="41"/>
      <c r="BH31" s="40">
        <f t="shared" ref="BH31:BH35" si="897">SUM(BF31:BG31)</f>
        <v>0</v>
      </c>
      <c r="BI31" s="41"/>
      <c r="BK31" s="40">
        <f t="shared" ref="BK31:BK35" si="898">SUM(BI31:BJ31)</f>
        <v>0</v>
      </c>
      <c r="BL31" s="41"/>
      <c r="BN31" s="40">
        <f t="shared" ref="BN31:BN35" si="899">SUM(BL31:BM31)</f>
        <v>0</v>
      </c>
      <c r="BO31" s="41"/>
      <c r="BQ31" s="40">
        <f t="shared" ref="BQ31:BQ35" si="900">SUM(BO31:BP31)</f>
        <v>0</v>
      </c>
      <c r="BR31" s="41">
        <f t="shared" si="41"/>
        <v>0</v>
      </c>
      <c r="BS31" s="39">
        <f t="shared" si="42"/>
        <v>0</v>
      </c>
      <c r="BT31" s="40">
        <f t="shared" si="43"/>
        <v>0</v>
      </c>
      <c r="BU31" s="41"/>
      <c r="BW31" s="40">
        <f t="shared" ref="BW31:BW35" si="901">SUM(BU31:BV31)</f>
        <v>0</v>
      </c>
      <c r="BX31" s="41"/>
      <c r="BZ31" s="40">
        <f t="shared" ref="BZ31:BZ35" si="902">SUM(BX31:BY31)</f>
        <v>0</v>
      </c>
      <c r="CA31" s="41"/>
      <c r="CC31" s="40">
        <f t="shared" ref="CC31:CC35" si="903">SUM(CA31:CB31)</f>
        <v>0</v>
      </c>
      <c r="CD31" s="41"/>
      <c r="CF31" s="40">
        <f t="shared" ref="CF31:CF35" si="904">SUM(CD31:CE31)</f>
        <v>0</v>
      </c>
      <c r="CG31" s="41"/>
      <c r="CI31" s="40">
        <f t="shared" ref="CI31:CI35" si="905">SUM(CG31:CH31)</f>
        <v>0</v>
      </c>
      <c r="CJ31" s="41"/>
      <c r="CL31" s="40">
        <f t="shared" ref="CL31:CL35" si="906">SUM(CJ31:CK31)</f>
        <v>0</v>
      </c>
      <c r="CM31" s="41"/>
      <c r="CO31" s="40">
        <f t="shared" ref="CO31:CO35" si="907">SUM(CM31:CN31)</f>
        <v>0</v>
      </c>
      <c r="CP31" s="41">
        <f t="shared" si="51"/>
        <v>0</v>
      </c>
      <c r="CQ31" s="39">
        <f t="shared" si="52"/>
        <v>0</v>
      </c>
      <c r="CR31" s="40">
        <f t="shared" si="53"/>
        <v>0</v>
      </c>
      <c r="CS31" s="41"/>
      <c r="CU31" s="40">
        <f t="shared" ref="CU31:CU35" si="908">SUM(CS31:CT31)</f>
        <v>0</v>
      </c>
      <c r="CV31" s="41"/>
      <c r="CX31" s="40">
        <f t="shared" ref="CX31:CX35" si="909">SUM(CV31:CW31)</f>
        <v>0</v>
      </c>
      <c r="CY31" s="41"/>
      <c r="DA31" s="40">
        <f t="shared" ref="DA31:DA35" si="910">SUM(CY31:CZ31)</f>
        <v>0</v>
      </c>
      <c r="DB31" s="41"/>
      <c r="DD31" s="40">
        <f t="shared" ref="DD31:DD35" si="911">SUM(DB31:DC31)</f>
        <v>0</v>
      </c>
      <c r="DE31" s="41"/>
      <c r="DG31" s="40">
        <f t="shared" ref="DG31:DG35" si="912">SUM(DE31:DF31)</f>
        <v>0</v>
      </c>
      <c r="DH31" s="41">
        <f t="shared" si="59"/>
        <v>0</v>
      </c>
      <c r="DI31" s="39">
        <f t="shared" si="60"/>
        <v>0</v>
      </c>
      <c r="DJ31" s="40">
        <f t="shared" si="61"/>
        <v>0</v>
      </c>
      <c r="DK31" s="41"/>
      <c r="DM31" s="40">
        <f t="shared" ref="DM31:DM35" si="913">SUM(DK31:DL31)</f>
        <v>0</v>
      </c>
      <c r="DN31" s="41"/>
      <c r="DP31" s="40">
        <f t="shared" ref="DP31:DP35" si="914">SUM(DN31:DO31)</f>
        <v>0</v>
      </c>
      <c r="DQ31" s="41"/>
      <c r="DS31" s="40">
        <f t="shared" ref="DS31:DS35" si="915">SUM(DQ31:DR31)</f>
        <v>0</v>
      </c>
      <c r="DT31" s="41"/>
      <c r="DV31" s="40">
        <f t="shared" ref="DV31:DV35" si="916">SUM(DT31:DU31)</f>
        <v>0</v>
      </c>
      <c r="DW31" s="41"/>
      <c r="DY31" s="40">
        <f t="shared" ref="DY31:DY35" si="917">SUM(DW31:DX31)</f>
        <v>0</v>
      </c>
      <c r="DZ31" s="41">
        <f t="shared" si="67"/>
        <v>0</v>
      </c>
      <c r="EA31" s="39">
        <f t="shared" si="67"/>
        <v>0</v>
      </c>
      <c r="EB31" s="40">
        <f t="shared" si="68"/>
        <v>0</v>
      </c>
      <c r="EC31" s="41"/>
      <c r="EE31" s="40">
        <f t="shared" ref="EE31:EE35" si="918">SUM(EC31:ED31)</f>
        <v>0</v>
      </c>
      <c r="EF31" s="41"/>
      <c r="EH31" s="40">
        <f t="shared" ref="EH31:EH35" si="919">SUM(EF31:EG31)</f>
        <v>0</v>
      </c>
      <c r="EI31" s="41"/>
      <c r="EK31" s="40">
        <f t="shared" ref="EK31:EK35" si="920">SUM(EI31:EJ31)</f>
        <v>0</v>
      </c>
      <c r="EL31" s="41"/>
      <c r="EN31" s="40">
        <f t="shared" ref="EN31:EN35" si="921">SUM(EL31:EM31)</f>
        <v>0</v>
      </c>
      <c r="EO31" s="41">
        <f t="shared" si="73"/>
        <v>0</v>
      </c>
      <c r="EP31" s="39">
        <f t="shared" si="1"/>
        <v>0</v>
      </c>
      <c r="EQ31" s="40">
        <f t="shared" si="74"/>
        <v>0</v>
      </c>
      <c r="ER31" s="41"/>
      <c r="ET31" s="40">
        <f t="shared" ref="ET31:ET35" si="922">SUM(ER31:ES31)</f>
        <v>0</v>
      </c>
      <c r="EU31" s="41"/>
      <c r="EW31" s="40">
        <f t="shared" ref="EW31:EW35" si="923">SUM(EU31:EV31)</f>
        <v>0</v>
      </c>
      <c r="EX31" s="41"/>
      <c r="EZ31" s="40">
        <f t="shared" ref="EZ31:EZ35" si="924">SUM(EX31:EY31)</f>
        <v>0</v>
      </c>
      <c r="FA31" s="41"/>
      <c r="FC31" s="40">
        <f t="shared" ref="FC31:FC35" si="925">SUM(FA31:FB31)</f>
        <v>0</v>
      </c>
      <c r="FD31" s="41"/>
      <c r="FF31" s="40">
        <f t="shared" ref="FF31:FF35" si="926">SUM(FD31:FE31)</f>
        <v>0</v>
      </c>
      <c r="FG31" s="41"/>
      <c r="FI31" s="40">
        <f t="shared" ref="FI31:FI35" si="927">SUM(FG31:FH31)</f>
        <v>0</v>
      </c>
      <c r="FJ31" s="41">
        <f t="shared" si="81"/>
        <v>0</v>
      </c>
      <c r="FK31" s="39">
        <f t="shared" si="82"/>
        <v>0</v>
      </c>
      <c r="FL31" s="40">
        <f t="shared" si="83"/>
        <v>0</v>
      </c>
      <c r="FM31" s="41"/>
      <c r="FO31" s="40">
        <f t="shared" ref="FO31:FO35" si="928">SUM(FM31:FN31)</f>
        <v>0</v>
      </c>
      <c r="FP31" s="41"/>
      <c r="FR31" s="40">
        <f t="shared" ref="FR31:FR35" si="929">SUM(FP31:FQ31)</f>
        <v>0</v>
      </c>
      <c r="FS31" s="41"/>
      <c r="FU31" s="40">
        <f t="shared" ref="FU31:FU35" si="930">SUM(FS31:FT31)</f>
        <v>0</v>
      </c>
      <c r="FV31" s="41"/>
      <c r="FX31" s="40">
        <f t="shared" ref="FX31:FX35" si="931">SUM(FV31:FW31)</f>
        <v>0</v>
      </c>
      <c r="FY31" s="41"/>
      <c r="GA31" s="40">
        <f t="shared" ref="GA31:GA35" si="932">SUM(FY31:FZ31)</f>
        <v>0</v>
      </c>
      <c r="GB31" s="41">
        <f t="shared" si="89"/>
        <v>0</v>
      </c>
      <c r="GC31" s="39">
        <f t="shared" si="90"/>
        <v>0</v>
      </c>
      <c r="GD31" s="40">
        <f t="shared" ref="GD31:GD35" si="933">SUM(GB31:GC31)</f>
        <v>0</v>
      </c>
      <c r="GE31" s="41"/>
      <c r="GG31" s="40">
        <f t="shared" ref="GG31:GG35" si="934">SUM(GE31:GF31)</f>
        <v>0</v>
      </c>
      <c r="GH31" s="41"/>
      <c r="GJ31" s="40">
        <f t="shared" ref="GJ31:GJ35" si="935">SUM(GH31:GI31)</f>
        <v>0</v>
      </c>
      <c r="GK31" s="41">
        <f t="shared" si="94"/>
        <v>0</v>
      </c>
      <c r="GL31" s="39">
        <f t="shared" si="94"/>
        <v>0</v>
      </c>
      <c r="GM31" s="40">
        <f t="shared" si="95"/>
        <v>0</v>
      </c>
      <c r="GN31" s="41"/>
      <c r="GP31" s="40">
        <f t="shared" ref="GP31:GP35" si="936">SUM(GN31:GO31)</f>
        <v>0</v>
      </c>
      <c r="GQ31" s="41"/>
      <c r="GS31" s="40">
        <f t="shared" ref="GS31:GS35" si="937">SUM(GQ31:GR31)</f>
        <v>0</v>
      </c>
      <c r="GT31" s="41">
        <f t="shared" si="98"/>
        <v>0</v>
      </c>
      <c r="GU31" s="39">
        <f t="shared" si="99"/>
        <v>0</v>
      </c>
      <c r="GV31" s="40">
        <f t="shared" si="100"/>
        <v>0</v>
      </c>
      <c r="GW31" s="41">
        <f t="shared" si="3"/>
        <v>0</v>
      </c>
      <c r="GX31" s="39">
        <f t="shared" si="4"/>
        <v>0</v>
      </c>
      <c r="GY31" s="40">
        <f t="shared" si="101"/>
        <v>0</v>
      </c>
      <c r="HB31" s="40">
        <f t="shared" ref="HB31:HB35" si="938">SUM(GZ31:HA31)</f>
        <v>0</v>
      </c>
      <c r="HE31" s="40">
        <f t="shared" ref="HE31:HE35" si="939">SUM(HC31:HD31)</f>
        <v>0</v>
      </c>
      <c r="HH31" s="40">
        <f t="shared" ref="HH31:HH35" si="940">SUM(HF31:HG31)</f>
        <v>0</v>
      </c>
      <c r="HK31" s="40">
        <f t="shared" ref="HK31:HK35" si="941">SUM(HI31:HJ31)</f>
        <v>0</v>
      </c>
      <c r="HN31" s="40">
        <f t="shared" ref="HN31:HN35" si="942">SUM(HL31:HM31)</f>
        <v>0</v>
      </c>
      <c r="HO31" s="41"/>
      <c r="HQ31" s="40">
        <f t="shared" ref="HQ31:HQ35" si="943">SUM(HO31:HP31)</f>
        <v>0</v>
      </c>
      <c r="HR31" s="41"/>
      <c r="HT31" s="40">
        <f t="shared" ref="HT31:HT35" si="944">SUM(HR31:HS31)</f>
        <v>0</v>
      </c>
      <c r="HU31" s="41"/>
      <c r="HW31" s="40">
        <f t="shared" ref="HW31:HW35" si="945">SUM(HU31:HV31)</f>
        <v>0</v>
      </c>
      <c r="HX31" s="41">
        <f t="shared" si="110"/>
        <v>0</v>
      </c>
      <c r="HY31" s="39">
        <f t="shared" si="111"/>
        <v>0</v>
      </c>
      <c r="HZ31" s="40">
        <f t="shared" si="112"/>
        <v>0</v>
      </c>
      <c r="IA31" s="41"/>
      <c r="IC31" s="40">
        <f t="shared" ref="IC31:IC35" si="946">SUM(IA31:IB31)</f>
        <v>0</v>
      </c>
      <c r="ID31" s="41"/>
      <c r="IF31" s="40">
        <f t="shared" ref="IF31:IF35" si="947">SUM(ID31:IE31)</f>
        <v>0</v>
      </c>
      <c r="IG31" s="41">
        <f t="shared" si="115"/>
        <v>0</v>
      </c>
      <c r="IH31" s="39">
        <f t="shared" si="116"/>
        <v>0</v>
      </c>
      <c r="II31" s="40">
        <f t="shared" si="117"/>
        <v>0</v>
      </c>
      <c r="IJ31" s="41"/>
      <c r="IL31" s="40">
        <f t="shared" ref="IL31:IL35" si="948">SUM(IJ31:IK31)</f>
        <v>0</v>
      </c>
      <c r="IM31" s="41"/>
      <c r="IO31" s="40">
        <f t="shared" ref="IO31:IO35" si="949">SUM(IM31:IN31)</f>
        <v>0</v>
      </c>
      <c r="IP31" s="41">
        <f t="shared" si="120"/>
        <v>0</v>
      </c>
      <c r="IQ31" s="39">
        <f t="shared" si="121"/>
        <v>0</v>
      </c>
      <c r="IR31" s="40">
        <f t="shared" si="122"/>
        <v>0</v>
      </c>
      <c r="IS31" s="41"/>
      <c r="IU31" s="40">
        <f t="shared" ref="IU31:IU35" si="950">SUM(IS31:IT31)</f>
        <v>0</v>
      </c>
      <c r="IV31" s="41"/>
      <c r="IX31" s="40">
        <f t="shared" ref="IX31:IX35" si="951">SUM(IV31:IW31)</f>
        <v>0</v>
      </c>
      <c r="IY31" s="41">
        <f t="shared" si="125"/>
        <v>0</v>
      </c>
      <c r="IZ31" s="39">
        <f t="shared" si="126"/>
        <v>0</v>
      </c>
      <c r="JA31" s="40">
        <f t="shared" si="127"/>
        <v>0</v>
      </c>
      <c r="JB31" s="41"/>
      <c r="JD31" s="40">
        <f t="shared" ref="JD31:JD35" si="952">SUM(JB31:JC31)</f>
        <v>0</v>
      </c>
      <c r="JE31" s="41"/>
      <c r="JG31" s="40">
        <f t="shared" ref="JG31:JG35" si="953">SUM(JE31:JF31)</f>
        <v>0</v>
      </c>
      <c r="JH31" s="41"/>
      <c r="JJ31" s="40">
        <f t="shared" ref="JJ31:JJ35" si="954">SUM(JH31:JI31)</f>
        <v>0</v>
      </c>
      <c r="JK31" s="41">
        <f t="shared" si="131"/>
        <v>0</v>
      </c>
      <c r="JL31" s="39">
        <f t="shared" si="132"/>
        <v>0</v>
      </c>
      <c r="JM31" s="40">
        <f t="shared" si="133"/>
        <v>0</v>
      </c>
      <c r="JP31" s="40">
        <f t="shared" ref="JP31:JP35" si="955">SUM(JN31:JO31)</f>
        <v>0</v>
      </c>
      <c r="JQ31" s="41"/>
      <c r="JS31" s="40">
        <f t="shared" ref="JS31:JS35" si="956">SUM(JQ31:JR31)</f>
        <v>0</v>
      </c>
      <c r="JT31" s="41">
        <f t="shared" si="136"/>
        <v>0</v>
      </c>
      <c r="JU31" s="39">
        <f t="shared" si="137"/>
        <v>0</v>
      </c>
      <c r="JV31" s="40">
        <f t="shared" si="138"/>
        <v>0</v>
      </c>
      <c r="JW31" s="41"/>
      <c r="JY31" s="40">
        <f t="shared" ref="JY31:JY35" si="957">SUM(JW31:JX31)</f>
        <v>0</v>
      </c>
      <c r="JZ31" s="41"/>
      <c r="KB31" s="40">
        <f t="shared" ref="KB31:KB35" si="958">SUM(JZ31:KA31)</f>
        <v>0</v>
      </c>
      <c r="KC31" s="41">
        <f t="shared" si="141"/>
        <v>0</v>
      </c>
      <c r="KD31" s="39">
        <f t="shared" si="142"/>
        <v>0</v>
      </c>
      <c r="KE31" s="40">
        <f t="shared" si="143"/>
        <v>0</v>
      </c>
      <c r="KF31" s="41"/>
      <c r="KH31" s="40">
        <f t="shared" ref="KH31:KH35" si="959">SUM(KF31:KG31)</f>
        <v>0</v>
      </c>
      <c r="KI31" s="41">
        <f t="shared" si="6"/>
        <v>0</v>
      </c>
      <c r="KJ31" s="39">
        <f t="shared" si="7"/>
        <v>0</v>
      </c>
      <c r="KK31" s="40">
        <f t="shared" si="145"/>
        <v>0</v>
      </c>
      <c r="KL31" s="41"/>
      <c r="KN31" s="40">
        <f t="shared" ref="KN31:KN35" si="960">SUM(KL31:KM31)</f>
        <v>0</v>
      </c>
      <c r="KO31" s="41"/>
      <c r="KQ31" s="40">
        <f t="shared" ref="KQ31:KQ35" si="961">SUM(KO31:KP31)</f>
        <v>0</v>
      </c>
      <c r="KR31" s="41"/>
      <c r="KT31" s="40">
        <f t="shared" ref="KT31:KT35" si="962">SUM(KR31:KS31)</f>
        <v>0</v>
      </c>
      <c r="KU31" s="41">
        <f t="shared" si="149"/>
        <v>0</v>
      </c>
      <c r="KV31" s="39">
        <f t="shared" si="150"/>
        <v>0</v>
      </c>
      <c r="KW31" s="40">
        <f t="shared" si="151"/>
        <v>0</v>
      </c>
      <c r="KX31" s="41"/>
      <c r="KZ31" s="40">
        <f t="shared" ref="KZ31:KZ35" si="963">SUM(KX31:KY31)</f>
        <v>0</v>
      </c>
      <c r="LA31" s="41"/>
      <c r="LC31" s="40">
        <f t="shared" ref="LC31:LC35" si="964">SUM(LA31:LB31)</f>
        <v>0</v>
      </c>
      <c r="LD31" s="41"/>
      <c r="LF31" s="40">
        <f t="shared" ref="LF31:LF35" si="965">SUM(LD31:LE31)</f>
        <v>0</v>
      </c>
      <c r="LG31" s="41"/>
      <c r="LI31" s="40">
        <f t="shared" ref="LI31:LI35" si="966">SUM(LG31:LH31)</f>
        <v>0</v>
      </c>
      <c r="LJ31" s="41"/>
      <c r="LL31" s="40">
        <f t="shared" ref="LL31:LL35" si="967">SUM(LJ31:LK31)</f>
        <v>0</v>
      </c>
      <c r="LM31" s="41">
        <f t="shared" si="157"/>
        <v>0</v>
      </c>
      <c r="LN31" s="39">
        <f t="shared" si="157"/>
        <v>0</v>
      </c>
      <c r="LO31" s="40">
        <f t="shared" si="158"/>
        <v>0</v>
      </c>
      <c r="LP31" s="41"/>
      <c r="LR31" s="40">
        <f t="shared" ref="LR31:LR35" si="968">SUM(LP31:LQ31)</f>
        <v>0</v>
      </c>
      <c r="LS31" s="41">
        <f t="shared" si="9"/>
        <v>0</v>
      </c>
      <c r="LT31" s="39">
        <f t="shared" si="10"/>
        <v>0</v>
      </c>
      <c r="LU31" s="40">
        <f t="shared" si="160"/>
        <v>0</v>
      </c>
      <c r="LV31" s="41"/>
      <c r="LX31" s="40">
        <f t="shared" ref="LX31:LX35" si="969">SUM(LV31:LW31)</f>
        <v>0</v>
      </c>
      <c r="LY31" s="41"/>
      <c r="MA31" s="40">
        <f t="shared" ref="MA31:MA35" si="970">SUM(LY31:LZ31)</f>
        <v>0</v>
      </c>
      <c r="MB31" s="41"/>
      <c r="MD31" s="40">
        <f t="shared" ref="MD31:MD35" si="971">SUM(MB31:MC31)</f>
        <v>0</v>
      </c>
      <c r="ME31" s="41"/>
      <c r="MG31" s="40">
        <f t="shared" ref="MG31:MG35" si="972">SUM(ME31:MF31)</f>
        <v>0</v>
      </c>
      <c r="MH31" s="41"/>
      <c r="MJ31" s="40">
        <f t="shared" ref="MJ31:MJ35" si="973">SUM(MH31:MI31)</f>
        <v>0</v>
      </c>
      <c r="MK31" s="41"/>
      <c r="MM31" s="40">
        <f t="shared" ref="MM31:MM35" si="974">SUM(MK31:ML31)</f>
        <v>0</v>
      </c>
      <c r="MN31" s="41"/>
      <c r="MP31" s="40">
        <f t="shared" ref="MP31:MP35" si="975">SUM(MN31:MO31)</f>
        <v>0</v>
      </c>
      <c r="MQ31" s="41"/>
      <c r="MS31" s="40">
        <f t="shared" ref="MS31:MS35" si="976">SUM(MQ31:MR31)</f>
        <v>0</v>
      </c>
      <c r="MT31" s="41"/>
      <c r="MV31" s="40">
        <f t="shared" ref="MV31:MV35" si="977">SUM(MT31:MU31)</f>
        <v>0</v>
      </c>
      <c r="MW31" s="41">
        <f t="shared" si="170"/>
        <v>0</v>
      </c>
      <c r="MX31" s="39">
        <f t="shared" si="171"/>
        <v>0</v>
      </c>
      <c r="MY31" s="40">
        <f t="shared" si="172"/>
        <v>0</v>
      </c>
      <c r="MZ31" s="41"/>
      <c r="NB31" s="40">
        <f t="shared" ref="NB31:NB35" si="978">SUM(MZ31:NA31)</f>
        <v>0</v>
      </c>
      <c r="NC31" s="41"/>
      <c r="NE31" s="40">
        <f t="shared" ref="NE31:NE35" si="979">SUM(NC31:ND31)</f>
        <v>0</v>
      </c>
      <c r="NF31" s="41"/>
      <c r="NH31" s="40">
        <f t="shared" ref="NH31:NH35" si="980">SUM(NF31:NG31)</f>
        <v>0</v>
      </c>
      <c r="NI31" s="41"/>
      <c r="NK31" s="40">
        <f t="shared" ref="NK31:NK35" si="981">SUM(NI31:NJ31)</f>
        <v>0</v>
      </c>
      <c r="NL31" s="41">
        <f t="shared" si="177"/>
        <v>0</v>
      </c>
      <c r="NM31" s="39">
        <f t="shared" si="178"/>
        <v>0</v>
      </c>
      <c r="NN31" s="40">
        <f t="shared" si="179"/>
        <v>0</v>
      </c>
      <c r="NO31" s="41">
        <f t="shared" si="180"/>
        <v>0</v>
      </c>
      <c r="NP31" s="39">
        <f t="shared" si="181"/>
        <v>0</v>
      </c>
      <c r="NQ31" s="40">
        <f t="shared" si="182"/>
        <v>0</v>
      </c>
      <c r="NR31" s="41"/>
      <c r="NT31" s="40">
        <f t="shared" ref="NT31:NT35" si="982">SUM(NR31:NS31)</f>
        <v>0</v>
      </c>
      <c r="NU31" s="41"/>
      <c r="NW31" s="40">
        <f t="shared" ref="NW31:NW35" si="983">SUM(NU31:NV31)</f>
        <v>0</v>
      </c>
      <c r="NX31" s="41"/>
      <c r="NZ31" s="40">
        <f t="shared" ref="NZ31:NZ35" si="984">SUM(NX31:NY31)</f>
        <v>0</v>
      </c>
      <c r="OA31" s="41"/>
      <c r="OC31" s="40">
        <f t="shared" ref="OC31:OC35" si="985">SUM(OA31:OB31)</f>
        <v>0</v>
      </c>
      <c r="OD31" s="41"/>
      <c r="OF31" s="40">
        <f t="shared" ref="OF31:OF35" si="986">SUM(OD31:OE31)</f>
        <v>0</v>
      </c>
      <c r="OG31" s="41"/>
      <c r="OI31" s="40">
        <f t="shared" ref="OI31:OI35" si="987">SUM(OG31:OH31)</f>
        <v>0</v>
      </c>
      <c r="OJ31" s="41"/>
      <c r="OL31" s="40">
        <f t="shared" ref="OL31:OL35" si="988">SUM(OJ31:OK31)</f>
        <v>0</v>
      </c>
      <c r="OM31" s="41"/>
      <c r="OO31" s="40">
        <f t="shared" ref="OO31:OO35" si="989">SUM(OM31:ON31)</f>
        <v>0</v>
      </c>
      <c r="OP31" s="41">
        <f t="shared" si="191"/>
        <v>0</v>
      </c>
      <c r="OQ31" s="39">
        <f t="shared" si="191"/>
        <v>0</v>
      </c>
      <c r="OR31" s="40">
        <f t="shared" si="192"/>
        <v>0</v>
      </c>
      <c r="OS31" s="41"/>
      <c r="OU31" s="40">
        <f t="shared" ref="OU31:OU35" si="990">SUM(OS31:OT31)</f>
        <v>0</v>
      </c>
      <c r="OV31" s="41">
        <f t="shared" si="194"/>
        <v>0</v>
      </c>
      <c r="OW31" s="39">
        <f t="shared" si="195"/>
        <v>0</v>
      </c>
      <c r="OX31" s="40">
        <f t="shared" si="196"/>
        <v>0</v>
      </c>
      <c r="OY31" s="41"/>
      <c r="PA31" s="40">
        <f t="shared" ref="PA31:PA35" si="991">SUM(OY31:OZ31)</f>
        <v>0</v>
      </c>
      <c r="PB31" s="41"/>
      <c r="PD31" s="40">
        <f t="shared" ref="PD31:PD35" si="992">SUM(PB31:PC31)</f>
        <v>0</v>
      </c>
      <c r="PE31" s="41"/>
      <c r="PG31" s="40">
        <f t="shared" ref="PG31:PG35" si="993">SUM(PE31:PF31)</f>
        <v>0</v>
      </c>
      <c r="PH31" s="41"/>
      <c r="PJ31" s="40">
        <f t="shared" ref="PJ31:PJ35" si="994">SUM(PH31:PI31)</f>
        <v>0</v>
      </c>
      <c r="PK31" s="41">
        <f t="shared" si="201"/>
        <v>0</v>
      </c>
      <c r="PL31" s="39">
        <f t="shared" si="201"/>
        <v>0</v>
      </c>
      <c r="PM31" s="40">
        <f t="shared" si="202"/>
        <v>0</v>
      </c>
      <c r="PN31" s="41">
        <f t="shared" si="11"/>
        <v>0</v>
      </c>
      <c r="PO31" s="39">
        <f t="shared" si="12"/>
        <v>0</v>
      </c>
      <c r="PP31" s="40">
        <f t="shared" si="203"/>
        <v>0</v>
      </c>
      <c r="PQ31" s="41">
        <f t="shared" si="13"/>
        <v>0</v>
      </c>
      <c r="PR31" s="39">
        <f t="shared" si="14"/>
        <v>0</v>
      </c>
      <c r="PS31" s="40">
        <f t="shared" si="204"/>
        <v>0</v>
      </c>
      <c r="PT31" s="41">
        <f t="shared" si="15"/>
        <v>0</v>
      </c>
      <c r="PU31" s="39">
        <f t="shared" si="16"/>
        <v>0</v>
      </c>
      <c r="PV31" s="40">
        <f t="shared" si="205"/>
        <v>0</v>
      </c>
      <c r="PW31" s="38"/>
    </row>
    <row r="32" spans="1:439" s="39" customFormat="1" x14ac:dyDescent="0.25">
      <c r="A32" s="35">
        <v>22</v>
      </c>
      <c r="B32" s="36" t="s">
        <v>370</v>
      </c>
      <c r="C32" s="37" t="s">
        <v>371</v>
      </c>
      <c r="D32" s="38"/>
      <c r="F32" s="40"/>
      <c r="G32" s="41"/>
      <c r="I32" s="40"/>
      <c r="J32" s="41"/>
      <c r="L32" s="40"/>
      <c r="M32" s="41"/>
      <c r="O32" s="40"/>
      <c r="P32" s="41"/>
      <c r="R32" s="40"/>
      <c r="S32" s="41"/>
      <c r="U32" s="40"/>
      <c r="V32" s="41"/>
      <c r="X32" s="40"/>
      <c r="Y32" s="41"/>
      <c r="AA32" s="40">
        <f t="shared" si="888"/>
        <v>0</v>
      </c>
      <c r="AB32" s="41">
        <f t="shared" si="25"/>
        <v>0</v>
      </c>
      <c r="AC32" s="39">
        <f t="shared" si="26"/>
        <v>0</v>
      </c>
      <c r="AD32" s="40">
        <f t="shared" si="26"/>
        <v>0</v>
      </c>
      <c r="AE32" s="41"/>
      <c r="AG32" s="40">
        <f t="shared" si="889"/>
        <v>0</v>
      </c>
      <c r="AH32" s="41">
        <f t="shared" si="0"/>
        <v>0</v>
      </c>
      <c r="AI32" s="39">
        <f t="shared" si="28"/>
        <v>0</v>
      </c>
      <c r="AJ32" s="40">
        <f t="shared" si="29"/>
        <v>0</v>
      </c>
      <c r="AK32" s="41"/>
      <c r="AM32" s="40">
        <f t="shared" si="890"/>
        <v>0</v>
      </c>
      <c r="AN32" s="41"/>
      <c r="AP32" s="40">
        <f t="shared" si="891"/>
        <v>0</v>
      </c>
      <c r="AQ32" s="41"/>
      <c r="AS32" s="40">
        <f t="shared" si="892"/>
        <v>0</v>
      </c>
      <c r="AT32" s="41"/>
      <c r="AV32" s="40">
        <f t="shared" si="893"/>
        <v>0</v>
      </c>
      <c r="AW32" s="41"/>
      <c r="AY32" s="40">
        <f t="shared" si="894"/>
        <v>0</v>
      </c>
      <c r="AZ32" s="41"/>
      <c r="BB32" s="40">
        <f t="shared" si="895"/>
        <v>0</v>
      </c>
      <c r="BC32" s="41"/>
      <c r="BE32" s="40">
        <f t="shared" si="896"/>
        <v>0</v>
      </c>
      <c r="BF32" s="41"/>
      <c r="BH32" s="40">
        <f t="shared" si="897"/>
        <v>0</v>
      </c>
      <c r="BI32" s="41"/>
      <c r="BK32" s="40">
        <f t="shared" si="898"/>
        <v>0</v>
      </c>
      <c r="BL32" s="41"/>
      <c r="BN32" s="40">
        <f t="shared" si="899"/>
        <v>0</v>
      </c>
      <c r="BO32" s="41"/>
      <c r="BQ32" s="40">
        <f t="shared" si="900"/>
        <v>0</v>
      </c>
      <c r="BR32" s="41">
        <f t="shared" si="41"/>
        <v>0</v>
      </c>
      <c r="BS32" s="39">
        <f t="shared" si="42"/>
        <v>0</v>
      </c>
      <c r="BT32" s="40">
        <f t="shared" si="43"/>
        <v>0</v>
      </c>
      <c r="BU32" s="41"/>
      <c r="BW32" s="40">
        <f t="shared" si="901"/>
        <v>0</v>
      </c>
      <c r="BX32" s="41"/>
      <c r="BZ32" s="40">
        <f t="shared" si="902"/>
        <v>0</v>
      </c>
      <c r="CA32" s="41"/>
      <c r="CC32" s="40">
        <f t="shared" si="903"/>
        <v>0</v>
      </c>
      <c r="CD32" s="41"/>
      <c r="CF32" s="40">
        <f t="shared" si="904"/>
        <v>0</v>
      </c>
      <c r="CG32" s="41"/>
      <c r="CI32" s="40">
        <f t="shared" si="905"/>
        <v>0</v>
      </c>
      <c r="CJ32" s="41"/>
      <c r="CL32" s="40">
        <f t="shared" si="906"/>
        <v>0</v>
      </c>
      <c r="CM32" s="41"/>
      <c r="CO32" s="40">
        <f t="shared" si="907"/>
        <v>0</v>
      </c>
      <c r="CP32" s="41">
        <f t="shared" si="51"/>
        <v>0</v>
      </c>
      <c r="CQ32" s="39">
        <f t="shared" si="52"/>
        <v>0</v>
      </c>
      <c r="CR32" s="40">
        <f t="shared" si="53"/>
        <v>0</v>
      </c>
      <c r="CS32" s="41"/>
      <c r="CU32" s="40">
        <f t="shared" si="908"/>
        <v>0</v>
      </c>
      <c r="CV32" s="41"/>
      <c r="CX32" s="40">
        <f t="shared" si="909"/>
        <v>0</v>
      </c>
      <c r="CY32" s="41"/>
      <c r="DA32" s="40">
        <f t="shared" si="910"/>
        <v>0</v>
      </c>
      <c r="DB32" s="41"/>
      <c r="DD32" s="40">
        <f t="shared" si="911"/>
        <v>0</v>
      </c>
      <c r="DE32" s="41"/>
      <c r="DG32" s="40">
        <f t="shared" si="912"/>
        <v>0</v>
      </c>
      <c r="DH32" s="41">
        <f t="shared" si="59"/>
        <v>0</v>
      </c>
      <c r="DI32" s="39">
        <f t="shared" si="60"/>
        <v>0</v>
      </c>
      <c r="DJ32" s="40">
        <f t="shared" si="61"/>
        <v>0</v>
      </c>
      <c r="DK32" s="41"/>
      <c r="DM32" s="40">
        <f t="shared" si="913"/>
        <v>0</v>
      </c>
      <c r="DN32" s="41"/>
      <c r="DP32" s="40">
        <f t="shared" si="914"/>
        <v>0</v>
      </c>
      <c r="DQ32" s="41"/>
      <c r="DS32" s="40">
        <f t="shared" si="915"/>
        <v>0</v>
      </c>
      <c r="DT32" s="41"/>
      <c r="DV32" s="40">
        <f t="shared" si="916"/>
        <v>0</v>
      </c>
      <c r="DW32" s="41"/>
      <c r="DY32" s="40">
        <f t="shared" si="917"/>
        <v>0</v>
      </c>
      <c r="DZ32" s="41">
        <f t="shared" si="67"/>
        <v>0</v>
      </c>
      <c r="EA32" s="39">
        <f t="shared" si="67"/>
        <v>0</v>
      </c>
      <c r="EB32" s="40">
        <f t="shared" si="68"/>
        <v>0</v>
      </c>
      <c r="EC32" s="41"/>
      <c r="EE32" s="40">
        <f t="shared" si="918"/>
        <v>0</v>
      </c>
      <c r="EF32" s="41"/>
      <c r="EH32" s="40">
        <f t="shared" si="919"/>
        <v>0</v>
      </c>
      <c r="EI32" s="41"/>
      <c r="EK32" s="40">
        <f t="shared" si="920"/>
        <v>0</v>
      </c>
      <c r="EL32" s="41"/>
      <c r="EN32" s="40">
        <f t="shared" si="921"/>
        <v>0</v>
      </c>
      <c r="EO32" s="41">
        <f t="shared" si="73"/>
        <v>0</v>
      </c>
      <c r="EP32" s="39">
        <f t="shared" si="1"/>
        <v>0</v>
      </c>
      <c r="EQ32" s="40">
        <f t="shared" si="74"/>
        <v>0</v>
      </c>
      <c r="ER32" s="41"/>
      <c r="ET32" s="40">
        <f t="shared" si="922"/>
        <v>0</v>
      </c>
      <c r="EU32" s="41"/>
      <c r="EW32" s="40">
        <f t="shared" si="923"/>
        <v>0</v>
      </c>
      <c r="EX32" s="41"/>
      <c r="EZ32" s="40">
        <f t="shared" si="924"/>
        <v>0</v>
      </c>
      <c r="FA32" s="41"/>
      <c r="FC32" s="40">
        <f t="shared" si="925"/>
        <v>0</v>
      </c>
      <c r="FD32" s="41"/>
      <c r="FF32" s="40">
        <f t="shared" si="926"/>
        <v>0</v>
      </c>
      <c r="FG32" s="41"/>
      <c r="FI32" s="40">
        <f t="shared" si="927"/>
        <v>0</v>
      </c>
      <c r="FJ32" s="41">
        <f t="shared" si="81"/>
        <v>0</v>
      </c>
      <c r="FK32" s="39">
        <f t="shared" si="82"/>
        <v>0</v>
      </c>
      <c r="FL32" s="40">
        <f t="shared" si="83"/>
        <v>0</v>
      </c>
      <c r="FM32" s="41"/>
      <c r="FO32" s="40">
        <f t="shared" si="928"/>
        <v>0</v>
      </c>
      <c r="FP32" s="41"/>
      <c r="FR32" s="40">
        <f t="shared" si="929"/>
        <v>0</v>
      </c>
      <c r="FS32" s="41"/>
      <c r="FU32" s="40">
        <f t="shared" si="930"/>
        <v>0</v>
      </c>
      <c r="FV32" s="41"/>
      <c r="FX32" s="40">
        <f t="shared" si="931"/>
        <v>0</v>
      </c>
      <c r="FY32" s="41"/>
      <c r="GA32" s="40">
        <f t="shared" si="932"/>
        <v>0</v>
      </c>
      <c r="GB32" s="41">
        <f t="shared" si="89"/>
        <v>0</v>
      </c>
      <c r="GC32" s="39">
        <f t="shared" si="90"/>
        <v>0</v>
      </c>
      <c r="GD32" s="40">
        <f t="shared" si="933"/>
        <v>0</v>
      </c>
      <c r="GE32" s="41"/>
      <c r="GG32" s="40">
        <f t="shared" si="934"/>
        <v>0</v>
      </c>
      <c r="GH32" s="41"/>
      <c r="GJ32" s="40">
        <f t="shared" si="935"/>
        <v>0</v>
      </c>
      <c r="GK32" s="41">
        <f t="shared" si="94"/>
        <v>0</v>
      </c>
      <c r="GL32" s="39">
        <f t="shared" si="94"/>
        <v>0</v>
      </c>
      <c r="GM32" s="40">
        <f t="shared" si="95"/>
        <v>0</v>
      </c>
      <c r="GN32" s="41"/>
      <c r="GP32" s="40">
        <f t="shared" si="936"/>
        <v>0</v>
      </c>
      <c r="GQ32" s="41"/>
      <c r="GS32" s="40">
        <f t="shared" si="937"/>
        <v>0</v>
      </c>
      <c r="GT32" s="41">
        <f t="shared" si="98"/>
        <v>0</v>
      </c>
      <c r="GU32" s="39">
        <f t="shared" si="99"/>
        <v>0</v>
      </c>
      <c r="GV32" s="40">
        <f t="shared" si="100"/>
        <v>0</v>
      </c>
      <c r="GW32" s="41">
        <f t="shared" si="3"/>
        <v>0</v>
      </c>
      <c r="GX32" s="39">
        <f t="shared" si="4"/>
        <v>0</v>
      </c>
      <c r="GY32" s="40">
        <f t="shared" si="101"/>
        <v>0</v>
      </c>
      <c r="HB32" s="40">
        <f t="shared" si="938"/>
        <v>0</v>
      </c>
      <c r="HE32" s="40">
        <f t="shared" si="939"/>
        <v>0</v>
      </c>
      <c r="HH32" s="40">
        <f t="shared" si="940"/>
        <v>0</v>
      </c>
      <c r="HK32" s="40">
        <f t="shared" si="941"/>
        <v>0</v>
      </c>
      <c r="HN32" s="40">
        <f t="shared" si="942"/>
        <v>0</v>
      </c>
      <c r="HO32" s="41"/>
      <c r="HQ32" s="40">
        <f t="shared" si="943"/>
        <v>0</v>
      </c>
      <c r="HR32" s="41"/>
      <c r="HT32" s="40">
        <f t="shared" si="944"/>
        <v>0</v>
      </c>
      <c r="HU32" s="41"/>
      <c r="HW32" s="40">
        <f t="shared" si="945"/>
        <v>0</v>
      </c>
      <c r="HX32" s="41">
        <f t="shared" si="110"/>
        <v>0</v>
      </c>
      <c r="HY32" s="39">
        <f t="shared" si="111"/>
        <v>0</v>
      </c>
      <c r="HZ32" s="40">
        <f t="shared" si="112"/>
        <v>0</v>
      </c>
      <c r="IA32" s="41"/>
      <c r="IC32" s="40">
        <f t="shared" si="946"/>
        <v>0</v>
      </c>
      <c r="ID32" s="41"/>
      <c r="IF32" s="40">
        <f t="shared" si="947"/>
        <v>0</v>
      </c>
      <c r="IG32" s="41">
        <f t="shared" si="115"/>
        <v>0</v>
      </c>
      <c r="IH32" s="39">
        <f t="shared" si="116"/>
        <v>0</v>
      </c>
      <c r="II32" s="40">
        <f t="shared" si="117"/>
        <v>0</v>
      </c>
      <c r="IJ32" s="41"/>
      <c r="IL32" s="40">
        <f t="shared" si="948"/>
        <v>0</v>
      </c>
      <c r="IM32" s="41"/>
      <c r="IO32" s="40">
        <f t="shared" si="949"/>
        <v>0</v>
      </c>
      <c r="IP32" s="41">
        <f t="shared" si="120"/>
        <v>0</v>
      </c>
      <c r="IQ32" s="39">
        <f t="shared" si="121"/>
        <v>0</v>
      </c>
      <c r="IR32" s="40">
        <f t="shared" si="122"/>
        <v>0</v>
      </c>
      <c r="IS32" s="41"/>
      <c r="IU32" s="40">
        <f t="shared" si="950"/>
        <v>0</v>
      </c>
      <c r="IV32" s="41"/>
      <c r="IX32" s="40">
        <f t="shared" si="951"/>
        <v>0</v>
      </c>
      <c r="IY32" s="41">
        <f t="shared" si="125"/>
        <v>0</v>
      </c>
      <c r="IZ32" s="39">
        <f t="shared" si="126"/>
        <v>0</v>
      </c>
      <c r="JA32" s="40">
        <f t="shared" si="127"/>
        <v>0</v>
      </c>
      <c r="JB32" s="41"/>
      <c r="JD32" s="40">
        <f t="shared" si="952"/>
        <v>0</v>
      </c>
      <c r="JE32" s="41"/>
      <c r="JG32" s="40">
        <f t="shared" si="953"/>
        <v>0</v>
      </c>
      <c r="JH32" s="41"/>
      <c r="JJ32" s="40">
        <f t="shared" si="954"/>
        <v>0</v>
      </c>
      <c r="JK32" s="41">
        <f t="shared" si="131"/>
        <v>0</v>
      </c>
      <c r="JL32" s="39">
        <f t="shared" si="132"/>
        <v>0</v>
      </c>
      <c r="JM32" s="40">
        <f t="shared" si="133"/>
        <v>0</v>
      </c>
      <c r="JN32" s="41"/>
      <c r="JP32" s="40">
        <f t="shared" si="955"/>
        <v>0</v>
      </c>
      <c r="JS32" s="40">
        <f t="shared" si="956"/>
        <v>0</v>
      </c>
      <c r="JT32" s="41">
        <f t="shared" si="136"/>
        <v>0</v>
      </c>
      <c r="JU32" s="39">
        <f t="shared" si="137"/>
        <v>0</v>
      </c>
      <c r="JV32" s="40">
        <f t="shared" si="138"/>
        <v>0</v>
      </c>
      <c r="JW32" s="41"/>
      <c r="JY32" s="40">
        <f t="shared" si="957"/>
        <v>0</v>
      </c>
      <c r="JZ32" s="41"/>
      <c r="KB32" s="40">
        <f t="shared" si="958"/>
        <v>0</v>
      </c>
      <c r="KC32" s="41">
        <f t="shared" si="141"/>
        <v>0</v>
      </c>
      <c r="KD32" s="39">
        <f t="shared" si="142"/>
        <v>0</v>
      </c>
      <c r="KE32" s="40">
        <f t="shared" si="143"/>
        <v>0</v>
      </c>
      <c r="KF32" s="41"/>
      <c r="KH32" s="40">
        <f t="shared" si="959"/>
        <v>0</v>
      </c>
      <c r="KI32" s="41">
        <f t="shared" si="6"/>
        <v>0</v>
      </c>
      <c r="KJ32" s="39">
        <f t="shared" si="7"/>
        <v>0</v>
      </c>
      <c r="KK32" s="40">
        <f t="shared" si="145"/>
        <v>0</v>
      </c>
      <c r="KL32" s="41"/>
      <c r="KN32" s="40">
        <f t="shared" si="960"/>
        <v>0</v>
      </c>
      <c r="KO32" s="41"/>
      <c r="KQ32" s="40">
        <f t="shared" si="961"/>
        <v>0</v>
      </c>
      <c r="KR32" s="41"/>
      <c r="KT32" s="40">
        <f t="shared" si="962"/>
        <v>0</v>
      </c>
      <c r="KU32" s="41">
        <f t="shared" si="149"/>
        <v>0</v>
      </c>
      <c r="KV32" s="39">
        <f t="shared" si="150"/>
        <v>0</v>
      </c>
      <c r="KW32" s="40">
        <f t="shared" si="151"/>
        <v>0</v>
      </c>
      <c r="KX32" s="41"/>
      <c r="KZ32" s="40">
        <f t="shared" si="963"/>
        <v>0</v>
      </c>
      <c r="LA32" s="41"/>
      <c r="LC32" s="40">
        <f t="shared" si="964"/>
        <v>0</v>
      </c>
      <c r="LD32" s="41"/>
      <c r="LF32" s="40">
        <f t="shared" si="965"/>
        <v>0</v>
      </c>
      <c r="LG32" s="41"/>
      <c r="LI32" s="40">
        <f t="shared" si="966"/>
        <v>0</v>
      </c>
      <c r="LJ32" s="41"/>
      <c r="LL32" s="40">
        <f t="shared" si="967"/>
        <v>0</v>
      </c>
      <c r="LM32" s="41">
        <f t="shared" si="157"/>
        <v>0</v>
      </c>
      <c r="LN32" s="39">
        <f t="shared" si="157"/>
        <v>0</v>
      </c>
      <c r="LO32" s="40">
        <f t="shared" si="158"/>
        <v>0</v>
      </c>
      <c r="LP32" s="41"/>
      <c r="LR32" s="40">
        <f t="shared" si="968"/>
        <v>0</v>
      </c>
      <c r="LS32" s="41">
        <f t="shared" si="9"/>
        <v>0</v>
      </c>
      <c r="LT32" s="39">
        <f t="shared" si="10"/>
        <v>0</v>
      </c>
      <c r="LU32" s="40">
        <f t="shared" si="160"/>
        <v>0</v>
      </c>
      <c r="LV32" s="41"/>
      <c r="LX32" s="40">
        <f t="shared" si="969"/>
        <v>0</v>
      </c>
      <c r="LY32" s="41"/>
      <c r="MA32" s="40">
        <f t="shared" si="970"/>
        <v>0</v>
      </c>
      <c r="MB32" s="41"/>
      <c r="MD32" s="40">
        <f t="shared" si="971"/>
        <v>0</v>
      </c>
      <c r="ME32" s="41"/>
      <c r="MG32" s="40">
        <f t="shared" si="972"/>
        <v>0</v>
      </c>
      <c r="MH32" s="41"/>
      <c r="MJ32" s="40">
        <f t="shared" si="973"/>
        <v>0</v>
      </c>
      <c r="MK32" s="41"/>
      <c r="MM32" s="40">
        <f t="shared" si="974"/>
        <v>0</v>
      </c>
      <c r="MN32" s="41"/>
      <c r="MP32" s="40">
        <f t="shared" si="975"/>
        <v>0</v>
      </c>
      <c r="MQ32" s="41"/>
      <c r="MS32" s="40">
        <f t="shared" si="976"/>
        <v>0</v>
      </c>
      <c r="MT32" s="41"/>
      <c r="MV32" s="40">
        <f t="shared" si="977"/>
        <v>0</v>
      </c>
      <c r="MW32" s="41">
        <f t="shared" si="170"/>
        <v>0</v>
      </c>
      <c r="MX32" s="39">
        <f t="shared" si="171"/>
        <v>0</v>
      </c>
      <c r="MY32" s="40">
        <f t="shared" si="172"/>
        <v>0</v>
      </c>
      <c r="MZ32" s="41"/>
      <c r="NB32" s="40">
        <f t="shared" si="978"/>
        <v>0</v>
      </c>
      <c r="NC32" s="41"/>
      <c r="NE32" s="40">
        <f t="shared" si="979"/>
        <v>0</v>
      </c>
      <c r="NF32" s="41"/>
      <c r="NH32" s="40">
        <f t="shared" si="980"/>
        <v>0</v>
      </c>
      <c r="NI32" s="41"/>
      <c r="NK32" s="40">
        <f t="shared" si="981"/>
        <v>0</v>
      </c>
      <c r="NL32" s="41">
        <f t="shared" si="177"/>
        <v>0</v>
      </c>
      <c r="NM32" s="39">
        <f t="shared" si="178"/>
        <v>0</v>
      </c>
      <c r="NN32" s="40">
        <f t="shared" si="179"/>
        <v>0</v>
      </c>
      <c r="NO32" s="41">
        <f t="shared" si="180"/>
        <v>0</v>
      </c>
      <c r="NP32" s="39">
        <f t="shared" si="181"/>
        <v>0</v>
      </c>
      <c r="NQ32" s="40">
        <f t="shared" si="182"/>
        <v>0</v>
      </c>
      <c r="NR32" s="41"/>
      <c r="NT32" s="40">
        <f t="shared" si="982"/>
        <v>0</v>
      </c>
      <c r="NU32" s="41"/>
      <c r="NW32" s="40">
        <f t="shared" si="983"/>
        <v>0</v>
      </c>
      <c r="NX32" s="41"/>
      <c r="NZ32" s="40">
        <f t="shared" si="984"/>
        <v>0</v>
      </c>
      <c r="OA32" s="41"/>
      <c r="OC32" s="40">
        <f t="shared" si="985"/>
        <v>0</v>
      </c>
      <c r="OD32" s="41"/>
      <c r="OF32" s="40">
        <f t="shared" si="986"/>
        <v>0</v>
      </c>
      <c r="OG32" s="41"/>
      <c r="OI32" s="40">
        <f t="shared" si="987"/>
        <v>0</v>
      </c>
      <c r="OJ32" s="41"/>
      <c r="OL32" s="40">
        <f t="shared" si="988"/>
        <v>0</v>
      </c>
      <c r="OM32" s="41"/>
      <c r="OO32" s="40">
        <f t="shared" si="989"/>
        <v>0</v>
      </c>
      <c r="OP32" s="41">
        <f t="shared" si="191"/>
        <v>0</v>
      </c>
      <c r="OQ32" s="39">
        <f t="shared" si="191"/>
        <v>0</v>
      </c>
      <c r="OR32" s="40">
        <f t="shared" si="192"/>
        <v>0</v>
      </c>
      <c r="OS32" s="41"/>
      <c r="OU32" s="40">
        <f t="shared" si="990"/>
        <v>0</v>
      </c>
      <c r="OV32" s="41">
        <f t="shared" si="194"/>
        <v>0</v>
      </c>
      <c r="OW32" s="39">
        <f t="shared" si="195"/>
        <v>0</v>
      </c>
      <c r="OX32" s="40">
        <f t="shared" si="196"/>
        <v>0</v>
      </c>
      <c r="OY32" s="41"/>
      <c r="PA32" s="40">
        <f t="shared" si="991"/>
        <v>0</v>
      </c>
      <c r="PB32" s="41"/>
      <c r="PD32" s="40">
        <f t="shared" si="992"/>
        <v>0</v>
      </c>
      <c r="PE32" s="41"/>
      <c r="PG32" s="40">
        <f t="shared" si="993"/>
        <v>0</v>
      </c>
      <c r="PH32" s="41"/>
      <c r="PJ32" s="40">
        <f t="shared" si="994"/>
        <v>0</v>
      </c>
      <c r="PK32" s="41">
        <f t="shared" si="201"/>
        <v>0</v>
      </c>
      <c r="PL32" s="39">
        <f t="shared" si="201"/>
        <v>0</v>
      </c>
      <c r="PM32" s="40">
        <f t="shared" si="202"/>
        <v>0</v>
      </c>
      <c r="PN32" s="41">
        <f t="shared" si="11"/>
        <v>0</v>
      </c>
      <c r="PO32" s="39">
        <f t="shared" si="12"/>
        <v>0</v>
      </c>
      <c r="PP32" s="40">
        <f t="shared" si="203"/>
        <v>0</v>
      </c>
      <c r="PQ32" s="41">
        <f t="shared" si="13"/>
        <v>0</v>
      </c>
      <c r="PR32" s="39">
        <f t="shared" si="14"/>
        <v>0</v>
      </c>
      <c r="PS32" s="40">
        <f t="shared" si="204"/>
        <v>0</v>
      </c>
      <c r="PT32" s="41">
        <f t="shared" si="15"/>
        <v>0</v>
      </c>
      <c r="PU32" s="39">
        <f t="shared" si="16"/>
        <v>0</v>
      </c>
      <c r="PV32" s="40">
        <f t="shared" si="205"/>
        <v>0</v>
      </c>
      <c r="PW32" s="38"/>
    </row>
    <row r="33" spans="1:439" s="39" customFormat="1" x14ac:dyDescent="0.25">
      <c r="A33" s="35">
        <v>23</v>
      </c>
      <c r="B33" s="36" t="s">
        <v>285</v>
      </c>
      <c r="C33" s="37" t="s">
        <v>246</v>
      </c>
      <c r="D33" s="38"/>
      <c r="F33" s="40"/>
      <c r="G33" s="41"/>
      <c r="I33" s="40"/>
      <c r="J33" s="41"/>
      <c r="L33" s="40"/>
      <c r="M33" s="41"/>
      <c r="O33" s="40"/>
      <c r="P33" s="41"/>
      <c r="R33" s="40"/>
      <c r="S33" s="41"/>
      <c r="U33" s="40"/>
      <c r="V33" s="41"/>
      <c r="X33" s="40"/>
      <c r="Y33" s="41"/>
      <c r="AA33" s="40">
        <f t="shared" si="888"/>
        <v>0</v>
      </c>
      <c r="AB33" s="41">
        <f t="shared" si="25"/>
        <v>0</v>
      </c>
      <c r="AC33" s="39">
        <f t="shared" si="26"/>
        <v>0</v>
      </c>
      <c r="AD33" s="40">
        <f t="shared" si="26"/>
        <v>0</v>
      </c>
      <c r="AE33" s="41"/>
      <c r="AG33" s="40">
        <f t="shared" si="889"/>
        <v>0</v>
      </c>
      <c r="AH33" s="41">
        <f t="shared" si="0"/>
        <v>0</v>
      </c>
      <c r="AI33" s="39">
        <f t="shared" si="28"/>
        <v>0</v>
      </c>
      <c r="AJ33" s="40">
        <f t="shared" si="29"/>
        <v>0</v>
      </c>
      <c r="AK33" s="41"/>
      <c r="AM33" s="40">
        <f t="shared" si="890"/>
        <v>0</v>
      </c>
      <c r="AN33" s="41"/>
      <c r="AP33" s="40">
        <f t="shared" si="891"/>
        <v>0</v>
      </c>
      <c r="AQ33" s="41"/>
      <c r="AS33" s="40">
        <f t="shared" si="892"/>
        <v>0</v>
      </c>
      <c r="AT33" s="41"/>
      <c r="AV33" s="40">
        <f t="shared" si="893"/>
        <v>0</v>
      </c>
      <c r="AW33" s="41"/>
      <c r="AY33" s="40">
        <f t="shared" si="894"/>
        <v>0</v>
      </c>
      <c r="AZ33" s="41"/>
      <c r="BB33" s="40">
        <f t="shared" si="895"/>
        <v>0</v>
      </c>
      <c r="BC33" s="41"/>
      <c r="BE33" s="40">
        <f t="shared" si="896"/>
        <v>0</v>
      </c>
      <c r="BF33" s="41"/>
      <c r="BH33" s="40">
        <f t="shared" si="897"/>
        <v>0</v>
      </c>
      <c r="BI33" s="41"/>
      <c r="BK33" s="40">
        <f t="shared" si="898"/>
        <v>0</v>
      </c>
      <c r="BL33" s="41"/>
      <c r="BN33" s="40">
        <f t="shared" si="899"/>
        <v>0</v>
      </c>
      <c r="BO33" s="41"/>
      <c r="BQ33" s="40">
        <f t="shared" si="900"/>
        <v>0</v>
      </c>
      <c r="BR33" s="41">
        <f t="shared" si="41"/>
        <v>0</v>
      </c>
      <c r="BS33" s="39">
        <f t="shared" si="42"/>
        <v>0</v>
      </c>
      <c r="BT33" s="40">
        <f t="shared" si="43"/>
        <v>0</v>
      </c>
      <c r="BU33" s="41"/>
      <c r="BW33" s="40">
        <f t="shared" si="901"/>
        <v>0</v>
      </c>
      <c r="BX33" s="41"/>
      <c r="BZ33" s="40">
        <f t="shared" si="902"/>
        <v>0</v>
      </c>
      <c r="CA33" s="41"/>
      <c r="CC33" s="40">
        <f t="shared" si="903"/>
        <v>0</v>
      </c>
      <c r="CD33" s="41"/>
      <c r="CF33" s="40">
        <f t="shared" si="904"/>
        <v>0</v>
      </c>
      <c r="CG33" s="41"/>
      <c r="CI33" s="40">
        <f t="shared" si="905"/>
        <v>0</v>
      </c>
      <c r="CJ33" s="41"/>
      <c r="CL33" s="40">
        <f t="shared" si="906"/>
        <v>0</v>
      </c>
      <c r="CM33" s="41"/>
      <c r="CO33" s="40">
        <f t="shared" si="907"/>
        <v>0</v>
      </c>
      <c r="CP33" s="41">
        <f t="shared" si="51"/>
        <v>0</v>
      </c>
      <c r="CQ33" s="39">
        <f t="shared" si="52"/>
        <v>0</v>
      </c>
      <c r="CR33" s="40">
        <f t="shared" si="53"/>
        <v>0</v>
      </c>
      <c r="CS33" s="41"/>
      <c r="CU33" s="40">
        <f t="shared" si="908"/>
        <v>0</v>
      </c>
      <c r="CV33" s="41"/>
      <c r="CX33" s="40">
        <f t="shared" si="909"/>
        <v>0</v>
      </c>
      <c r="CY33" s="41"/>
      <c r="DA33" s="40">
        <f t="shared" si="910"/>
        <v>0</v>
      </c>
      <c r="DB33" s="41"/>
      <c r="DD33" s="40">
        <f t="shared" si="911"/>
        <v>0</v>
      </c>
      <c r="DE33" s="41"/>
      <c r="DG33" s="40">
        <f t="shared" si="912"/>
        <v>0</v>
      </c>
      <c r="DH33" s="41">
        <f t="shared" si="59"/>
        <v>0</v>
      </c>
      <c r="DI33" s="39">
        <f t="shared" si="60"/>
        <v>0</v>
      </c>
      <c r="DJ33" s="40">
        <f t="shared" si="61"/>
        <v>0</v>
      </c>
      <c r="DK33" s="41"/>
      <c r="DM33" s="40">
        <f t="shared" si="913"/>
        <v>0</v>
      </c>
      <c r="DN33" s="41"/>
      <c r="DP33" s="40">
        <f t="shared" si="914"/>
        <v>0</v>
      </c>
      <c r="DQ33" s="41"/>
      <c r="DS33" s="40">
        <f t="shared" si="915"/>
        <v>0</v>
      </c>
      <c r="DT33" s="41"/>
      <c r="DV33" s="40">
        <f t="shared" si="916"/>
        <v>0</v>
      </c>
      <c r="DW33" s="41"/>
      <c r="DY33" s="40">
        <f t="shared" si="917"/>
        <v>0</v>
      </c>
      <c r="DZ33" s="41">
        <f t="shared" si="67"/>
        <v>0</v>
      </c>
      <c r="EA33" s="39">
        <f t="shared" si="67"/>
        <v>0</v>
      </c>
      <c r="EB33" s="40">
        <f t="shared" si="68"/>
        <v>0</v>
      </c>
      <c r="EC33" s="41"/>
      <c r="EE33" s="40">
        <f t="shared" si="918"/>
        <v>0</v>
      </c>
      <c r="EF33" s="41"/>
      <c r="EH33" s="40">
        <f t="shared" si="919"/>
        <v>0</v>
      </c>
      <c r="EI33" s="41"/>
      <c r="EK33" s="40">
        <f t="shared" si="920"/>
        <v>0</v>
      </c>
      <c r="EL33" s="41"/>
      <c r="EN33" s="40">
        <f t="shared" si="921"/>
        <v>0</v>
      </c>
      <c r="EO33" s="41">
        <f t="shared" si="73"/>
        <v>0</v>
      </c>
      <c r="EP33" s="39">
        <f t="shared" si="1"/>
        <v>0</v>
      </c>
      <c r="EQ33" s="40">
        <f t="shared" si="74"/>
        <v>0</v>
      </c>
      <c r="ER33" s="41"/>
      <c r="ET33" s="40">
        <f t="shared" si="922"/>
        <v>0</v>
      </c>
      <c r="EU33" s="41"/>
      <c r="EW33" s="40">
        <f t="shared" si="923"/>
        <v>0</v>
      </c>
      <c r="EX33" s="41"/>
      <c r="EZ33" s="40">
        <f t="shared" si="924"/>
        <v>0</v>
      </c>
      <c r="FA33" s="41"/>
      <c r="FC33" s="40">
        <f t="shared" si="925"/>
        <v>0</v>
      </c>
      <c r="FD33" s="41"/>
      <c r="FF33" s="40">
        <f t="shared" si="926"/>
        <v>0</v>
      </c>
      <c r="FG33" s="41"/>
      <c r="FI33" s="40">
        <f t="shared" si="927"/>
        <v>0</v>
      </c>
      <c r="FJ33" s="41">
        <f t="shared" si="81"/>
        <v>0</v>
      </c>
      <c r="FK33" s="39">
        <f t="shared" si="82"/>
        <v>0</v>
      </c>
      <c r="FL33" s="40">
        <f t="shared" si="83"/>
        <v>0</v>
      </c>
      <c r="FM33" s="41"/>
      <c r="FO33" s="40">
        <f t="shared" si="928"/>
        <v>0</v>
      </c>
      <c r="FP33" s="41"/>
      <c r="FR33" s="40">
        <f t="shared" si="929"/>
        <v>0</v>
      </c>
      <c r="FS33" s="41"/>
      <c r="FU33" s="40">
        <f t="shared" si="930"/>
        <v>0</v>
      </c>
      <c r="FV33" s="41"/>
      <c r="FX33" s="40">
        <f t="shared" si="931"/>
        <v>0</v>
      </c>
      <c r="FY33" s="41"/>
      <c r="GA33" s="40">
        <f t="shared" si="932"/>
        <v>0</v>
      </c>
      <c r="GB33" s="41">
        <f t="shared" si="89"/>
        <v>0</v>
      </c>
      <c r="GC33" s="39">
        <f t="shared" si="90"/>
        <v>0</v>
      </c>
      <c r="GD33" s="40">
        <f t="shared" si="933"/>
        <v>0</v>
      </c>
      <c r="GE33" s="41"/>
      <c r="GG33" s="40">
        <f t="shared" si="934"/>
        <v>0</v>
      </c>
      <c r="GH33" s="41"/>
      <c r="GJ33" s="40">
        <f t="shared" si="935"/>
        <v>0</v>
      </c>
      <c r="GK33" s="41">
        <f t="shared" si="94"/>
        <v>0</v>
      </c>
      <c r="GL33" s="39">
        <f t="shared" si="94"/>
        <v>0</v>
      </c>
      <c r="GM33" s="40">
        <f t="shared" si="95"/>
        <v>0</v>
      </c>
      <c r="GN33" s="41"/>
      <c r="GP33" s="40">
        <f t="shared" si="936"/>
        <v>0</v>
      </c>
      <c r="GQ33" s="41"/>
      <c r="GS33" s="40">
        <f t="shared" si="937"/>
        <v>0</v>
      </c>
      <c r="GT33" s="41">
        <f t="shared" si="98"/>
        <v>0</v>
      </c>
      <c r="GU33" s="39">
        <f t="shared" si="99"/>
        <v>0</v>
      </c>
      <c r="GV33" s="40">
        <f t="shared" si="100"/>
        <v>0</v>
      </c>
      <c r="GW33" s="41">
        <f t="shared" si="3"/>
        <v>0</v>
      </c>
      <c r="GX33" s="39">
        <f t="shared" si="4"/>
        <v>0</v>
      </c>
      <c r="GY33" s="40">
        <f t="shared" si="101"/>
        <v>0</v>
      </c>
      <c r="HB33" s="40">
        <f t="shared" si="938"/>
        <v>0</v>
      </c>
      <c r="HE33" s="40">
        <f t="shared" si="939"/>
        <v>0</v>
      </c>
      <c r="HH33" s="40">
        <f t="shared" si="940"/>
        <v>0</v>
      </c>
      <c r="HK33" s="40">
        <f t="shared" si="941"/>
        <v>0</v>
      </c>
      <c r="HN33" s="40">
        <f t="shared" si="942"/>
        <v>0</v>
      </c>
      <c r="HO33" s="41"/>
      <c r="HQ33" s="40">
        <f t="shared" si="943"/>
        <v>0</v>
      </c>
      <c r="HR33" s="41"/>
      <c r="HT33" s="40">
        <f t="shared" si="944"/>
        <v>0</v>
      </c>
      <c r="HU33" s="41"/>
      <c r="HW33" s="40">
        <f t="shared" si="945"/>
        <v>0</v>
      </c>
      <c r="HX33" s="41">
        <f t="shared" si="110"/>
        <v>0</v>
      </c>
      <c r="HY33" s="39">
        <f t="shared" si="111"/>
        <v>0</v>
      </c>
      <c r="HZ33" s="40">
        <f t="shared" si="112"/>
        <v>0</v>
      </c>
      <c r="IA33" s="41"/>
      <c r="IC33" s="40">
        <f t="shared" si="946"/>
        <v>0</v>
      </c>
      <c r="ID33" s="41"/>
      <c r="IF33" s="40">
        <f t="shared" si="947"/>
        <v>0</v>
      </c>
      <c r="IG33" s="41">
        <f t="shared" si="115"/>
        <v>0</v>
      </c>
      <c r="IH33" s="39">
        <f t="shared" si="116"/>
        <v>0</v>
      </c>
      <c r="II33" s="40">
        <f t="shared" si="117"/>
        <v>0</v>
      </c>
      <c r="IJ33" s="41"/>
      <c r="IL33" s="40">
        <f t="shared" si="948"/>
        <v>0</v>
      </c>
      <c r="IM33" s="41"/>
      <c r="IO33" s="40">
        <f t="shared" si="949"/>
        <v>0</v>
      </c>
      <c r="IP33" s="41">
        <f t="shared" si="120"/>
        <v>0</v>
      </c>
      <c r="IQ33" s="39">
        <f t="shared" si="121"/>
        <v>0</v>
      </c>
      <c r="IR33" s="40">
        <f t="shared" si="122"/>
        <v>0</v>
      </c>
      <c r="IS33" s="41"/>
      <c r="IU33" s="40">
        <f t="shared" si="950"/>
        <v>0</v>
      </c>
      <c r="IV33" s="41"/>
      <c r="IX33" s="40">
        <f t="shared" si="951"/>
        <v>0</v>
      </c>
      <c r="IY33" s="41">
        <f t="shared" si="125"/>
        <v>0</v>
      </c>
      <c r="IZ33" s="39">
        <f t="shared" si="126"/>
        <v>0</v>
      </c>
      <c r="JA33" s="40">
        <f t="shared" si="127"/>
        <v>0</v>
      </c>
      <c r="JB33" s="41"/>
      <c r="JD33" s="40">
        <f t="shared" si="952"/>
        <v>0</v>
      </c>
      <c r="JE33" s="41"/>
      <c r="JG33" s="40">
        <f t="shared" si="953"/>
        <v>0</v>
      </c>
      <c r="JH33" s="41"/>
      <c r="JJ33" s="40">
        <f t="shared" si="954"/>
        <v>0</v>
      </c>
      <c r="JK33" s="41">
        <f t="shared" si="131"/>
        <v>0</v>
      </c>
      <c r="JL33" s="39">
        <f t="shared" si="132"/>
        <v>0</v>
      </c>
      <c r="JM33" s="40">
        <f t="shared" si="133"/>
        <v>0</v>
      </c>
      <c r="JN33" s="41"/>
      <c r="JP33" s="40">
        <f t="shared" si="955"/>
        <v>0</v>
      </c>
      <c r="JQ33" s="41"/>
      <c r="JS33" s="40">
        <f t="shared" si="956"/>
        <v>0</v>
      </c>
      <c r="JT33" s="41">
        <f t="shared" si="136"/>
        <v>0</v>
      </c>
      <c r="JU33" s="39">
        <f t="shared" si="137"/>
        <v>0</v>
      </c>
      <c r="JV33" s="40">
        <f t="shared" si="138"/>
        <v>0</v>
      </c>
      <c r="JW33" s="41"/>
      <c r="JY33" s="40">
        <f t="shared" si="957"/>
        <v>0</v>
      </c>
      <c r="JZ33" s="41"/>
      <c r="KB33" s="40">
        <f t="shared" si="958"/>
        <v>0</v>
      </c>
      <c r="KC33" s="41">
        <f t="shared" si="141"/>
        <v>0</v>
      </c>
      <c r="KD33" s="39">
        <f t="shared" si="142"/>
        <v>0</v>
      </c>
      <c r="KE33" s="40">
        <f t="shared" si="143"/>
        <v>0</v>
      </c>
      <c r="KF33" s="41"/>
      <c r="KH33" s="40">
        <f t="shared" si="959"/>
        <v>0</v>
      </c>
      <c r="KI33" s="41">
        <f t="shared" si="6"/>
        <v>0</v>
      </c>
      <c r="KJ33" s="39">
        <f t="shared" si="7"/>
        <v>0</v>
      </c>
      <c r="KK33" s="40">
        <f t="shared" si="145"/>
        <v>0</v>
      </c>
      <c r="KL33" s="41"/>
      <c r="KN33" s="40">
        <f t="shared" si="960"/>
        <v>0</v>
      </c>
      <c r="KO33" s="41"/>
      <c r="KQ33" s="40">
        <f t="shared" si="961"/>
        <v>0</v>
      </c>
      <c r="KR33" s="41"/>
      <c r="KT33" s="40">
        <f t="shared" si="962"/>
        <v>0</v>
      </c>
      <c r="KU33" s="41">
        <f t="shared" si="149"/>
        <v>0</v>
      </c>
      <c r="KV33" s="39">
        <f t="shared" si="150"/>
        <v>0</v>
      </c>
      <c r="KW33" s="40">
        <f t="shared" si="151"/>
        <v>0</v>
      </c>
      <c r="KX33" s="41"/>
      <c r="KZ33" s="40">
        <f t="shared" si="963"/>
        <v>0</v>
      </c>
      <c r="LA33" s="41"/>
      <c r="LC33" s="40">
        <f t="shared" si="964"/>
        <v>0</v>
      </c>
      <c r="LD33" s="41"/>
      <c r="LF33" s="40">
        <f t="shared" si="965"/>
        <v>0</v>
      </c>
      <c r="LG33" s="41"/>
      <c r="LI33" s="40">
        <f t="shared" si="966"/>
        <v>0</v>
      </c>
      <c r="LJ33" s="41"/>
      <c r="LL33" s="40">
        <f t="shared" si="967"/>
        <v>0</v>
      </c>
      <c r="LM33" s="41">
        <f t="shared" si="157"/>
        <v>0</v>
      </c>
      <c r="LN33" s="39">
        <f t="shared" si="157"/>
        <v>0</v>
      </c>
      <c r="LO33" s="40">
        <f t="shared" si="158"/>
        <v>0</v>
      </c>
      <c r="LP33" s="41"/>
      <c r="LR33" s="40">
        <f t="shared" si="968"/>
        <v>0</v>
      </c>
      <c r="LS33" s="41">
        <f t="shared" si="9"/>
        <v>0</v>
      </c>
      <c r="LT33" s="39">
        <f t="shared" si="10"/>
        <v>0</v>
      </c>
      <c r="LU33" s="40">
        <f t="shared" si="160"/>
        <v>0</v>
      </c>
      <c r="LV33" s="41"/>
      <c r="LX33" s="40">
        <f t="shared" si="969"/>
        <v>0</v>
      </c>
      <c r="LY33" s="41"/>
      <c r="MA33" s="40">
        <f t="shared" si="970"/>
        <v>0</v>
      </c>
      <c r="MB33" s="41"/>
      <c r="MD33" s="40">
        <f t="shared" si="971"/>
        <v>0</v>
      </c>
      <c r="ME33" s="41"/>
      <c r="MG33" s="40">
        <f t="shared" si="972"/>
        <v>0</v>
      </c>
      <c r="MH33" s="41"/>
      <c r="MJ33" s="40">
        <f t="shared" si="973"/>
        <v>0</v>
      </c>
      <c r="MK33" s="41"/>
      <c r="MM33" s="40">
        <f t="shared" si="974"/>
        <v>0</v>
      </c>
      <c r="MN33" s="41"/>
      <c r="MP33" s="40">
        <f t="shared" si="975"/>
        <v>0</v>
      </c>
      <c r="MQ33" s="41"/>
      <c r="MS33" s="40">
        <f t="shared" si="976"/>
        <v>0</v>
      </c>
      <c r="MT33" s="41"/>
      <c r="MV33" s="40">
        <f t="shared" si="977"/>
        <v>0</v>
      </c>
      <c r="MW33" s="41">
        <f t="shared" si="170"/>
        <v>0</v>
      </c>
      <c r="MX33" s="39">
        <f t="shared" si="171"/>
        <v>0</v>
      </c>
      <c r="MY33" s="40">
        <f t="shared" si="172"/>
        <v>0</v>
      </c>
      <c r="MZ33" s="41"/>
      <c r="NB33" s="40">
        <f t="shared" si="978"/>
        <v>0</v>
      </c>
      <c r="NC33" s="41"/>
      <c r="NE33" s="40">
        <f t="shared" si="979"/>
        <v>0</v>
      </c>
      <c r="NF33" s="41"/>
      <c r="NH33" s="40">
        <f t="shared" si="980"/>
        <v>0</v>
      </c>
      <c r="NI33" s="41"/>
      <c r="NK33" s="40">
        <f t="shared" si="981"/>
        <v>0</v>
      </c>
      <c r="NL33" s="41">
        <f t="shared" si="177"/>
        <v>0</v>
      </c>
      <c r="NM33" s="39">
        <f t="shared" si="178"/>
        <v>0</v>
      </c>
      <c r="NN33" s="40">
        <f t="shared" si="179"/>
        <v>0</v>
      </c>
      <c r="NO33" s="41">
        <f t="shared" si="180"/>
        <v>0</v>
      </c>
      <c r="NP33" s="39">
        <f t="shared" si="181"/>
        <v>0</v>
      </c>
      <c r="NQ33" s="40">
        <f t="shared" si="182"/>
        <v>0</v>
      </c>
      <c r="NR33" s="41"/>
      <c r="NT33" s="40">
        <f t="shared" si="982"/>
        <v>0</v>
      </c>
      <c r="NU33" s="41"/>
      <c r="NW33" s="40">
        <f t="shared" si="983"/>
        <v>0</v>
      </c>
      <c r="NX33" s="41"/>
      <c r="NZ33" s="40">
        <f t="shared" si="984"/>
        <v>0</v>
      </c>
      <c r="OA33" s="41"/>
      <c r="OC33" s="40">
        <f t="shared" si="985"/>
        <v>0</v>
      </c>
      <c r="OD33" s="41"/>
      <c r="OF33" s="40">
        <f t="shared" si="986"/>
        <v>0</v>
      </c>
      <c r="OG33" s="41"/>
      <c r="OI33" s="40">
        <f t="shared" si="987"/>
        <v>0</v>
      </c>
      <c r="OJ33" s="41"/>
      <c r="OL33" s="40">
        <f t="shared" si="988"/>
        <v>0</v>
      </c>
      <c r="OM33" s="41"/>
      <c r="OO33" s="40">
        <f t="shared" si="989"/>
        <v>0</v>
      </c>
      <c r="OP33" s="41">
        <f t="shared" si="191"/>
        <v>0</v>
      </c>
      <c r="OQ33" s="39">
        <f t="shared" si="191"/>
        <v>0</v>
      </c>
      <c r="OR33" s="40">
        <f t="shared" si="192"/>
        <v>0</v>
      </c>
      <c r="OS33" s="41"/>
      <c r="OU33" s="40">
        <f t="shared" si="990"/>
        <v>0</v>
      </c>
      <c r="OV33" s="41">
        <f t="shared" si="194"/>
        <v>0</v>
      </c>
      <c r="OW33" s="39">
        <f t="shared" si="195"/>
        <v>0</v>
      </c>
      <c r="OX33" s="40">
        <f t="shared" si="196"/>
        <v>0</v>
      </c>
      <c r="OY33" s="41"/>
      <c r="PA33" s="40">
        <f t="shared" si="991"/>
        <v>0</v>
      </c>
      <c r="PB33" s="41"/>
      <c r="PD33" s="40">
        <f t="shared" si="992"/>
        <v>0</v>
      </c>
      <c r="PE33" s="41"/>
      <c r="PG33" s="40">
        <f t="shared" si="993"/>
        <v>0</v>
      </c>
      <c r="PH33" s="41"/>
      <c r="PJ33" s="40">
        <f t="shared" si="994"/>
        <v>0</v>
      </c>
      <c r="PK33" s="41">
        <f t="shared" si="201"/>
        <v>0</v>
      </c>
      <c r="PL33" s="39">
        <f t="shared" si="201"/>
        <v>0</v>
      </c>
      <c r="PM33" s="40">
        <f t="shared" si="202"/>
        <v>0</v>
      </c>
      <c r="PN33" s="41">
        <f t="shared" si="11"/>
        <v>0</v>
      </c>
      <c r="PO33" s="39">
        <f t="shared" si="12"/>
        <v>0</v>
      </c>
      <c r="PP33" s="40">
        <f t="shared" si="203"/>
        <v>0</v>
      </c>
      <c r="PQ33" s="41">
        <f t="shared" si="13"/>
        <v>0</v>
      </c>
      <c r="PR33" s="39">
        <f t="shared" si="14"/>
        <v>0</v>
      </c>
      <c r="PS33" s="40">
        <f t="shared" si="204"/>
        <v>0</v>
      </c>
      <c r="PT33" s="41">
        <f t="shared" si="15"/>
        <v>0</v>
      </c>
      <c r="PU33" s="39">
        <f t="shared" si="16"/>
        <v>0</v>
      </c>
      <c r="PV33" s="40">
        <f t="shared" si="205"/>
        <v>0</v>
      </c>
      <c r="PW33" s="38"/>
    </row>
    <row r="34" spans="1:439" s="39" customFormat="1" x14ac:dyDescent="0.25">
      <c r="A34" s="35">
        <v>24</v>
      </c>
      <c r="B34" s="36" t="s">
        <v>286</v>
      </c>
      <c r="C34" s="37" t="s">
        <v>338</v>
      </c>
      <c r="D34" s="38"/>
      <c r="F34" s="40"/>
      <c r="G34" s="41"/>
      <c r="I34" s="40"/>
      <c r="J34" s="41"/>
      <c r="L34" s="40"/>
      <c r="M34" s="41"/>
      <c r="O34" s="40"/>
      <c r="P34" s="41"/>
      <c r="R34" s="40"/>
      <c r="S34" s="41"/>
      <c r="U34" s="40"/>
      <c r="V34" s="41"/>
      <c r="X34" s="40"/>
      <c r="Y34" s="41"/>
      <c r="AA34" s="40">
        <f t="shared" si="888"/>
        <v>0</v>
      </c>
      <c r="AB34" s="41">
        <f t="shared" si="25"/>
        <v>0</v>
      </c>
      <c r="AC34" s="39">
        <f t="shared" si="26"/>
        <v>0</v>
      </c>
      <c r="AD34" s="40">
        <f t="shared" si="26"/>
        <v>0</v>
      </c>
      <c r="AE34" s="41"/>
      <c r="AG34" s="40">
        <f t="shared" si="889"/>
        <v>0</v>
      </c>
      <c r="AH34" s="41">
        <f t="shared" si="0"/>
        <v>0</v>
      </c>
      <c r="AI34" s="39">
        <f t="shared" si="28"/>
        <v>0</v>
      </c>
      <c r="AJ34" s="40">
        <f t="shared" si="29"/>
        <v>0</v>
      </c>
      <c r="AK34" s="41"/>
      <c r="AM34" s="40">
        <f t="shared" si="890"/>
        <v>0</v>
      </c>
      <c r="AN34" s="41"/>
      <c r="AP34" s="40">
        <f t="shared" si="891"/>
        <v>0</v>
      </c>
      <c r="AQ34" s="41"/>
      <c r="AS34" s="40">
        <f t="shared" si="892"/>
        <v>0</v>
      </c>
      <c r="AT34" s="41"/>
      <c r="AV34" s="40">
        <f t="shared" si="893"/>
        <v>0</v>
      </c>
      <c r="AW34" s="41"/>
      <c r="AY34" s="40">
        <f t="shared" si="894"/>
        <v>0</v>
      </c>
      <c r="AZ34" s="41"/>
      <c r="BB34" s="40">
        <f t="shared" si="895"/>
        <v>0</v>
      </c>
      <c r="BC34" s="41"/>
      <c r="BE34" s="40">
        <f t="shared" si="896"/>
        <v>0</v>
      </c>
      <c r="BF34" s="41"/>
      <c r="BH34" s="40">
        <f t="shared" si="897"/>
        <v>0</v>
      </c>
      <c r="BI34" s="41"/>
      <c r="BK34" s="40">
        <f t="shared" si="898"/>
        <v>0</v>
      </c>
      <c r="BL34" s="41"/>
      <c r="BN34" s="40">
        <f t="shared" si="899"/>
        <v>0</v>
      </c>
      <c r="BO34" s="41"/>
      <c r="BQ34" s="40">
        <f t="shared" si="900"/>
        <v>0</v>
      </c>
      <c r="BR34" s="41">
        <f t="shared" si="41"/>
        <v>0</v>
      </c>
      <c r="BS34" s="39">
        <f t="shared" si="42"/>
        <v>0</v>
      </c>
      <c r="BT34" s="40">
        <f t="shared" si="43"/>
        <v>0</v>
      </c>
      <c r="BU34" s="41"/>
      <c r="BW34" s="40">
        <f t="shared" si="901"/>
        <v>0</v>
      </c>
      <c r="BX34" s="41"/>
      <c r="BZ34" s="40">
        <f t="shared" si="902"/>
        <v>0</v>
      </c>
      <c r="CA34" s="41"/>
      <c r="CC34" s="40">
        <f t="shared" si="903"/>
        <v>0</v>
      </c>
      <c r="CD34" s="41"/>
      <c r="CF34" s="40">
        <f t="shared" si="904"/>
        <v>0</v>
      </c>
      <c r="CG34" s="41"/>
      <c r="CI34" s="40">
        <f t="shared" si="905"/>
        <v>0</v>
      </c>
      <c r="CJ34" s="41"/>
      <c r="CL34" s="40">
        <f t="shared" si="906"/>
        <v>0</v>
      </c>
      <c r="CM34" s="41"/>
      <c r="CO34" s="40">
        <f t="shared" si="907"/>
        <v>0</v>
      </c>
      <c r="CP34" s="41">
        <f t="shared" si="51"/>
        <v>0</v>
      </c>
      <c r="CQ34" s="39">
        <f t="shared" si="52"/>
        <v>0</v>
      </c>
      <c r="CR34" s="40">
        <f t="shared" si="53"/>
        <v>0</v>
      </c>
      <c r="CS34" s="41"/>
      <c r="CU34" s="40">
        <f t="shared" si="908"/>
        <v>0</v>
      </c>
      <c r="CV34" s="41"/>
      <c r="CX34" s="40">
        <f t="shared" si="909"/>
        <v>0</v>
      </c>
      <c r="CY34" s="41"/>
      <c r="DA34" s="40">
        <f t="shared" si="910"/>
        <v>0</v>
      </c>
      <c r="DB34" s="41"/>
      <c r="DD34" s="40">
        <f t="shared" si="911"/>
        <v>0</v>
      </c>
      <c r="DE34" s="41"/>
      <c r="DG34" s="40">
        <f t="shared" si="912"/>
        <v>0</v>
      </c>
      <c r="DH34" s="41">
        <f t="shared" si="59"/>
        <v>0</v>
      </c>
      <c r="DI34" s="39">
        <f t="shared" si="60"/>
        <v>0</v>
      </c>
      <c r="DJ34" s="40">
        <f t="shared" si="61"/>
        <v>0</v>
      </c>
      <c r="DK34" s="41"/>
      <c r="DM34" s="40">
        <f t="shared" si="913"/>
        <v>0</v>
      </c>
      <c r="DN34" s="41"/>
      <c r="DP34" s="40">
        <f t="shared" si="914"/>
        <v>0</v>
      </c>
      <c r="DQ34" s="41"/>
      <c r="DS34" s="40">
        <f t="shared" si="915"/>
        <v>0</v>
      </c>
      <c r="DT34" s="41"/>
      <c r="DV34" s="40">
        <f t="shared" si="916"/>
        <v>0</v>
      </c>
      <c r="DW34" s="41"/>
      <c r="DY34" s="40">
        <f t="shared" si="917"/>
        <v>0</v>
      </c>
      <c r="DZ34" s="41">
        <f t="shared" si="67"/>
        <v>0</v>
      </c>
      <c r="EA34" s="39">
        <f t="shared" si="67"/>
        <v>0</v>
      </c>
      <c r="EB34" s="40">
        <f t="shared" si="68"/>
        <v>0</v>
      </c>
      <c r="EC34" s="41"/>
      <c r="EE34" s="40">
        <f t="shared" si="918"/>
        <v>0</v>
      </c>
      <c r="EF34" s="41"/>
      <c r="EH34" s="40">
        <f t="shared" si="919"/>
        <v>0</v>
      </c>
      <c r="EI34" s="41"/>
      <c r="EK34" s="40">
        <f t="shared" si="920"/>
        <v>0</v>
      </c>
      <c r="EL34" s="41"/>
      <c r="EN34" s="40">
        <f t="shared" si="921"/>
        <v>0</v>
      </c>
      <c r="EO34" s="41">
        <f t="shared" si="73"/>
        <v>0</v>
      </c>
      <c r="EP34" s="39">
        <f t="shared" si="1"/>
        <v>0</v>
      </c>
      <c r="EQ34" s="40">
        <f t="shared" si="74"/>
        <v>0</v>
      </c>
      <c r="ER34" s="41"/>
      <c r="ET34" s="40">
        <f t="shared" si="922"/>
        <v>0</v>
      </c>
      <c r="EU34" s="41"/>
      <c r="EW34" s="40">
        <f t="shared" si="923"/>
        <v>0</v>
      </c>
      <c r="EX34" s="41"/>
      <c r="EZ34" s="40">
        <f t="shared" si="924"/>
        <v>0</v>
      </c>
      <c r="FA34" s="41"/>
      <c r="FC34" s="40">
        <f t="shared" si="925"/>
        <v>0</v>
      </c>
      <c r="FD34" s="41"/>
      <c r="FF34" s="40">
        <f t="shared" si="926"/>
        <v>0</v>
      </c>
      <c r="FG34" s="41"/>
      <c r="FI34" s="40">
        <f t="shared" si="927"/>
        <v>0</v>
      </c>
      <c r="FJ34" s="41">
        <f t="shared" si="81"/>
        <v>0</v>
      </c>
      <c r="FK34" s="39">
        <f t="shared" si="82"/>
        <v>0</v>
      </c>
      <c r="FL34" s="40">
        <f t="shared" si="83"/>
        <v>0</v>
      </c>
      <c r="FM34" s="41"/>
      <c r="FO34" s="40">
        <f t="shared" si="928"/>
        <v>0</v>
      </c>
      <c r="FP34" s="41"/>
      <c r="FR34" s="40">
        <f t="shared" si="929"/>
        <v>0</v>
      </c>
      <c r="FS34" s="41"/>
      <c r="FU34" s="40">
        <f t="shared" si="930"/>
        <v>0</v>
      </c>
      <c r="FV34" s="41"/>
      <c r="FX34" s="40">
        <f t="shared" si="931"/>
        <v>0</v>
      </c>
      <c r="FY34" s="41"/>
      <c r="GA34" s="40">
        <f t="shared" si="932"/>
        <v>0</v>
      </c>
      <c r="GB34" s="41">
        <f t="shared" si="89"/>
        <v>0</v>
      </c>
      <c r="GC34" s="39">
        <f t="shared" si="90"/>
        <v>0</v>
      </c>
      <c r="GD34" s="40">
        <f t="shared" si="933"/>
        <v>0</v>
      </c>
      <c r="GE34" s="41"/>
      <c r="GG34" s="40">
        <f t="shared" si="934"/>
        <v>0</v>
      </c>
      <c r="GH34" s="41"/>
      <c r="GJ34" s="40">
        <f t="shared" si="935"/>
        <v>0</v>
      </c>
      <c r="GK34" s="41">
        <f t="shared" si="94"/>
        <v>0</v>
      </c>
      <c r="GL34" s="39">
        <f t="shared" si="94"/>
        <v>0</v>
      </c>
      <c r="GM34" s="40">
        <f t="shared" si="95"/>
        <v>0</v>
      </c>
      <c r="GN34" s="41"/>
      <c r="GP34" s="40">
        <f t="shared" si="936"/>
        <v>0</v>
      </c>
      <c r="GQ34" s="41"/>
      <c r="GS34" s="40">
        <f t="shared" si="937"/>
        <v>0</v>
      </c>
      <c r="GT34" s="41">
        <f t="shared" si="98"/>
        <v>0</v>
      </c>
      <c r="GU34" s="39">
        <f t="shared" si="99"/>
        <v>0</v>
      </c>
      <c r="GV34" s="40">
        <f t="shared" si="100"/>
        <v>0</v>
      </c>
      <c r="GW34" s="41">
        <f t="shared" si="3"/>
        <v>0</v>
      </c>
      <c r="GX34" s="39">
        <f t="shared" si="4"/>
        <v>0</v>
      </c>
      <c r="GY34" s="40">
        <f t="shared" si="101"/>
        <v>0</v>
      </c>
      <c r="HB34" s="40">
        <f t="shared" si="938"/>
        <v>0</v>
      </c>
      <c r="HE34" s="40">
        <f t="shared" si="939"/>
        <v>0</v>
      </c>
      <c r="HH34" s="40">
        <f t="shared" si="940"/>
        <v>0</v>
      </c>
      <c r="HK34" s="40">
        <f t="shared" si="941"/>
        <v>0</v>
      </c>
      <c r="HN34" s="40">
        <f t="shared" si="942"/>
        <v>0</v>
      </c>
      <c r="HO34" s="41"/>
      <c r="HQ34" s="40">
        <f t="shared" si="943"/>
        <v>0</v>
      </c>
      <c r="HR34" s="41"/>
      <c r="HT34" s="40">
        <f t="shared" si="944"/>
        <v>0</v>
      </c>
      <c r="HU34" s="41"/>
      <c r="HW34" s="40">
        <f t="shared" si="945"/>
        <v>0</v>
      </c>
      <c r="HX34" s="41">
        <f t="shared" si="110"/>
        <v>0</v>
      </c>
      <c r="HY34" s="39">
        <f t="shared" si="111"/>
        <v>0</v>
      </c>
      <c r="HZ34" s="40">
        <f t="shared" si="112"/>
        <v>0</v>
      </c>
      <c r="IA34" s="39">
        <v>4309815</v>
      </c>
      <c r="IB34" s="39">
        <f>-1191+122+2488+1010+1947+2205+140-1103+5525+3755+7372+4063+6485+3718+300+110+2322+1820+5740+2000+8245+2269+2540+3810+646+3540+4020+1270+23529</f>
        <v>98697</v>
      </c>
      <c r="IC34" s="40">
        <f t="shared" si="946"/>
        <v>4408512</v>
      </c>
      <c r="ID34" s="41"/>
      <c r="IF34" s="40">
        <f t="shared" si="947"/>
        <v>0</v>
      </c>
      <c r="IG34" s="41">
        <f t="shared" si="115"/>
        <v>4309815</v>
      </c>
      <c r="IH34" s="39">
        <f t="shared" si="116"/>
        <v>98697</v>
      </c>
      <c r="II34" s="40">
        <f t="shared" si="117"/>
        <v>4408512</v>
      </c>
      <c r="IJ34" s="41"/>
      <c r="IL34" s="40">
        <f t="shared" si="948"/>
        <v>0</v>
      </c>
      <c r="IM34" s="41"/>
      <c r="IO34" s="40">
        <f t="shared" si="949"/>
        <v>0</v>
      </c>
      <c r="IP34" s="41">
        <f t="shared" si="120"/>
        <v>0</v>
      </c>
      <c r="IQ34" s="39">
        <f t="shared" si="121"/>
        <v>0</v>
      </c>
      <c r="IR34" s="40">
        <f t="shared" si="122"/>
        <v>0</v>
      </c>
      <c r="IS34" s="41"/>
      <c r="IU34" s="40">
        <f t="shared" si="950"/>
        <v>0</v>
      </c>
      <c r="IV34" s="41"/>
      <c r="IX34" s="40">
        <f t="shared" si="951"/>
        <v>0</v>
      </c>
      <c r="IY34" s="41">
        <f t="shared" si="125"/>
        <v>0</v>
      </c>
      <c r="IZ34" s="39">
        <f t="shared" si="126"/>
        <v>0</v>
      </c>
      <c r="JA34" s="40">
        <f t="shared" si="127"/>
        <v>0</v>
      </c>
      <c r="JB34" s="41"/>
      <c r="JD34" s="40">
        <f t="shared" si="952"/>
        <v>0</v>
      </c>
      <c r="JE34" s="41"/>
      <c r="JG34" s="40">
        <f t="shared" si="953"/>
        <v>0</v>
      </c>
      <c r="JH34" s="41"/>
      <c r="JJ34" s="40">
        <f t="shared" si="954"/>
        <v>0</v>
      </c>
      <c r="JK34" s="41">
        <f t="shared" si="131"/>
        <v>0</v>
      </c>
      <c r="JL34" s="39">
        <f t="shared" si="132"/>
        <v>0</v>
      </c>
      <c r="JM34" s="40">
        <f t="shared" si="133"/>
        <v>0</v>
      </c>
      <c r="JN34" s="41"/>
      <c r="JP34" s="40">
        <f t="shared" si="955"/>
        <v>0</v>
      </c>
      <c r="JQ34" s="41"/>
      <c r="JS34" s="40">
        <f t="shared" si="956"/>
        <v>0</v>
      </c>
      <c r="JT34" s="41">
        <f t="shared" si="136"/>
        <v>0</v>
      </c>
      <c r="JU34" s="39">
        <f t="shared" si="137"/>
        <v>0</v>
      </c>
      <c r="JV34" s="40">
        <f t="shared" si="138"/>
        <v>0</v>
      </c>
      <c r="JW34" s="41"/>
      <c r="JY34" s="40">
        <f t="shared" si="957"/>
        <v>0</v>
      </c>
      <c r="JZ34" s="41"/>
      <c r="KB34" s="40">
        <f t="shared" si="958"/>
        <v>0</v>
      </c>
      <c r="KC34" s="41">
        <f t="shared" si="141"/>
        <v>0</v>
      </c>
      <c r="KD34" s="39">
        <f t="shared" si="142"/>
        <v>0</v>
      </c>
      <c r="KE34" s="40">
        <f t="shared" si="143"/>
        <v>0</v>
      </c>
      <c r="KF34" s="41"/>
      <c r="KH34" s="40">
        <f t="shared" si="959"/>
        <v>0</v>
      </c>
      <c r="KI34" s="41">
        <f t="shared" si="6"/>
        <v>4309815</v>
      </c>
      <c r="KJ34" s="39">
        <f t="shared" si="7"/>
        <v>98697</v>
      </c>
      <c r="KK34" s="40">
        <f t="shared" si="145"/>
        <v>4408512</v>
      </c>
      <c r="KL34" s="41"/>
      <c r="KN34" s="40">
        <f t="shared" si="960"/>
        <v>0</v>
      </c>
      <c r="KO34" s="41"/>
      <c r="KQ34" s="40">
        <f t="shared" si="961"/>
        <v>0</v>
      </c>
      <c r="KR34" s="41"/>
      <c r="KT34" s="40">
        <f t="shared" si="962"/>
        <v>0</v>
      </c>
      <c r="KU34" s="41">
        <f t="shared" si="149"/>
        <v>0</v>
      </c>
      <c r="KV34" s="39">
        <f t="shared" si="150"/>
        <v>0</v>
      </c>
      <c r="KW34" s="40">
        <f t="shared" si="151"/>
        <v>0</v>
      </c>
      <c r="KX34" s="41"/>
      <c r="KZ34" s="40">
        <f t="shared" si="963"/>
        <v>0</v>
      </c>
      <c r="LA34" s="41"/>
      <c r="LC34" s="40">
        <f t="shared" si="964"/>
        <v>0</v>
      </c>
      <c r="LD34" s="41"/>
      <c r="LF34" s="40">
        <f t="shared" si="965"/>
        <v>0</v>
      </c>
      <c r="LG34" s="41"/>
      <c r="LI34" s="40">
        <f t="shared" si="966"/>
        <v>0</v>
      </c>
      <c r="LJ34" s="41"/>
      <c r="LL34" s="40">
        <f t="shared" si="967"/>
        <v>0</v>
      </c>
      <c r="LM34" s="41">
        <f t="shared" si="157"/>
        <v>0</v>
      </c>
      <c r="LN34" s="39">
        <f t="shared" si="157"/>
        <v>0</v>
      </c>
      <c r="LO34" s="40">
        <f t="shared" si="158"/>
        <v>0</v>
      </c>
      <c r="LP34" s="41"/>
      <c r="LR34" s="40">
        <f t="shared" si="968"/>
        <v>0</v>
      </c>
      <c r="LS34" s="41">
        <f t="shared" si="9"/>
        <v>0</v>
      </c>
      <c r="LT34" s="39">
        <f t="shared" si="10"/>
        <v>0</v>
      </c>
      <c r="LU34" s="40">
        <f t="shared" si="160"/>
        <v>0</v>
      </c>
      <c r="LV34" s="41"/>
      <c r="LX34" s="40">
        <f t="shared" si="969"/>
        <v>0</v>
      </c>
      <c r="LY34" s="41"/>
      <c r="MA34" s="40">
        <f t="shared" si="970"/>
        <v>0</v>
      </c>
      <c r="MB34" s="41"/>
      <c r="MD34" s="40">
        <f t="shared" si="971"/>
        <v>0</v>
      </c>
      <c r="ME34" s="41"/>
      <c r="MG34" s="40">
        <f t="shared" si="972"/>
        <v>0</v>
      </c>
      <c r="MH34" s="41"/>
      <c r="MJ34" s="40">
        <f t="shared" si="973"/>
        <v>0</v>
      </c>
      <c r="MK34" s="41"/>
      <c r="MM34" s="40">
        <f t="shared" si="974"/>
        <v>0</v>
      </c>
      <c r="MN34" s="41"/>
      <c r="MP34" s="40">
        <f t="shared" si="975"/>
        <v>0</v>
      </c>
      <c r="MQ34" s="41"/>
      <c r="MS34" s="40">
        <f t="shared" si="976"/>
        <v>0</v>
      </c>
      <c r="MT34" s="41"/>
      <c r="MV34" s="40">
        <f t="shared" si="977"/>
        <v>0</v>
      </c>
      <c r="MW34" s="41">
        <f t="shared" si="170"/>
        <v>0</v>
      </c>
      <c r="MX34" s="39">
        <f t="shared" si="171"/>
        <v>0</v>
      </c>
      <c r="MY34" s="40">
        <f t="shared" si="172"/>
        <v>0</v>
      </c>
      <c r="MZ34" s="41"/>
      <c r="NB34" s="40">
        <f t="shared" si="978"/>
        <v>0</v>
      </c>
      <c r="NC34" s="41"/>
      <c r="NE34" s="40">
        <f t="shared" si="979"/>
        <v>0</v>
      </c>
      <c r="NF34" s="41"/>
      <c r="NH34" s="40">
        <f t="shared" si="980"/>
        <v>0</v>
      </c>
      <c r="NI34" s="41"/>
      <c r="NK34" s="40">
        <f t="shared" si="981"/>
        <v>0</v>
      </c>
      <c r="NL34" s="41">
        <f t="shared" si="177"/>
        <v>0</v>
      </c>
      <c r="NM34" s="39">
        <f t="shared" si="178"/>
        <v>0</v>
      </c>
      <c r="NN34" s="40">
        <f t="shared" si="179"/>
        <v>0</v>
      </c>
      <c r="NO34" s="41">
        <f t="shared" si="180"/>
        <v>0</v>
      </c>
      <c r="NP34" s="39">
        <f t="shared" si="181"/>
        <v>0</v>
      </c>
      <c r="NQ34" s="40">
        <f t="shared" si="182"/>
        <v>0</v>
      </c>
      <c r="NR34" s="41"/>
      <c r="NT34" s="40">
        <f t="shared" si="982"/>
        <v>0</v>
      </c>
      <c r="NU34" s="41"/>
      <c r="NW34" s="40">
        <f t="shared" si="983"/>
        <v>0</v>
      </c>
      <c r="NX34" s="41"/>
      <c r="NZ34" s="40">
        <f t="shared" si="984"/>
        <v>0</v>
      </c>
      <c r="OA34" s="41"/>
      <c r="OC34" s="40">
        <f t="shared" si="985"/>
        <v>0</v>
      </c>
      <c r="OD34" s="41"/>
      <c r="OF34" s="40">
        <f t="shared" si="986"/>
        <v>0</v>
      </c>
      <c r="OG34" s="41"/>
      <c r="OI34" s="40">
        <f t="shared" si="987"/>
        <v>0</v>
      </c>
      <c r="OJ34" s="41"/>
      <c r="OL34" s="40">
        <f t="shared" si="988"/>
        <v>0</v>
      </c>
      <c r="OM34" s="41"/>
      <c r="OO34" s="40">
        <f t="shared" si="989"/>
        <v>0</v>
      </c>
      <c r="OP34" s="41">
        <f t="shared" si="191"/>
        <v>0</v>
      </c>
      <c r="OQ34" s="39">
        <f t="shared" si="191"/>
        <v>0</v>
      </c>
      <c r="OR34" s="40">
        <f t="shared" si="192"/>
        <v>0</v>
      </c>
      <c r="OS34" s="41"/>
      <c r="OU34" s="40">
        <f t="shared" si="990"/>
        <v>0</v>
      </c>
      <c r="OV34" s="41">
        <f t="shared" si="194"/>
        <v>0</v>
      </c>
      <c r="OW34" s="39">
        <f t="shared" si="195"/>
        <v>0</v>
      </c>
      <c r="OX34" s="40">
        <f t="shared" si="196"/>
        <v>0</v>
      </c>
      <c r="OY34" s="41"/>
      <c r="PA34" s="40">
        <f t="shared" si="991"/>
        <v>0</v>
      </c>
      <c r="PB34" s="41"/>
      <c r="PD34" s="40">
        <f t="shared" si="992"/>
        <v>0</v>
      </c>
      <c r="PE34" s="41"/>
      <c r="PG34" s="40">
        <f t="shared" si="993"/>
        <v>0</v>
      </c>
      <c r="PH34" s="41"/>
      <c r="PJ34" s="40">
        <f t="shared" si="994"/>
        <v>0</v>
      </c>
      <c r="PK34" s="41">
        <f t="shared" si="201"/>
        <v>0</v>
      </c>
      <c r="PL34" s="39">
        <f t="shared" si="201"/>
        <v>0</v>
      </c>
      <c r="PM34" s="40">
        <f t="shared" si="202"/>
        <v>0</v>
      </c>
      <c r="PN34" s="41">
        <f t="shared" si="11"/>
        <v>0</v>
      </c>
      <c r="PO34" s="39">
        <f t="shared" si="12"/>
        <v>0</v>
      </c>
      <c r="PP34" s="40">
        <f t="shared" si="203"/>
        <v>0</v>
      </c>
      <c r="PQ34" s="41">
        <f t="shared" si="13"/>
        <v>4309815</v>
      </c>
      <c r="PR34" s="39">
        <f t="shared" si="14"/>
        <v>98697</v>
      </c>
      <c r="PS34" s="40">
        <f t="shared" si="204"/>
        <v>4408512</v>
      </c>
      <c r="PT34" s="41">
        <f t="shared" si="15"/>
        <v>4309815</v>
      </c>
      <c r="PU34" s="39">
        <f t="shared" si="16"/>
        <v>98697</v>
      </c>
      <c r="PV34" s="40">
        <f t="shared" si="205"/>
        <v>4408512</v>
      </c>
      <c r="PW34" s="38"/>
    </row>
    <row r="35" spans="1:439" s="39" customFormat="1" ht="16.5" thickBot="1" x14ac:dyDescent="0.3">
      <c r="A35" s="35">
        <v>25</v>
      </c>
      <c r="B35" s="36" t="s">
        <v>287</v>
      </c>
      <c r="C35" s="37" t="s">
        <v>372</v>
      </c>
      <c r="D35" s="38"/>
      <c r="F35" s="40"/>
      <c r="G35" s="41"/>
      <c r="I35" s="40"/>
      <c r="J35" s="41"/>
      <c r="L35" s="40"/>
      <c r="M35" s="41"/>
      <c r="O35" s="40"/>
      <c r="P35" s="41"/>
      <c r="R35" s="40"/>
      <c r="S35" s="41"/>
      <c r="U35" s="40"/>
      <c r="V35" s="41"/>
      <c r="X35" s="40"/>
      <c r="Y35" s="41"/>
      <c r="AA35" s="40">
        <f t="shared" si="888"/>
        <v>0</v>
      </c>
      <c r="AB35" s="41">
        <f t="shared" si="25"/>
        <v>0</v>
      </c>
      <c r="AC35" s="39">
        <f t="shared" si="26"/>
        <v>0</v>
      </c>
      <c r="AD35" s="40">
        <f t="shared" si="26"/>
        <v>0</v>
      </c>
      <c r="AE35" s="41"/>
      <c r="AG35" s="40">
        <f t="shared" si="889"/>
        <v>0</v>
      </c>
      <c r="AH35" s="41">
        <f t="shared" si="0"/>
        <v>0</v>
      </c>
      <c r="AI35" s="39">
        <f t="shared" si="28"/>
        <v>0</v>
      </c>
      <c r="AJ35" s="40">
        <f t="shared" si="29"/>
        <v>0</v>
      </c>
      <c r="AK35" s="41"/>
      <c r="AM35" s="40">
        <f t="shared" si="890"/>
        <v>0</v>
      </c>
      <c r="AN35" s="41"/>
      <c r="AP35" s="40">
        <f t="shared" si="891"/>
        <v>0</v>
      </c>
      <c r="AQ35" s="41"/>
      <c r="AS35" s="40">
        <f t="shared" si="892"/>
        <v>0</v>
      </c>
      <c r="AT35" s="41"/>
      <c r="AV35" s="40">
        <f t="shared" si="893"/>
        <v>0</v>
      </c>
      <c r="AW35" s="41"/>
      <c r="AY35" s="40">
        <f t="shared" si="894"/>
        <v>0</v>
      </c>
      <c r="AZ35" s="41"/>
      <c r="BB35" s="40">
        <f t="shared" si="895"/>
        <v>0</v>
      </c>
      <c r="BC35" s="41"/>
      <c r="BE35" s="40">
        <f t="shared" si="896"/>
        <v>0</v>
      </c>
      <c r="BF35" s="41"/>
      <c r="BH35" s="40">
        <f t="shared" si="897"/>
        <v>0</v>
      </c>
      <c r="BI35" s="41"/>
      <c r="BK35" s="40">
        <f t="shared" si="898"/>
        <v>0</v>
      </c>
      <c r="BL35" s="41"/>
      <c r="BN35" s="40">
        <f t="shared" si="899"/>
        <v>0</v>
      </c>
      <c r="BO35" s="41"/>
      <c r="BQ35" s="40">
        <f t="shared" si="900"/>
        <v>0</v>
      </c>
      <c r="BR35" s="41">
        <f t="shared" si="41"/>
        <v>0</v>
      </c>
      <c r="BS35" s="39">
        <f t="shared" si="42"/>
        <v>0</v>
      </c>
      <c r="BT35" s="40">
        <f t="shared" si="43"/>
        <v>0</v>
      </c>
      <c r="BU35" s="41"/>
      <c r="BW35" s="40">
        <f t="shared" si="901"/>
        <v>0</v>
      </c>
      <c r="BX35" s="41"/>
      <c r="BZ35" s="40">
        <f t="shared" si="902"/>
        <v>0</v>
      </c>
      <c r="CA35" s="41"/>
      <c r="CC35" s="40">
        <f t="shared" si="903"/>
        <v>0</v>
      </c>
      <c r="CD35" s="41"/>
      <c r="CF35" s="40">
        <f t="shared" si="904"/>
        <v>0</v>
      </c>
      <c r="CG35" s="41"/>
      <c r="CI35" s="40">
        <f t="shared" si="905"/>
        <v>0</v>
      </c>
      <c r="CJ35" s="41"/>
      <c r="CL35" s="40">
        <f t="shared" si="906"/>
        <v>0</v>
      </c>
      <c r="CM35" s="41"/>
      <c r="CO35" s="40">
        <f t="shared" si="907"/>
        <v>0</v>
      </c>
      <c r="CP35" s="41">
        <f t="shared" si="51"/>
        <v>0</v>
      </c>
      <c r="CQ35" s="39">
        <f t="shared" si="52"/>
        <v>0</v>
      </c>
      <c r="CR35" s="40">
        <f t="shared" si="53"/>
        <v>0</v>
      </c>
      <c r="CS35" s="41"/>
      <c r="CU35" s="40">
        <f t="shared" si="908"/>
        <v>0</v>
      </c>
      <c r="CV35" s="41"/>
      <c r="CX35" s="40">
        <f t="shared" si="909"/>
        <v>0</v>
      </c>
      <c r="CY35" s="41"/>
      <c r="DA35" s="40">
        <f t="shared" si="910"/>
        <v>0</v>
      </c>
      <c r="DB35" s="41"/>
      <c r="DD35" s="40">
        <f t="shared" si="911"/>
        <v>0</v>
      </c>
      <c r="DE35" s="41"/>
      <c r="DG35" s="40">
        <f t="shared" si="912"/>
        <v>0</v>
      </c>
      <c r="DH35" s="41">
        <f t="shared" si="59"/>
        <v>0</v>
      </c>
      <c r="DI35" s="39">
        <f t="shared" si="60"/>
        <v>0</v>
      </c>
      <c r="DJ35" s="40">
        <f t="shared" si="61"/>
        <v>0</v>
      </c>
      <c r="DK35" s="41"/>
      <c r="DM35" s="40">
        <f t="shared" si="913"/>
        <v>0</v>
      </c>
      <c r="DN35" s="41"/>
      <c r="DP35" s="40">
        <f t="shared" si="914"/>
        <v>0</v>
      </c>
      <c r="DQ35" s="41"/>
      <c r="DS35" s="40">
        <f t="shared" si="915"/>
        <v>0</v>
      </c>
      <c r="DT35" s="41"/>
      <c r="DV35" s="40">
        <f t="shared" si="916"/>
        <v>0</v>
      </c>
      <c r="DW35" s="41"/>
      <c r="DY35" s="40">
        <f t="shared" si="917"/>
        <v>0</v>
      </c>
      <c r="DZ35" s="41">
        <f t="shared" si="67"/>
        <v>0</v>
      </c>
      <c r="EA35" s="39">
        <f t="shared" si="67"/>
        <v>0</v>
      </c>
      <c r="EB35" s="40">
        <f t="shared" si="68"/>
        <v>0</v>
      </c>
      <c r="EC35" s="41"/>
      <c r="EE35" s="40">
        <f t="shared" si="918"/>
        <v>0</v>
      </c>
      <c r="EF35" s="41"/>
      <c r="EH35" s="40">
        <f t="shared" si="919"/>
        <v>0</v>
      </c>
      <c r="EI35" s="41"/>
      <c r="EK35" s="40">
        <f t="shared" si="920"/>
        <v>0</v>
      </c>
      <c r="EL35" s="41"/>
      <c r="EN35" s="40">
        <f t="shared" si="921"/>
        <v>0</v>
      </c>
      <c r="EO35" s="41">
        <f t="shared" si="73"/>
        <v>0</v>
      </c>
      <c r="EP35" s="39">
        <f t="shared" si="1"/>
        <v>0</v>
      </c>
      <c r="EQ35" s="40">
        <f t="shared" si="74"/>
        <v>0</v>
      </c>
      <c r="ER35" s="41"/>
      <c r="ET35" s="40">
        <f t="shared" si="922"/>
        <v>0</v>
      </c>
      <c r="EU35" s="41"/>
      <c r="EW35" s="40">
        <f t="shared" si="923"/>
        <v>0</v>
      </c>
      <c r="EX35" s="41"/>
      <c r="EZ35" s="40">
        <f t="shared" si="924"/>
        <v>0</v>
      </c>
      <c r="FA35" s="41"/>
      <c r="FC35" s="40">
        <f t="shared" si="925"/>
        <v>0</v>
      </c>
      <c r="FD35" s="41"/>
      <c r="FF35" s="40">
        <f t="shared" si="926"/>
        <v>0</v>
      </c>
      <c r="FG35" s="41"/>
      <c r="FI35" s="40">
        <f t="shared" si="927"/>
        <v>0</v>
      </c>
      <c r="FJ35" s="41">
        <f t="shared" si="81"/>
        <v>0</v>
      </c>
      <c r="FK35" s="39">
        <f t="shared" si="82"/>
        <v>0</v>
      </c>
      <c r="FL35" s="40">
        <f t="shared" si="83"/>
        <v>0</v>
      </c>
      <c r="FM35" s="41"/>
      <c r="FO35" s="40">
        <f t="shared" si="928"/>
        <v>0</v>
      </c>
      <c r="FP35" s="41"/>
      <c r="FR35" s="40">
        <f t="shared" si="929"/>
        <v>0</v>
      </c>
      <c r="FS35" s="41"/>
      <c r="FU35" s="40">
        <f t="shared" si="930"/>
        <v>0</v>
      </c>
      <c r="FV35" s="41"/>
      <c r="FX35" s="40">
        <f t="shared" si="931"/>
        <v>0</v>
      </c>
      <c r="FY35" s="41"/>
      <c r="GA35" s="40">
        <f t="shared" si="932"/>
        <v>0</v>
      </c>
      <c r="GB35" s="41">
        <f t="shared" si="89"/>
        <v>0</v>
      </c>
      <c r="GC35" s="39">
        <f t="shared" si="90"/>
        <v>0</v>
      </c>
      <c r="GD35" s="40">
        <f t="shared" si="933"/>
        <v>0</v>
      </c>
      <c r="GE35" s="41"/>
      <c r="GG35" s="40">
        <f t="shared" si="934"/>
        <v>0</v>
      </c>
      <c r="GH35" s="41"/>
      <c r="GJ35" s="40">
        <f t="shared" si="935"/>
        <v>0</v>
      </c>
      <c r="GK35" s="41">
        <f t="shared" si="94"/>
        <v>0</v>
      </c>
      <c r="GL35" s="39">
        <f t="shared" si="94"/>
        <v>0</v>
      </c>
      <c r="GM35" s="40">
        <f t="shared" si="95"/>
        <v>0</v>
      </c>
      <c r="GN35" s="41"/>
      <c r="GP35" s="40">
        <f t="shared" si="936"/>
        <v>0</v>
      </c>
      <c r="GQ35" s="41"/>
      <c r="GS35" s="40">
        <f t="shared" si="937"/>
        <v>0</v>
      </c>
      <c r="GT35" s="41">
        <f t="shared" si="98"/>
        <v>0</v>
      </c>
      <c r="GU35" s="39">
        <f t="shared" si="99"/>
        <v>0</v>
      </c>
      <c r="GV35" s="40">
        <f t="shared" si="100"/>
        <v>0</v>
      </c>
      <c r="GW35" s="41">
        <f t="shared" si="3"/>
        <v>0</v>
      </c>
      <c r="GX35" s="39">
        <f t="shared" si="4"/>
        <v>0</v>
      </c>
      <c r="GY35" s="40">
        <f t="shared" si="101"/>
        <v>0</v>
      </c>
      <c r="HB35" s="40">
        <f t="shared" si="938"/>
        <v>0</v>
      </c>
      <c r="HE35" s="40">
        <f t="shared" si="939"/>
        <v>0</v>
      </c>
      <c r="HH35" s="40">
        <f t="shared" si="940"/>
        <v>0</v>
      </c>
      <c r="HK35" s="40">
        <f t="shared" si="941"/>
        <v>0</v>
      </c>
      <c r="HN35" s="40">
        <f t="shared" si="942"/>
        <v>0</v>
      </c>
      <c r="HO35" s="41"/>
      <c r="HQ35" s="40">
        <f t="shared" si="943"/>
        <v>0</v>
      </c>
      <c r="HR35" s="41"/>
      <c r="HT35" s="40">
        <f t="shared" si="944"/>
        <v>0</v>
      </c>
      <c r="HU35" s="41"/>
      <c r="HW35" s="40">
        <f t="shared" si="945"/>
        <v>0</v>
      </c>
      <c r="HX35" s="41">
        <f t="shared" si="110"/>
        <v>0</v>
      </c>
      <c r="HY35" s="39">
        <f t="shared" si="111"/>
        <v>0</v>
      </c>
      <c r="HZ35" s="40">
        <f t="shared" si="112"/>
        <v>0</v>
      </c>
      <c r="IA35" s="41"/>
      <c r="IC35" s="40">
        <f t="shared" si="946"/>
        <v>0</v>
      </c>
      <c r="ID35" s="41"/>
      <c r="IF35" s="40">
        <f t="shared" si="947"/>
        <v>0</v>
      </c>
      <c r="IG35" s="41">
        <f t="shared" si="115"/>
        <v>0</v>
      </c>
      <c r="IH35" s="39">
        <f t="shared" si="116"/>
        <v>0</v>
      </c>
      <c r="II35" s="40">
        <f t="shared" si="117"/>
        <v>0</v>
      </c>
      <c r="IJ35" s="41"/>
      <c r="IL35" s="40">
        <f t="shared" si="948"/>
        <v>0</v>
      </c>
      <c r="IM35" s="41"/>
      <c r="IO35" s="40">
        <f t="shared" si="949"/>
        <v>0</v>
      </c>
      <c r="IP35" s="41">
        <f t="shared" si="120"/>
        <v>0</v>
      </c>
      <c r="IQ35" s="39">
        <f t="shared" si="121"/>
        <v>0</v>
      </c>
      <c r="IR35" s="40">
        <f t="shared" si="122"/>
        <v>0</v>
      </c>
      <c r="IS35" s="41"/>
      <c r="IU35" s="40">
        <f t="shared" si="950"/>
        <v>0</v>
      </c>
      <c r="IV35" s="41"/>
      <c r="IX35" s="40">
        <f t="shared" si="951"/>
        <v>0</v>
      </c>
      <c r="IY35" s="41">
        <f t="shared" si="125"/>
        <v>0</v>
      </c>
      <c r="IZ35" s="39">
        <f t="shared" si="126"/>
        <v>0</v>
      </c>
      <c r="JA35" s="40">
        <f t="shared" si="127"/>
        <v>0</v>
      </c>
      <c r="JB35" s="41"/>
      <c r="JD35" s="40">
        <f t="shared" si="952"/>
        <v>0</v>
      </c>
      <c r="JE35" s="41"/>
      <c r="JG35" s="40">
        <f t="shared" si="953"/>
        <v>0</v>
      </c>
      <c r="JH35" s="41"/>
      <c r="JJ35" s="40">
        <f t="shared" si="954"/>
        <v>0</v>
      </c>
      <c r="JK35" s="41">
        <f t="shared" si="131"/>
        <v>0</v>
      </c>
      <c r="JL35" s="39">
        <f t="shared" si="132"/>
        <v>0</v>
      </c>
      <c r="JM35" s="40">
        <f t="shared" si="133"/>
        <v>0</v>
      </c>
      <c r="JN35" s="41"/>
      <c r="JP35" s="40">
        <f t="shared" si="955"/>
        <v>0</v>
      </c>
      <c r="JQ35" s="41"/>
      <c r="JS35" s="40">
        <f t="shared" si="956"/>
        <v>0</v>
      </c>
      <c r="JT35" s="41">
        <f t="shared" si="136"/>
        <v>0</v>
      </c>
      <c r="JU35" s="39">
        <f t="shared" si="137"/>
        <v>0</v>
      </c>
      <c r="JV35" s="40">
        <f t="shared" si="138"/>
        <v>0</v>
      </c>
      <c r="JW35" s="41"/>
      <c r="JY35" s="40">
        <f t="shared" si="957"/>
        <v>0</v>
      </c>
      <c r="JZ35" s="41"/>
      <c r="KB35" s="40">
        <f t="shared" si="958"/>
        <v>0</v>
      </c>
      <c r="KC35" s="41">
        <f t="shared" si="141"/>
        <v>0</v>
      </c>
      <c r="KD35" s="39">
        <f t="shared" si="142"/>
        <v>0</v>
      </c>
      <c r="KE35" s="40">
        <f t="shared" si="143"/>
        <v>0</v>
      </c>
      <c r="KF35" s="41"/>
      <c r="KH35" s="40">
        <f t="shared" si="959"/>
        <v>0</v>
      </c>
      <c r="KI35" s="41">
        <f t="shared" si="6"/>
        <v>0</v>
      </c>
      <c r="KJ35" s="39">
        <f t="shared" si="7"/>
        <v>0</v>
      </c>
      <c r="KK35" s="40">
        <f t="shared" si="145"/>
        <v>0</v>
      </c>
      <c r="KL35" s="41"/>
      <c r="KN35" s="40">
        <f t="shared" si="960"/>
        <v>0</v>
      </c>
      <c r="KO35" s="41"/>
      <c r="KQ35" s="40">
        <f t="shared" si="961"/>
        <v>0</v>
      </c>
      <c r="KR35" s="41"/>
      <c r="KT35" s="40">
        <f t="shared" si="962"/>
        <v>0</v>
      </c>
      <c r="KU35" s="41">
        <f t="shared" si="149"/>
        <v>0</v>
      </c>
      <c r="KV35" s="39">
        <f t="shared" si="150"/>
        <v>0</v>
      </c>
      <c r="KW35" s="40">
        <f t="shared" si="151"/>
        <v>0</v>
      </c>
      <c r="KX35" s="41"/>
      <c r="KZ35" s="40">
        <f t="shared" si="963"/>
        <v>0</v>
      </c>
      <c r="LA35" s="41"/>
      <c r="LC35" s="40">
        <f t="shared" si="964"/>
        <v>0</v>
      </c>
      <c r="LD35" s="41"/>
      <c r="LF35" s="40">
        <f t="shared" si="965"/>
        <v>0</v>
      </c>
      <c r="LG35" s="41"/>
      <c r="LI35" s="40">
        <f t="shared" si="966"/>
        <v>0</v>
      </c>
      <c r="LJ35" s="41"/>
      <c r="LL35" s="40">
        <f t="shared" si="967"/>
        <v>0</v>
      </c>
      <c r="LM35" s="41">
        <f t="shared" si="157"/>
        <v>0</v>
      </c>
      <c r="LN35" s="39">
        <f t="shared" si="157"/>
        <v>0</v>
      </c>
      <c r="LO35" s="40">
        <f t="shared" si="158"/>
        <v>0</v>
      </c>
      <c r="LP35" s="41"/>
      <c r="LR35" s="40">
        <f t="shared" si="968"/>
        <v>0</v>
      </c>
      <c r="LS35" s="41">
        <f t="shared" si="9"/>
        <v>0</v>
      </c>
      <c r="LT35" s="39">
        <f t="shared" si="10"/>
        <v>0</v>
      </c>
      <c r="LU35" s="40">
        <f t="shared" si="160"/>
        <v>0</v>
      </c>
      <c r="LV35" s="41"/>
      <c r="LX35" s="40">
        <f t="shared" si="969"/>
        <v>0</v>
      </c>
      <c r="LY35" s="41"/>
      <c r="MA35" s="40">
        <f t="shared" si="970"/>
        <v>0</v>
      </c>
      <c r="MB35" s="41"/>
      <c r="MD35" s="40">
        <f t="shared" si="971"/>
        <v>0</v>
      </c>
      <c r="ME35" s="41"/>
      <c r="MG35" s="40">
        <f t="shared" si="972"/>
        <v>0</v>
      </c>
      <c r="MH35" s="41"/>
      <c r="MJ35" s="40">
        <f t="shared" si="973"/>
        <v>0</v>
      </c>
      <c r="MK35" s="41"/>
      <c r="MM35" s="40">
        <f t="shared" si="974"/>
        <v>0</v>
      </c>
      <c r="MN35" s="41"/>
      <c r="MP35" s="40">
        <f t="shared" si="975"/>
        <v>0</v>
      </c>
      <c r="MQ35" s="41"/>
      <c r="MS35" s="40">
        <f t="shared" si="976"/>
        <v>0</v>
      </c>
      <c r="MT35" s="41"/>
      <c r="MV35" s="40">
        <f t="shared" si="977"/>
        <v>0</v>
      </c>
      <c r="MW35" s="41">
        <f t="shared" si="170"/>
        <v>0</v>
      </c>
      <c r="MX35" s="39">
        <f t="shared" si="171"/>
        <v>0</v>
      </c>
      <c r="MY35" s="40">
        <f t="shared" si="172"/>
        <v>0</v>
      </c>
      <c r="MZ35" s="41"/>
      <c r="NB35" s="40">
        <f t="shared" si="978"/>
        <v>0</v>
      </c>
      <c r="NC35" s="41"/>
      <c r="NE35" s="40">
        <f t="shared" si="979"/>
        <v>0</v>
      </c>
      <c r="NF35" s="41"/>
      <c r="NH35" s="40">
        <f t="shared" si="980"/>
        <v>0</v>
      </c>
      <c r="NI35" s="41"/>
      <c r="NK35" s="40">
        <f t="shared" si="981"/>
        <v>0</v>
      </c>
      <c r="NL35" s="41">
        <f t="shared" si="177"/>
        <v>0</v>
      </c>
      <c r="NM35" s="39">
        <f t="shared" si="178"/>
        <v>0</v>
      </c>
      <c r="NN35" s="40">
        <f t="shared" si="179"/>
        <v>0</v>
      </c>
      <c r="NO35" s="41">
        <f t="shared" si="180"/>
        <v>0</v>
      </c>
      <c r="NP35" s="39">
        <f t="shared" si="181"/>
        <v>0</v>
      </c>
      <c r="NQ35" s="40">
        <f t="shared" si="182"/>
        <v>0</v>
      </c>
      <c r="NR35" s="41"/>
      <c r="NT35" s="40">
        <f t="shared" si="982"/>
        <v>0</v>
      </c>
      <c r="NU35" s="41"/>
      <c r="NW35" s="40">
        <f t="shared" si="983"/>
        <v>0</v>
      </c>
      <c r="NX35" s="41"/>
      <c r="NZ35" s="40">
        <f t="shared" si="984"/>
        <v>0</v>
      </c>
      <c r="OA35" s="41"/>
      <c r="OC35" s="40">
        <f t="shared" si="985"/>
        <v>0</v>
      </c>
      <c r="OD35" s="41"/>
      <c r="OF35" s="40">
        <f t="shared" si="986"/>
        <v>0</v>
      </c>
      <c r="OG35" s="41"/>
      <c r="OI35" s="40">
        <f t="shared" si="987"/>
        <v>0</v>
      </c>
      <c r="OJ35" s="41"/>
      <c r="OL35" s="40">
        <f t="shared" si="988"/>
        <v>0</v>
      </c>
      <c r="OM35" s="41"/>
      <c r="OO35" s="40">
        <f t="shared" si="989"/>
        <v>0</v>
      </c>
      <c r="OP35" s="41">
        <f t="shared" si="191"/>
        <v>0</v>
      </c>
      <c r="OQ35" s="39">
        <f t="shared" si="191"/>
        <v>0</v>
      </c>
      <c r="OR35" s="40">
        <f t="shared" si="192"/>
        <v>0</v>
      </c>
      <c r="OS35" s="41"/>
      <c r="OU35" s="40">
        <f t="shared" si="990"/>
        <v>0</v>
      </c>
      <c r="OV35" s="41">
        <f t="shared" si="194"/>
        <v>0</v>
      </c>
      <c r="OW35" s="39">
        <f t="shared" si="195"/>
        <v>0</v>
      </c>
      <c r="OX35" s="40">
        <f t="shared" si="196"/>
        <v>0</v>
      </c>
      <c r="OY35" s="41"/>
      <c r="PA35" s="40">
        <f t="shared" si="991"/>
        <v>0</v>
      </c>
      <c r="PB35" s="41"/>
      <c r="PD35" s="40">
        <f t="shared" si="992"/>
        <v>0</v>
      </c>
      <c r="PE35" s="41"/>
      <c r="PG35" s="40">
        <f t="shared" si="993"/>
        <v>0</v>
      </c>
      <c r="PH35" s="41"/>
      <c r="PJ35" s="40">
        <f t="shared" si="994"/>
        <v>0</v>
      </c>
      <c r="PK35" s="41">
        <f t="shared" si="201"/>
        <v>0</v>
      </c>
      <c r="PL35" s="39">
        <f t="shared" si="201"/>
        <v>0</v>
      </c>
      <c r="PM35" s="40">
        <f t="shared" si="202"/>
        <v>0</v>
      </c>
      <c r="PN35" s="41">
        <f t="shared" si="11"/>
        <v>0</v>
      </c>
      <c r="PO35" s="39">
        <f t="shared" si="12"/>
        <v>0</v>
      </c>
      <c r="PP35" s="40">
        <f t="shared" si="203"/>
        <v>0</v>
      </c>
      <c r="PQ35" s="41">
        <f t="shared" si="13"/>
        <v>0</v>
      </c>
      <c r="PR35" s="39">
        <f t="shared" si="14"/>
        <v>0</v>
      </c>
      <c r="PS35" s="40">
        <f t="shared" si="204"/>
        <v>0</v>
      </c>
      <c r="PT35" s="41">
        <f t="shared" si="15"/>
        <v>0</v>
      </c>
      <c r="PU35" s="39">
        <f t="shared" si="16"/>
        <v>0</v>
      </c>
      <c r="PV35" s="40">
        <f t="shared" si="205"/>
        <v>0</v>
      </c>
      <c r="PW35" s="38"/>
    </row>
    <row r="36" spans="1:439" s="57" customFormat="1" ht="16.5" thickBot="1" x14ac:dyDescent="0.3">
      <c r="A36" s="53">
        <v>26</v>
      </c>
      <c r="B36" s="54" t="s">
        <v>288</v>
      </c>
      <c r="C36" s="55" t="s">
        <v>321</v>
      </c>
      <c r="D36" s="56">
        <f>SUM(D31:D35)</f>
        <v>0</v>
      </c>
      <c r="E36" s="57">
        <f t="shared" ref="E36:G36" si="995">SUM(E31:E35)</f>
        <v>0</v>
      </c>
      <c r="F36" s="58">
        <f t="shared" si="995"/>
        <v>0</v>
      </c>
      <c r="G36" s="59">
        <f t="shared" si="995"/>
        <v>0</v>
      </c>
      <c r="H36" s="57">
        <f t="shared" ref="H36:J36" si="996">SUM(H31:H35)</f>
        <v>0</v>
      </c>
      <c r="I36" s="58">
        <f t="shared" si="996"/>
        <v>0</v>
      </c>
      <c r="J36" s="59">
        <f t="shared" si="996"/>
        <v>0</v>
      </c>
      <c r="K36" s="57">
        <f t="shared" ref="K36:L36" si="997">SUM(K31:K35)</f>
        <v>0</v>
      </c>
      <c r="L36" s="58">
        <f t="shared" si="997"/>
        <v>0</v>
      </c>
      <c r="M36" s="59">
        <f t="shared" ref="M36:O36" si="998">SUM(M31:M35)</f>
        <v>0</v>
      </c>
      <c r="N36" s="57">
        <f t="shared" si="998"/>
        <v>0</v>
      </c>
      <c r="O36" s="58">
        <f t="shared" si="998"/>
        <v>0</v>
      </c>
      <c r="P36" s="59">
        <f t="shared" ref="P36:R36" si="999">SUM(P31:P35)</f>
        <v>0</v>
      </c>
      <c r="Q36" s="57">
        <f t="shared" si="999"/>
        <v>0</v>
      </c>
      <c r="R36" s="58">
        <f t="shared" si="999"/>
        <v>0</v>
      </c>
      <c r="S36" s="59">
        <f t="shared" ref="S36:U36" si="1000">SUM(S31:S35)</f>
        <v>0</v>
      </c>
      <c r="T36" s="57">
        <f t="shared" si="1000"/>
        <v>0</v>
      </c>
      <c r="U36" s="58">
        <f t="shared" si="1000"/>
        <v>0</v>
      </c>
      <c r="V36" s="59">
        <f t="shared" ref="V36:X36" si="1001">SUM(V31:V35)</f>
        <v>0</v>
      </c>
      <c r="W36" s="57">
        <f t="shared" si="1001"/>
        <v>0</v>
      </c>
      <c r="X36" s="58">
        <f t="shared" si="1001"/>
        <v>0</v>
      </c>
      <c r="Y36" s="59">
        <f t="shared" ref="Y36:AA36" si="1002">SUM(Y31:Y35)</f>
        <v>0</v>
      </c>
      <c r="Z36" s="57">
        <f t="shared" si="1002"/>
        <v>0</v>
      </c>
      <c r="AA36" s="58">
        <f t="shared" si="1002"/>
        <v>0</v>
      </c>
      <c r="AB36" s="59">
        <f t="shared" si="25"/>
        <v>0</v>
      </c>
      <c r="AC36" s="57">
        <f t="shared" si="26"/>
        <v>0</v>
      </c>
      <c r="AD36" s="58">
        <f t="shared" si="26"/>
        <v>0</v>
      </c>
      <c r="AE36" s="59">
        <f t="shared" ref="AE36:AG36" si="1003">SUM(AE31:AE35)</f>
        <v>0</v>
      </c>
      <c r="AF36" s="57">
        <f t="shared" si="1003"/>
        <v>0</v>
      </c>
      <c r="AG36" s="58">
        <f t="shared" si="1003"/>
        <v>0</v>
      </c>
      <c r="AH36" s="59">
        <f t="shared" si="0"/>
        <v>0</v>
      </c>
      <c r="AI36" s="57">
        <f t="shared" si="28"/>
        <v>0</v>
      </c>
      <c r="AJ36" s="58">
        <f t="shared" si="29"/>
        <v>0</v>
      </c>
      <c r="AK36" s="59">
        <f t="shared" ref="AK36:AM36" si="1004">SUM(AK31:AK35)</f>
        <v>0</v>
      </c>
      <c r="AL36" s="57">
        <f t="shared" si="1004"/>
        <v>0</v>
      </c>
      <c r="AM36" s="58">
        <f t="shared" si="1004"/>
        <v>0</v>
      </c>
      <c r="AN36" s="59">
        <f t="shared" ref="AN36:AP36" si="1005">SUM(AN31:AN35)</f>
        <v>0</v>
      </c>
      <c r="AO36" s="57">
        <f t="shared" si="1005"/>
        <v>0</v>
      </c>
      <c r="AP36" s="58">
        <f t="shared" si="1005"/>
        <v>0</v>
      </c>
      <c r="AQ36" s="59">
        <f t="shared" ref="AQ36:AS36" si="1006">SUM(AQ31:AQ35)</f>
        <v>0</v>
      </c>
      <c r="AR36" s="57">
        <f t="shared" si="1006"/>
        <v>0</v>
      </c>
      <c r="AS36" s="58">
        <f t="shared" si="1006"/>
        <v>0</v>
      </c>
      <c r="AT36" s="59">
        <f t="shared" ref="AT36:AV36" si="1007">SUM(AT31:AT35)</f>
        <v>0</v>
      </c>
      <c r="AU36" s="57">
        <f t="shared" si="1007"/>
        <v>0</v>
      </c>
      <c r="AV36" s="58">
        <f t="shared" si="1007"/>
        <v>0</v>
      </c>
      <c r="AW36" s="59">
        <f t="shared" ref="AW36:AY36" si="1008">SUM(AW31:AW35)</f>
        <v>0</v>
      </c>
      <c r="AX36" s="57">
        <f t="shared" si="1008"/>
        <v>0</v>
      </c>
      <c r="AY36" s="58">
        <f t="shared" si="1008"/>
        <v>0</v>
      </c>
      <c r="AZ36" s="59">
        <f t="shared" ref="AZ36:BB36" si="1009">SUM(AZ31:AZ35)</f>
        <v>0</v>
      </c>
      <c r="BA36" s="57">
        <f t="shared" si="1009"/>
        <v>0</v>
      </c>
      <c r="BB36" s="58">
        <f t="shared" si="1009"/>
        <v>0</v>
      </c>
      <c r="BC36" s="59">
        <f t="shared" ref="BC36:BE36" si="1010">SUM(BC31:BC35)</f>
        <v>0</v>
      </c>
      <c r="BD36" s="57">
        <f t="shared" si="1010"/>
        <v>0</v>
      </c>
      <c r="BE36" s="58">
        <f t="shared" si="1010"/>
        <v>0</v>
      </c>
      <c r="BF36" s="59">
        <f t="shared" ref="BF36:BH36" si="1011">SUM(BF31:BF35)</f>
        <v>0</v>
      </c>
      <c r="BG36" s="57">
        <f t="shared" si="1011"/>
        <v>0</v>
      </c>
      <c r="BH36" s="58">
        <f t="shared" si="1011"/>
        <v>0</v>
      </c>
      <c r="BI36" s="59">
        <f t="shared" ref="BI36:BK36" si="1012">SUM(BI31:BI35)</f>
        <v>0</v>
      </c>
      <c r="BJ36" s="57">
        <f t="shared" si="1012"/>
        <v>0</v>
      </c>
      <c r="BK36" s="58">
        <f t="shared" si="1012"/>
        <v>0</v>
      </c>
      <c r="BL36" s="59">
        <f t="shared" ref="BL36:BN36" si="1013">SUM(BL31:BL35)</f>
        <v>0</v>
      </c>
      <c r="BM36" s="57">
        <f t="shared" si="1013"/>
        <v>0</v>
      </c>
      <c r="BN36" s="58">
        <f t="shared" si="1013"/>
        <v>0</v>
      </c>
      <c r="BO36" s="59">
        <f t="shared" ref="BO36:BQ36" si="1014">SUM(BO31:BO35)</f>
        <v>0</v>
      </c>
      <c r="BP36" s="57">
        <f t="shared" si="1014"/>
        <v>0</v>
      </c>
      <c r="BQ36" s="58">
        <f t="shared" si="1014"/>
        <v>0</v>
      </c>
      <c r="BR36" s="59">
        <f t="shared" si="41"/>
        <v>0</v>
      </c>
      <c r="BS36" s="57">
        <f t="shared" si="42"/>
        <v>0</v>
      </c>
      <c r="BT36" s="58">
        <f t="shared" si="43"/>
        <v>0</v>
      </c>
      <c r="BU36" s="59">
        <f t="shared" ref="BU36:BW36" si="1015">SUM(BU31:BU35)</f>
        <v>0</v>
      </c>
      <c r="BV36" s="57">
        <f t="shared" si="1015"/>
        <v>0</v>
      </c>
      <c r="BW36" s="58">
        <f t="shared" si="1015"/>
        <v>0</v>
      </c>
      <c r="BX36" s="59">
        <f t="shared" ref="BX36:BZ36" si="1016">SUM(BX31:BX35)</f>
        <v>0</v>
      </c>
      <c r="BY36" s="57">
        <f t="shared" si="1016"/>
        <v>0</v>
      </c>
      <c r="BZ36" s="58">
        <f t="shared" si="1016"/>
        <v>0</v>
      </c>
      <c r="CA36" s="59">
        <f t="shared" ref="CA36:CC36" si="1017">SUM(CA31:CA35)</f>
        <v>0</v>
      </c>
      <c r="CB36" s="57">
        <f t="shared" si="1017"/>
        <v>0</v>
      </c>
      <c r="CC36" s="58">
        <f t="shared" si="1017"/>
        <v>0</v>
      </c>
      <c r="CD36" s="59">
        <f t="shared" ref="CD36:CF36" si="1018">SUM(CD31:CD35)</f>
        <v>0</v>
      </c>
      <c r="CE36" s="57">
        <f t="shared" si="1018"/>
        <v>0</v>
      </c>
      <c r="CF36" s="58">
        <f t="shared" si="1018"/>
        <v>0</v>
      </c>
      <c r="CG36" s="59">
        <f t="shared" ref="CG36:CI36" si="1019">SUM(CG31:CG35)</f>
        <v>0</v>
      </c>
      <c r="CH36" s="57">
        <f t="shared" si="1019"/>
        <v>0</v>
      </c>
      <c r="CI36" s="58">
        <f t="shared" si="1019"/>
        <v>0</v>
      </c>
      <c r="CJ36" s="59">
        <f t="shared" ref="CJ36:CL36" si="1020">SUM(CJ31:CJ35)</f>
        <v>0</v>
      </c>
      <c r="CK36" s="57">
        <f t="shared" si="1020"/>
        <v>0</v>
      </c>
      <c r="CL36" s="58">
        <f t="shared" si="1020"/>
        <v>0</v>
      </c>
      <c r="CM36" s="59">
        <f t="shared" ref="CM36:CO36" si="1021">SUM(CM31:CM35)</f>
        <v>0</v>
      </c>
      <c r="CN36" s="57">
        <f t="shared" si="1021"/>
        <v>0</v>
      </c>
      <c r="CO36" s="58">
        <f t="shared" si="1021"/>
        <v>0</v>
      </c>
      <c r="CP36" s="59">
        <f t="shared" si="51"/>
        <v>0</v>
      </c>
      <c r="CQ36" s="57">
        <f t="shared" si="52"/>
        <v>0</v>
      </c>
      <c r="CR36" s="58">
        <f t="shared" si="53"/>
        <v>0</v>
      </c>
      <c r="CS36" s="59">
        <f t="shared" ref="CS36:CU36" si="1022">SUM(CS31:CS35)</f>
        <v>0</v>
      </c>
      <c r="CT36" s="57">
        <f t="shared" si="1022"/>
        <v>0</v>
      </c>
      <c r="CU36" s="58">
        <f t="shared" si="1022"/>
        <v>0</v>
      </c>
      <c r="CV36" s="59">
        <f t="shared" ref="CV36:CX36" si="1023">SUM(CV31:CV35)</f>
        <v>0</v>
      </c>
      <c r="CW36" s="57">
        <f t="shared" si="1023"/>
        <v>0</v>
      </c>
      <c r="CX36" s="58">
        <f t="shared" si="1023"/>
        <v>0</v>
      </c>
      <c r="CY36" s="59">
        <f t="shared" ref="CY36:DA36" si="1024">SUM(CY31:CY35)</f>
        <v>0</v>
      </c>
      <c r="CZ36" s="57">
        <f t="shared" si="1024"/>
        <v>0</v>
      </c>
      <c r="DA36" s="58">
        <f t="shared" si="1024"/>
        <v>0</v>
      </c>
      <c r="DB36" s="59">
        <f t="shared" ref="DB36:DD36" si="1025">SUM(DB31:DB35)</f>
        <v>0</v>
      </c>
      <c r="DC36" s="57">
        <f t="shared" si="1025"/>
        <v>0</v>
      </c>
      <c r="DD36" s="58">
        <f t="shared" si="1025"/>
        <v>0</v>
      </c>
      <c r="DE36" s="59">
        <f t="shared" ref="DE36:DG36" si="1026">SUM(DE31:DE35)</f>
        <v>0</v>
      </c>
      <c r="DF36" s="57">
        <f t="shared" si="1026"/>
        <v>0</v>
      </c>
      <c r="DG36" s="58">
        <f t="shared" si="1026"/>
        <v>0</v>
      </c>
      <c r="DH36" s="59">
        <f t="shared" si="59"/>
        <v>0</v>
      </c>
      <c r="DI36" s="57">
        <f t="shared" si="60"/>
        <v>0</v>
      </c>
      <c r="DJ36" s="58">
        <f t="shared" si="61"/>
        <v>0</v>
      </c>
      <c r="DK36" s="59">
        <f t="shared" ref="DK36:DM36" si="1027">SUM(DK31:DK35)</f>
        <v>0</v>
      </c>
      <c r="DL36" s="57">
        <f t="shared" si="1027"/>
        <v>0</v>
      </c>
      <c r="DM36" s="58">
        <f t="shared" si="1027"/>
        <v>0</v>
      </c>
      <c r="DN36" s="59">
        <f t="shared" ref="DN36:DP36" si="1028">SUM(DN31:DN35)</f>
        <v>0</v>
      </c>
      <c r="DO36" s="57">
        <f t="shared" si="1028"/>
        <v>0</v>
      </c>
      <c r="DP36" s="58">
        <f t="shared" si="1028"/>
        <v>0</v>
      </c>
      <c r="DQ36" s="59">
        <f t="shared" ref="DQ36:DS36" si="1029">SUM(DQ31:DQ35)</f>
        <v>0</v>
      </c>
      <c r="DR36" s="57">
        <f t="shared" si="1029"/>
        <v>0</v>
      </c>
      <c r="DS36" s="58">
        <f t="shared" si="1029"/>
        <v>0</v>
      </c>
      <c r="DT36" s="59">
        <f t="shared" ref="DT36:DV36" si="1030">SUM(DT31:DT35)</f>
        <v>0</v>
      </c>
      <c r="DU36" s="57">
        <f t="shared" si="1030"/>
        <v>0</v>
      </c>
      <c r="DV36" s="58">
        <f t="shared" si="1030"/>
        <v>0</v>
      </c>
      <c r="DW36" s="59">
        <f t="shared" ref="DW36:DY36" si="1031">SUM(DW31:DW35)</f>
        <v>0</v>
      </c>
      <c r="DX36" s="57">
        <f t="shared" si="1031"/>
        <v>0</v>
      </c>
      <c r="DY36" s="58">
        <f t="shared" si="1031"/>
        <v>0</v>
      </c>
      <c r="DZ36" s="59">
        <f t="shared" si="67"/>
        <v>0</v>
      </c>
      <c r="EA36" s="57">
        <f t="shared" si="67"/>
        <v>0</v>
      </c>
      <c r="EB36" s="58">
        <f t="shared" si="68"/>
        <v>0</v>
      </c>
      <c r="EC36" s="59">
        <f t="shared" ref="EC36:EE36" si="1032">SUM(EC31:EC35)</f>
        <v>0</v>
      </c>
      <c r="ED36" s="57">
        <f t="shared" si="1032"/>
        <v>0</v>
      </c>
      <c r="EE36" s="58">
        <f t="shared" si="1032"/>
        <v>0</v>
      </c>
      <c r="EF36" s="59">
        <f t="shared" ref="EF36:EH36" si="1033">SUM(EF31:EF35)</f>
        <v>0</v>
      </c>
      <c r="EG36" s="57">
        <f t="shared" si="1033"/>
        <v>0</v>
      </c>
      <c r="EH36" s="58">
        <f t="shared" si="1033"/>
        <v>0</v>
      </c>
      <c r="EI36" s="59">
        <f t="shared" ref="EI36:EK36" si="1034">SUM(EI31:EI35)</f>
        <v>0</v>
      </c>
      <c r="EJ36" s="57">
        <f t="shared" si="1034"/>
        <v>0</v>
      </c>
      <c r="EK36" s="58">
        <f t="shared" si="1034"/>
        <v>0</v>
      </c>
      <c r="EL36" s="59">
        <f t="shared" ref="EL36:EM36" si="1035">SUM(EL31:EL35)</f>
        <v>0</v>
      </c>
      <c r="EM36" s="57">
        <f t="shared" si="1035"/>
        <v>0</v>
      </c>
      <c r="EN36" s="58">
        <f t="shared" ref="EN36" si="1036">SUM(EN31:EN35)</f>
        <v>0</v>
      </c>
      <c r="EO36" s="59">
        <f t="shared" si="73"/>
        <v>0</v>
      </c>
      <c r="EP36" s="57">
        <f t="shared" si="1"/>
        <v>0</v>
      </c>
      <c r="EQ36" s="58">
        <f t="shared" si="74"/>
        <v>0</v>
      </c>
      <c r="ER36" s="59">
        <f t="shared" ref="ER36:ET36" si="1037">SUM(ER31:ER35)</f>
        <v>0</v>
      </c>
      <c r="ES36" s="57">
        <f t="shared" si="1037"/>
        <v>0</v>
      </c>
      <c r="ET36" s="58">
        <f t="shared" si="1037"/>
        <v>0</v>
      </c>
      <c r="EU36" s="59">
        <f t="shared" ref="EU36:EW36" si="1038">SUM(EU31:EU35)</f>
        <v>0</v>
      </c>
      <c r="EV36" s="57">
        <f t="shared" si="1038"/>
        <v>0</v>
      </c>
      <c r="EW36" s="58">
        <f t="shared" si="1038"/>
        <v>0</v>
      </c>
      <c r="EX36" s="59">
        <f t="shared" ref="EX36:EZ36" si="1039">SUM(EX31:EX35)</f>
        <v>0</v>
      </c>
      <c r="EY36" s="57">
        <f t="shared" si="1039"/>
        <v>0</v>
      </c>
      <c r="EZ36" s="58">
        <f t="shared" si="1039"/>
        <v>0</v>
      </c>
      <c r="FA36" s="59">
        <f t="shared" ref="FA36:FC36" si="1040">SUM(FA31:FA35)</f>
        <v>0</v>
      </c>
      <c r="FB36" s="57">
        <f t="shared" si="1040"/>
        <v>0</v>
      </c>
      <c r="FC36" s="58">
        <f t="shared" si="1040"/>
        <v>0</v>
      </c>
      <c r="FD36" s="59">
        <f t="shared" ref="FD36:FF36" si="1041">SUM(FD31:FD35)</f>
        <v>0</v>
      </c>
      <c r="FE36" s="57">
        <f t="shared" si="1041"/>
        <v>0</v>
      </c>
      <c r="FF36" s="58">
        <f t="shared" si="1041"/>
        <v>0</v>
      </c>
      <c r="FG36" s="59">
        <f t="shared" ref="FG36:FI36" si="1042">SUM(FG31:FG35)</f>
        <v>0</v>
      </c>
      <c r="FH36" s="57">
        <f t="shared" si="1042"/>
        <v>0</v>
      </c>
      <c r="FI36" s="58">
        <f t="shared" si="1042"/>
        <v>0</v>
      </c>
      <c r="FJ36" s="59">
        <f t="shared" si="81"/>
        <v>0</v>
      </c>
      <c r="FK36" s="57">
        <f t="shared" si="82"/>
        <v>0</v>
      </c>
      <c r="FL36" s="58">
        <f t="shared" si="83"/>
        <v>0</v>
      </c>
      <c r="FM36" s="59">
        <f t="shared" ref="FM36:FO36" si="1043">SUM(FM31:FM35)</f>
        <v>0</v>
      </c>
      <c r="FN36" s="57">
        <f t="shared" si="1043"/>
        <v>0</v>
      </c>
      <c r="FO36" s="58">
        <f t="shared" si="1043"/>
        <v>0</v>
      </c>
      <c r="FP36" s="59">
        <f t="shared" ref="FP36:FR36" si="1044">SUM(FP31:FP35)</f>
        <v>0</v>
      </c>
      <c r="FQ36" s="57">
        <f t="shared" si="1044"/>
        <v>0</v>
      </c>
      <c r="FR36" s="58">
        <f t="shared" si="1044"/>
        <v>0</v>
      </c>
      <c r="FS36" s="59">
        <f t="shared" ref="FS36:FU36" si="1045">SUM(FS31:FS35)</f>
        <v>0</v>
      </c>
      <c r="FT36" s="57">
        <f t="shared" si="1045"/>
        <v>0</v>
      </c>
      <c r="FU36" s="58">
        <f t="shared" si="1045"/>
        <v>0</v>
      </c>
      <c r="FV36" s="59">
        <f t="shared" ref="FV36:FX36" si="1046">SUM(FV31:FV35)</f>
        <v>0</v>
      </c>
      <c r="FW36" s="57">
        <f t="shared" si="1046"/>
        <v>0</v>
      </c>
      <c r="FX36" s="58">
        <f t="shared" si="1046"/>
        <v>0</v>
      </c>
      <c r="FY36" s="59">
        <f t="shared" ref="FY36:GA36" si="1047">SUM(FY31:FY35)</f>
        <v>0</v>
      </c>
      <c r="FZ36" s="57">
        <f t="shared" si="1047"/>
        <v>0</v>
      </c>
      <c r="GA36" s="58">
        <f t="shared" si="1047"/>
        <v>0</v>
      </c>
      <c r="GB36" s="59">
        <f t="shared" si="89"/>
        <v>0</v>
      </c>
      <c r="GC36" s="57">
        <f t="shared" si="90"/>
        <v>0</v>
      </c>
      <c r="GD36" s="58">
        <f t="shared" ref="GD36" si="1048">SUM(GD31:GD35)</f>
        <v>0</v>
      </c>
      <c r="GE36" s="59">
        <f t="shared" ref="GE36:GG36" si="1049">SUM(GE31:GE35)</f>
        <v>0</v>
      </c>
      <c r="GF36" s="57">
        <f t="shared" si="1049"/>
        <v>0</v>
      </c>
      <c r="GG36" s="58">
        <f t="shared" si="1049"/>
        <v>0</v>
      </c>
      <c r="GH36" s="59">
        <f t="shared" ref="GH36:GJ36" si="1050">SUM(GH31:GH35)</f>
        <v>0</v>
      </c>
      <c r="GI36" s="57">
        <f t="shared" si="1050"/>
        <v>0</v>
      </c>
      <c r="GJ36" s="58">
        <f t="shared" si="1050"/>
        <v>0</v>
      </c>
      <c r="GK36" s="59">
        <f t="shared" si="94"/>
        <v>0</v>
      </c>
      <c r="GL36" s="57">
        <f t="shared" si="94"/>
        <v>0</v>
      </c>
      <c r="GM36" s="58">
        <f t="shared" si="95"/>
        <v>0</v>
      </c>
      <c r="GN36" s="59">
        <f t="shared" ref="GN36:GP36" si="1051">SUM(GN31:GN35)</f>
        <v>0</v>
      </c>
      <c r="GO36" s="57">
        <f t="shared" si="1051"/>
        <v>0</v>
      </c>
      <c r="GP36" s="58">
        <f t="shared" si="1051"/>
        <v>0</v>
      </c>
      <c r="GQ36" s="59">
        <f t="shared" ref="GQ36:GS36" si="1052">SUM(GQ31:GQ35)</f>
        <v>0</v>
      </c>
      <c r="GR36" s="57">
        <f t="shared" si="1052"/>
        <v>0</v>
      </c>
      <c r="GS36" s="58">
        <f t="shared" si="1052"/>
        <v>0</v>
      </c>
      <c r="GT36" s="59">
        <f t="shared" si="98"/>
        <v>0</v>
      </c>
      <c r="GU36" s="57">
        <f t="shared" si="99"/>
        <v>0</v>
      </c>
      <c r="GV36" s="58">
        <f t="shared" si="100"/>
        <v>0</v>
      </c>
      <c r="GW36" s="59">
        <f t="shared" si="3"/>
        <v>0</v>
      </c>
      <c r="GX36" s="57">
        <f t="shared" si="4"/>
        <v>0</v>
      </c>
      <c r="GY36" s="58">
        <f t="shared" si="101"/>
        <v>0</v>
      </c>
      <c r="GZ36" s="57">
        <f t="shared" ref="GZ36:HB36" si="1053">SUM(GZ31:GZ35)</f>
        <v>0</v>
      </c>
      <c r="HA36" s="57">
        <f t="shared" si="1053"/>
        <v>0</v>
      </c>
      <c r="HB36" s="58">
        <f t="shared" si="1053"/>
        <v>0</v>
      </c>
      <c r="HC36" s="57">
        <f t="shared" ref="HC36:HE36" si="1054">SUM(HC31:HC35)</f>
        <v>0</v>
      </c>
      <c r="HD36" s="57">
        <f t="shared" si="1054"/>
        <v>0</v>
      </c>
      <c r="HE36" s="58">
        <f t="shared" si="1054"/>
        <v>0</v>
      </c>
      <c r="HF36" s="57">
        <f t="shared" ref="HF36:HH36" si="1055">SUM(HF31:HF35)</f>
        <v>0</v>
      </c>
      <c r="HG36" s="57">
        <f t="shared" si="1055"/>
        <v>0</v>
      </c>
      <c r="HH36" s="58">
        <f t="shared" si="1055"/>
        <v>0</v>
      </c>
      <c r="HI36" s="57">
        <f t="shared" ref="HI36:HK36" si="1056">SUM(HI31:HI35)</f>
        <v>0</v>
      </c>
      <c r="HJ36" s="57">
        <f t="shared" si="1056"/>
        <v>0</v>
      </c>
      <c r="HK36" s="58">
        <f t="shared" si="1056"/>
        <v>0</v>
      </c>
      <c r="HL36" s="57">
        <f t="shared" ref="HL36:HN36" si="1057">SUM(HL31:HL35)</f>
        <v>0</v>
      </c>
      <c r="HM36" s="57">
        <f t="shared" si="1057"/>
        <v>0</v>
      </c>
      <c r="HN36" s="58">
        <f t="shared" si="1057"/>
        <v>0</v>
      </c>
      <c r="HO36" s="59">
        <f t="shared" ref="HO36:HQ36" si="1058">SUM(HO31:HO35)</f>
        <v>0</v>
      </c>
      <c r="HP36" s="57">
        <f t="shared" si="1058"/>
        <v>0</v>
      </c>
      <c r="HQ36" s="58">
        <f t="shared" si="1058"/>
        <v>0</v>
      </c>
      <c r="HR36" s="59">
        <f t="shared" ref="HR36:HT36" si="1059">SUM(HR31:HR35)</f>
        <v>0</v>
      </c>
      <c r="HS36" s="57">
        <f t="shared" si="1059"/>
        <v>0</v>
      </c>
      <c r="HT36" s="58">
        <f t="shared" si="1059"/>
        <v>0</v>
      </c>
      <c r="HU36" s="59">
        <f t="shared" ref="HU36:HW36" si="1060">SUM(HU31:HU35)</f>
        <v>0</v>
      </c>
      <c r="HV36" s="57">
        <f t="shared" si="1060"/>
        <v>0</v>
      </c>
      <c r="HW36" s="58">
        <f t="shared" si="1060"/>
        <v>0</v>
      </c>
      <c r="HX36" s="59">
        <f t="shared" si="110"/>
        <v>0</v>
      </c>
      <c r="HY36" s="57">
        <f t="shared" si="111"/>
        <v>0</v>
      </c>
      <c r="HZ36" s="58">
        <f t="shared" si="112"/>
        <v>0</v>
      </c>
      <c r="IA36" s="59">
        <f t="shared" ref="IA36:IC36" si="1061">SUM(IA31:IA35)</f>
        <v>4309815</v>
      </c>
      <c r="IB36" s="57">
        <f t="shared" si="1061"/>
        <v>98697</v>
      </c>
      <c r="IC36" s="58">
        <f t="shared" si="1061"/>
        <v>4408512</v>
      </c>
      <c r="ID36" s="59">
        <f t="shared" ref="ID36:IF36" si="1062">SUM(ID31:ID35)</f>
        <v>0</v>
      </c>
      <c r="IE36" s="57">
        <f t="shared" si="1062"/>
        <v>0</v>
      </c>
      <c r="IF36" s="58">
        <f t="shared" si="1062"/>
        <v>0</v>
      </c>
      <c r="IG36" s="59">
        <f t="shared" si="115"/>
        <v>4309815</v>
      </c>
      <c r="IH36" s="57">
        <f t="shared" si="116"/>
        <v>98697</v>
      </c>
      <c r="II36" s="58">
        <f t="shared" si="117"/>
        <v>4408512</v>
      </c>
      <c r="IJ36" s="59">
        <f t="shared" ref="IJ36:IL36" si="1063">SUM(IJ31:IJ35)</f>
        <v>0</v>
      </c>
      <c r="IK36" s="57">
        <f t="shared" si="1063"/>
        <v>0</v>
      </c>
      <c r="IL36" s="58">
        <f t="shared" si="1063"/>
        <v>0</v>
      </c>
      <c r="IM36" s="59">
        <f t="shared" ref="IM36:IO36" si="1064">SUM(IM31:IM35)</f>
        <v>0</v>
      </c>
      <c r="IN36" s="57">
        <f t="shared" si="1064"/>
        <v>0</v>
      </c>
      <c r="IO36" s="58">
        <f t="shared" si="1064"/>
        <v>0</v>
      </c>
      <c r="IP36" s="59">
        <f t="shared" si="120"/>
        <v>0</v>
      </c>
      <c r="IQ36" s="57">
        <f t="shared" si="121"/>
        <v>0</v>
      </c>
      <c r="IR36" s="58">
        <f t="shared" si="122"/>
        <v>0</v>
      </c>
      <c r="IS36" s="59">
        <f t="shared" ref="IS36:IU36" si="1065">SUM(IS31:IS35)</f>
        <v>0</v>
      </c>
      <c r="IT36" s="57">
        <f t="shared" si="1065"/>
        <v>0</v>
      </c>
      <c r="IU36" s="58">
        <f t="shared" si="1065"/>
        <v>0</v>
      </c>
      <c r="IV36" s="59">
        <f t="shared" ref="IV36:IX36" si="1066">SUM(IV31:IV35)</f>
        <v>0</v>
      </c>
      <c r="IW36" s="57">
        <f t="shared" si="1066"/>
        <v>0</v>
      </c>
      <c r="IX36" s="58">
        <f t="shared" si="1066"/>
        <v>0</v>
      </c>
      <c r="IY36" s="59">
        <f t="shared" si="125"/>
        <v>0</v>
      </c>
      <c r="IZ36" s="57">
        <f t="shared" si="126"/>
        <v>0</v>
      </c>
      <c r="JA36" s="58">
        <f t="shared" si="127"/>
        <v>0</v>
      </c>
      <c r="JB36" s="59">
        <f t="shared" ref="JB36:JD36" si="1067">SUM(JB31:JB35)</f>
        <v>0</v>
      </c>
      <c r="JC36" s="57">
        <f t="shared" si="1067"/>
        <v>0</v>
      </c>
      <c r="JD36" s="58">
        <f t="shared" si="1067"/>
        <v>0</v>
      </c>
      <c r="JE36" s="59">
        <f t="shared" ref="JE36:JG36" si="1068">SUM(JE31:JE35)</f>
        <v>0</v>
      </c>
      <c r="JF36" s="57">
        <f t="shared" si="1068"/>
        <v>0</v>
      </c>
      <c r="JG36" s="58">
        <f t="shared" si="1068"/>
        <v>0</v>
      </c>
      <c r="JH36" s="59">
        <f t="shared" ref="JH36:JJ36" si="1069">SUM(JH31:JH35)</f>
        <v>0</v>
      </c>
      <c r="JI36" s="57">
        <f t="shared" si="1069"/>
        <v>0</v>
      </c>
      <c r="JJ36" s="58">
        <f t="shared" si="1069"/>
        <v>0</v>
      </c>
      <c r="JK36" s="59">
        <f t="shared" si="131"/>
        <v>0</v>
      </c>
      <c r="JL36" s="57">
        <f t="shared" si="132"/>
        <v>0</v>
      </c>
      <c r="JM36" s="58">
        <f t="shared" si="133"/>
        <v>0</v>
      </c>
      <c r="JN36" s="59">
        <f t="shared" ref="JN36:JP36" si="1070">SUM(JN31:JN35)</f>
        <v>0</v>
      </c>
      <c r="JO36" s="57">
        <f t="shared" si="1070"/>
        <v>0</v>
      </c>
      <c r="JP36" s="58">
        <f t="shared" si="1070"/>
        <v>0</v>
      </c>
      <c r="JQ36" s="59">
        <f t="shared" ref="JQ36:JS36" si="1071">SUM(JQ31:JQ35)</f>
        <v>0</v>
      </c>
      <c r="JR36" s="57">
        <f t="shared" si="1071"/>
        <v>0</v>
      </c>
      <c r="JS36" s="58">
        <f t="shared" si="1071"/>
        <v>0</v>
      </c>
      <c r="JT36" s="59">
        <f t="shared" si="136"/>
        <v>0</v>
      </c>
      <c r="JU36" s="57">
        <f t="shared" si="137"/>
        <v>0</v>
      </c>
      <c r="JV36" s="58">
        <f t="shared" si="138"/>
        <v>0</v>
      </c>
      <c r="JW36" s="59">
        <f t="shared" ref="JW36:JY36" si="1072">SUM(JW31:JW35)</f>
        <v>0</v>
      </c>
      <c r="JX36" s="57">
        <f t="shared" si="1072"/>
        <v>0</v>
      </c>
      <c r="JY36" s="58">
        <f t="shared" si="1072"/>
        <v>0</v>
      </c>
      <c r="JZ36" s="59">
        <f t="shared" ref="JZ36:KB36" si="1073">SUM(JZ31:JZ35)</f>
        <v>0</v>
      </c>
      <c r="KA36" s="57">
        <f t="shared" si="1073"/>
        <v>0</v>
      </c>
      <c r="KB36" s="58">
        <f t="shared" si="1073"/>
        <v>0</v>
      </c>
      <c r="KC36" s="59">
        <f t="shared" si="141"/>
        <v>0</v>
      </c>
      <c r="KD36" s="57">
        <f t="shared" si="142"/>
        <v>0</v>
      </c>
      <c r="KE36" s="58">
        <f t="shared" si="143"/>
        <v>0</v>
      </c>
      <c r="KF36" s="59">
        <f t="shared" ref="KF36:KH36" si="1074">SUM(KF31:KF35)</f>
        <v>0</v>
      </c>
      <c r="KG36" s="57">
        <f t="shared" si="1074"/>
        <v>0</v>
      </c>
      <c r="KH36" s="58">
        <f t="shared" si="1074"/>
        <v>0</v>
      </c>
      <c r="KI36" s="59">
        <f t="shared" si="6"/>
        <v>4309815</v>
      </c>
      <c r="KJ36" s="57">
        <f t="shared" si="7"/>
        <v>98697</v>
      </c>
      <c r="KK36" s="58">
        <f t="shared" si="145"/>
        <v>4408512</v>
      </c>
      <c r="KL36" s="59">
        <f t="shared" ref="KL36:KN36" si="1075">SUM(KL31:KL35)</f>
        <v>0</v>
      </c>
      <c r="KM36" s="57">
        <f t="shared" si="1075"/>
        <v>0</v>
      </c>
      <c r="KN36" s="58">
        <f t="shared" si="1075"/>
        <v>0</v>
      </c>
      <c r="KO36" s="59">
        <f t="shared" ref="KO36:KQ36" si="1076">SUM(KO31:KO35)</f>
        <v>0</v>
      </c>
      <c r="KP36" s="57">
        <f t="shared" si="1076"/>
        <v>0</v>
      </c>
      <c r="KQ36" s="58">
        <f t="shared" si="1076"/>
        <v>0</v>
      </c>
      <c r="KR36" s="59">
        <f t="shared" ref="KR36:KT36" si="1077">SUM(KR31:KR35)</f>
        <v>0</v>
      </c>
      <c r="KS36" s="57">
        <f t="shared" si="1077"/>
        <v>0</v>
      </c>
      <c r="KT36" s="58">
        <f t="shared" si="1077"/>
        <v>0</v>
      </c>
      <c r="KU36" s="59">
        <f t="shared" si="149"/>
        <v>0</v>
      </c>
      <c r="KV36" s="57">
        <f t="shared" si="150"/>
        <v>0</v>
      </c>
      <c r="KW36" s="58">
        <f t="shared" si="151"/>
        <v>0</v>
      </c>
      <c r="KX36" s="59">
        <f t="shared" ref="KX36:KZ36" si="1078">SUM(KX31:KX35)</f>
        <v>0</v>
      </c>
      <c r="KY36" s="57">
        <f t="shared" si="1078"/>
        <v>0</v>
      </c>
      <c r="KZ36" s="58">
        <f t="shared" si="1078"/>
        <v>0</v>
      </c>
      <c r="LA36" s="59">
        <f t="shared" ref="LA36:LC36" si="1079">SUM(LA31:LA35)</f>
        <v>0</v>
      </c>
      <c r="LB36" s="57">
        <f t="shared" si="1079"/>
        <v>0</v>
      </c>
      <c r="LC36" s="58">
        <f t="shared" si="1079"/>
        <v>0</v>
      </c>
      <c r="LD36" s="59">
        <f t="shared" ref="LD36:LF36" si="1080">SUM(LD31:LD35)</f>
        <v>0</v>
      </c>
      <c r="LE36" s="57">
        <f t="shared" si="1080"/>
        <v>0</v>
      </c>
      <c r="LF36" s="58">
        <f t="shared" si="1080"/>
        <v>0</v>
      </c>
      <c r="LG36" s="59">
        <f t="shared" ref="LG36:LI36" si="1081">SUM(LG31:LG35)</f>
        <v>0</v>
      </c>
      <c r="LH36" s="57">
        <f t="shared" si="1081"/>
        <v>0</v>
      </c>
      <c r="LI36" s="58">
        <f t="shared" si="1081"/>
        <v>0</v>
      </c>
      <c r="LJ36" s="59">
        <f t="shared" ref="LJ36:LL36" si="1082">SUM(LJ31:LJ35)</f>
        <v>0</v>
      </c>
      <c r="LK36" s="57">
        <f t="shared" si="1082"/>
        <v>0</v>
      </c>
      <c r="LL36" s="58">
        <f t="shared" si="1082"/>
        <v>0</v>
      </c>
      <c r="LM36" s="59">
        <f t="shared" si="157"/>
        <v>0</v>
      </c>
      <c r="LN36" s="57">
        <f t="shared" si="157"/>
        <v>0</v>
      </c>
      <c r="LO36" s="58">
        <f t="shared" si="158"/>
        <v>0</v>
      </c>
      <c r="LP36" s="59">
        <f t="shared" ref="LP36:LR36" si="1083">SUM(LP31:LP35)</f>
        <v>0</v>
      </c>
      <c r="LQ36" s="57">
        <f t="shared" si="1083"/>
        <v>0</v>
      </c>
      <c r="LR36" s="58">
        <f t="shared" si="1083"/>
        <v>0</v>
      </c>
      <c r="LS36" s="59">
        <f t="shared" si="9"/>
        <v>0</v>
      </c>
      <c r="LT36" s="57">
        <f t="shared" si="10"/>
        <v>0</v>
      </c>
      <c r="LU36" s="58">
        <f t="shared" si="160"/>
        <v>0</v>
      </c>
      <c r="LV36" s="59">
        <f t="shared" ref="LV36:LX36" si="1084">SUM(LV31:LV35)</f>
        <v>0</v>
      </c>
      <c r="LW36" s="57">
        <f t="shared" si="1084"/>
        <v>0</v>
      </c>
      <c r="LX36" s="58">
        <f t="shared" si="1084"/>
        <v>0</v>
      </c>
      <c r="LY36" s="59">
        <f t="shared" ref="LY36:MA36" si="1085">SUM(LY31:LY35)</f>
        <v>0</v>
      </c>
      <c r="LZ36" s="57">
        <f t="shared" si="1085"/>
        <v>0</v>
      </c>
      <c r="MA36" s="58">
        <f t="shared" si="1085"/>
        <v>0</v>
      </c>
      <c r="MB36" s="59">
        <f t="shared" ref="MB36:MD36" si="1086">SUM(MB31:MB35)</f>
        <v>0</v>
      </c>
      <c r="MC36" s="57">
        <f t="shared" si="1086"/>
        <v>0</v>
      </c>
      <c r="MD36" s="58">
        <f t="shared" si="1086"/>
        <v>0</v>
      </c>
      <c r="ME36" s="59">
        <f t="shared" ref="ME36:MG36" si="1087">SUM(ME31:ME35)</f>
        <v>0</v>
      </c>
      <c r="MF36" s="57">
        <f t="shared" si="1087"/>
        <v>0</v>
      </c>
      <c r="MG36" s="58">
        <f t="shared" si="1087"/>
        <v>0</v>
      </c>
      <c r="MH36" s="59">
        <f t="shared" ref="MH36:MJ36" si="1088">SUM(MH31:MH35)</f>
        <v>0</v>
      </c>
      <c r="MI36" s="57">
        <f t="shared" si="1088"/>
        <v>0</v>
      </c>
      <c r="MJ36" s="58">
        <f t="shared" si="1088"/>
        <v>0</v>
      </c>
      <c r="MK36" s="59">
        <f t="shared" ref="MK36:MM36" si="1089">SUM(MK31:MK35)</f>
        <v>0</v>
      </c>
      <c r="ML36" s="57">
        <f t="shared" si="1089"/>
        <v>0</v>
      </c>
      <c r="MM36" s="58">
        <f t="shared" si="1089"/>
        <v>0</v>
      </c>
      <c r="MN36" s="59">
        <f t="shared" ref="MN36:MP36" si="1090">SUM(MN31:MN35)</f>
        <v>0</v>
      </c>
      <c r="MO36" s="57">
        <f t="shared" si="1090"/>
        <v>0</v>
      </c>
      <c r="MP36" s="58">
        <f t="shared" si="1090"/>
        <v>0</v>
      </c>
      <c r="MQ36" s="59">
        <f t="shared" ref="MQ36:MS36" si="1091">SUM(MQ31:MQ35)</f>
        <v>0</v>
      </c>
      <c r="MR36" s="57">
        <f t="shared" si="1091"/>
        <v>0</v>
      </c>
      <c r="MS36" s="58">
        <f t="shared" si="1091"/>
        <v>0</v>
      </c>
      <c r="MT36" s="59">
        <f t="shared" ref="MT36:MV36" si="1092">SUM(MT31:MT35)</f>
        <v>0</v>
      </c>
      <c r="MU36" s="57">
        <f t="shared" si="1092"/>
        <v>0</v>
      </c>
      <c r="MV36" s="58">
        <f t="shared" si="1092"/>
        <v>0</v>
      </c>
      <c r="MW36" s="59">
        <f t="shared" si="170"/>
        <v>0</v>
      </c>
      <c r="MX36" s="57">
        <f t="shared" si="171"/>
        <v>0</v>
      </c>
      <c r="MY36" s="58">
        <f t="shared" si="172"/>
        <v>0</v>
      </c>
      <c r="MZ36" s="59">
        <f t="shared" ref="MZ36:NB36" si="1093">SUM(MZ31:MZ35)</f>
        <v>0</v>
      </c>
      <c r="NA36" s="57">
        <f t="shared" si="1093"/>
        <v>0</v>
      </c>
      <c r="NB36" s="58">
        <f t="shared" si="1093"/>
        <v>0</v>
      </c>
      <c r="NC36" s="59">
        <f t="shared" ref="NC36:NE36" si="1094">SUM(NC31:NC35)</f>
        <v>0</v>
      </c>
      <c r="ND36" s="57">
        <f t="shared" si="1094"/>
        <v>0</v>
      </c>
      <c r="NE36" s="58">
        <f t="shared" si="1094"/>
        <v>0</v>
      </c>
      <c r="NF36" s="59">
        <f t="shared" ref="NF36:NH36" si="1095">SUM(NF31:NF35)</f>
        <v>0</v>
      </c>
      <c r="NG36" s="57">
        <f t="shared" si="1095"/>
        <v>0</v>
      </c>
      <c r="NH36" s="58">
        <f t="shared" si="1095"/>
        <v>0</v>
      </c>
      <c r="NI36" s="59">
        <f t="shared" ref="NI36:NK36" si="1096">SUM(NI31:NI35)</f>
        <v>0</v>
      </c>
      <c r="NJ36" s="57">
        <f t="shared" si="1096"/>
        <v>0</v>
      </c>
      <c r="NK36" s="58">
        <f t="shared" si="1096"/>
        <v>0</v>
      </c>
      <c r="NL36" s="59">
        <f t="shared" si="177"/>
        <v>0</v>
      </c>
      <c r="NM36" s="57">
        <f t="shared" si="178"/>
        <v>0</v>
      </c>
      <c r="NN36" s="58">
        <f t="shared" si="179"/>
        <v>0</v>
      </c>
      <c r="NO36" s="59">
        <f t="shared" si="180"/>
        <v>0</v>
      </c>
      <c r="NP36" s="57">
        <f t="shared" si="181"/>
        <v>0</v>
      </c>
      <c r="NQ36" s="58">
        <f t="shared" si="182"/>
        <v>0</v>
      </c>
      <c r="NR36" s="59">
        <f t="shared" ref="NR36:NT36" si="1097">SUM(NR31:NR35)</f>
        <v>0</v>
      </c>
      <c r="NS36" s="57">
        <f t="shared" si="1097"/>
        <v>0</v>
      </c>
      <c r="NT36" s="58">
        <f t="shared" si="1097"/>
        <v>0</v>
      </c>
      <c r="NU36" s="59">
        <f t="shared" ref="NU36:NW36" si="1098">SUM(NU31:NU35)</f>
        <v>0</v>
      </c>
      <c r="NV36" s="57">
        <f t="shared" si="1098"/>
        <v>0</v>
      </c>
      <c r="NW36" s="58">
        <f t="shared" si="1098"/>
        <v>0</v>
      </c>
      <c r="NX36" s="59">
        <f t="shared" ref="NX36:NZ36" si="1099">SUM(NX31:NX35)</f>
        <v>0</v>
      </c>
      <c r="NY36" s="57">
        <f t="shared" si="1099"/>
        <v>0</v>
      </c>
      <c r="NZ36" s="58">
        <f t="shared" si="1099"/>
        <v>0</v>
      </c>
      <c r="OA36" s="59">
        <f t="shared" ref="OA36:OC36" si="1100">SUM(OA31:OA35)</f>
        <v>0</v>
      </c>
      <c r="OB36" s="57">
        <f t="shared" si="1100"/>
        <v>0</v>
      </c>
      <c r="OC36" s="58">
        <f t="shared" si="1100"/>
        <v>0</v>
      </c>
      <c r="OD36" s="59">
        <f t="shared" ref="OD36:OF36" si="1101">SUM(OD31:OD35)</f>
        <v>0</v>
      </c>
      <c r="OE36" s="57">
        <f t="shared" si="1101"/>
        <v>0</v>
      </c>
      <c r="OF36" s="58">
        <f t="shared" si="1101"/>
        <v>0</v>
      </c>
      <c r="OG36" s="59">
        <f t="shared" ref="OG36:OI36" si="1102">SUM(OG31:OG35)</f>
        <v>0</v>
      </c>
      <c r="OH36" s="57">
        <f t="shared" si="1102"/>
        <v>0</v>
      </c>
      <c r="OI36" s="58">
        <f t="shared" si="1102"/>
        <v>0</v>
      </c>
      <c r="OJ36" s="59">
        <f t="shared" ref="OJ36:OL36" si="1103">SUM(OJ31:OJ35)</f>
        <v>0</v>
      </c>
      <c r="OK36" s="57">
        <f t="shared" si="1103"/>
        <v>0</v>
      </c>
      <c r="OL36" s="58">
        <f t="shared" si="1103"/>
        <v>0</v>
      </c>
      <c r="OM36" s="59">
        <f t="shared" ref="OM36:OO36" si="1104">SUM(OM31:OM35)</f>
        <v>0</v>
      </c>
      <c r="ON36" s="57">
        <f t="shared" si="1104"/>
        <v>0</v>
      </c>
      <c r="OO36" s="58">
        <f t="shared" si="1104"/>
        <v>0</v>
      </c>
      <c r="OP36" s="59">
        <f t="shared" si="191"/>
        <v>0</v>
      </c>
      <c r="OQ36" s="57">
        <f t="shared" si="191"/>
        <v>0</v>
      </c>
      <c r="OR36" s="58">
        <f t="shared" si="192"/>
        <v>0</v>
      </c>
      <c r="OS36" s="59">
        <f t="shared" ref="OS36:OU36" si="1105">SUM(OS31:OS35)</f>
        <v>0</v>
      </c>
      <c r="OT36" s="57">
        <f t="shared" si="1105"/>
        <v>0</v>
      </c>
      <c r="OU36" s="58">
        <f t="shared" si="1105"/>
        <v>0</v>
      </c>
      <c r="OV36" s="59">
        <f t="shared" si="194"/>
        <v>0</v>
      </c>
      <c r="OW36" s="57">
        <f t="shared" si="195"/>
        <v>0</v>
      </c>
      <c r="OX36" s="58">
        <f t="shared" si="196"/>
        <v>0</v>
      </c>
      <c r="OY36" s="59">
        <f t="shared" ref="OY36:PA36" si="1106">SUM(OY31:OY35)</f>
        <v>0</v>
      </c>
      <c r="OZ36" s="57">
        <f t="shared" si="1106"/>
        <v>0</v>
      </c>
      <c r="PA36" s="58">
        <f t="shared" si="1106"/>
        <v>0</v>
      </c>
      <c r="PB36" s="59">
        <f t="shared" ref="PB36:PD36" si="1107">SUM(PB31:PB35)</f>
        <v>0</v>
      </c>
      <c r="PC36" s="57">
        <f t="shared" si="1107"/>
        <v>0</v>
      </c>
      <c r="PD36" s="58">
        <f t="shared" si="1107"/>
        <v>0</v>
      </c>
      <c r="PE36" s="59">
        <f t="shared" ref="PE36:PG36" si="1108">SUM(PE31:PE35)</f>
        <v>0</v>
      </c>
      <c r="PF36" s="57">
        <f t="shared" si="1108"/>
        <v>0</v>
      </c>
      <c r="PG36" s="58">
        <f t="shared" si="1108"/>
        <v>0</v>
      </c>
      <c r="PH36" s="59">
        <f t="shared" ref="PH36:PJ36" si="1109">SUM(PH31:PH35)</f>
        <v>0</v>
      </c>
      <c r="PI36" s="57">
        <f t="shared" si="1109"/>
        <v>0</v>
      </c>
      <c r="PJ36" s="58">
        <f t="shared" si="1109"/>
        <v>0</v>
      </c>
      <c r="PK36" s="59">
        <f t="shared" si="201"/>
        <v>0</v>
      </c>
      <c r="PL36" s="57">
        <f t="shared" si="201"/>
        <v>0</v>
      </c>
      <c r="PM36" s="58">
        <f t="shared" si="202"/>
        <v>0</v>
      </c>
      <c r="PN36" s="59">
        <f t="shared" si="11"/>
        <v>0</v>
      </c>
      <c r="PO36" s="57">
        <f t="shared" si="12"/>
        <v>0</v>
      </c>
      <c r="PP36" s="58">
        <f t="shared" si="203"/>
        <v>0</v>
      </c>
      <c r="PQ36" s="59">
        <f t="shared" si="13"/>
        <v>4309815</v>
      </c>
      <c r="PR36" s="57">
        <f t="shared" si="14"/>
        <v>98697</v>
      </c>
      <c r="PS36" s="58">
        <f t="shared" si="204"/>
        <v>4408512</v>
      </c>
      <c r="PT36" s="59">
        <f t="shared" si="15"/>
        <v>4309815</v>
      </c>
      <c r="PU36" s="57">
        <f t="shared" si="16"/>
        <v>98697</v>
      </c>
      <c r="PV36" s="58">
        <f t="shared" si="205"/>
        <v>4408512</v>
      </c>
      <c r="PW36" s="56"/>
    </row>
    <row r="37" spans="1:439" s="64" customFormat="1" ht="17.25" thickTop="1" thickBot="1" x14ac:dyDescent="0.3">
      <c r="A37" s="60">
        <v>27</v>
      </c>
      <c r="B37" s="61"/>
      <c r="C37" s="62" t="s">
        <v>322</v>
      </c>
      <c r="D37" s="63">
        <f>SUM(D30,D36)</f>
        <v>1708405</v>
      </c>
      <c r="E37" s="64">
        <f t="shared" ref="E37:G37" si="1110">SUM(E30,E36)</f>
        <v>32902</v>
      </c>
      <c r="F37" s="65">
        <f t="shared" si="1110"/>
        <v>1741307</v>
      </c>
      <c r="G37" s="66">
        <f t="shared" si="1110"/>
        <v>155625</v>
      </c>
      <c r="H37" s="64">
        <f t="shared" ref="H37:J37" si="1111">SUM(H30,H36)</f>
        <v>13494</v>
      </c>
      <c r="I37" s="65">
        <f t="shared" si="1111"/>
        <v>169119</v>
      </c>
      <c r="J37" s="66">
        <f t="shared" si="1111"/>
        <v>129422</v>
      </c>
      <c r="K37" s="64">
        <f t="shared" ref="K37:L37" si="1112">SUM(K30,K36)</f>
        <v>9127</v>
      </c>
      <c r="L37" s="65">
        <f t="shared" si="1112"/>
        <v>138549</v>
      </c>
      <c r="M37" s="66">
        <f t="shared" ref="M37:O37" si="1113">SUM(M30,M36)</f>
        <v>76222</v>
      </c>
      <c r="N37" s="64">
        <f t="shared" si="1113"/>
        <v>1738</v>
      </c>
      <c r="O37" s="65">
        <f t="shared" si="1113"/>
        <v>77960</v>
      </c>
      <c r="P37" s="66">
        <f t="shared" ref="P37:R37" si="1114">SUM(P30,P36)</f>
        <v>100460</v>
      </c>
      <c r="Q37" s="64">
        <f t="shared" si="1114"/>
        <v>7691</v>
      </c>
      <c r="R37" s="65">
        <f t="shared" si="1114"/>
        <v>108151</v>
      </c>
      <c r="S37" s="66">
        <f t="shared" ref="S37:U37" si="1115">SUM(S30,S36)</f>
        <v>149230</v>
      </c>
      <c r="T37" s="64">
        <f t="shared" si="1115"/>
        <v>6692</v>
      </c>
      <c r="U37" s="65">
        <f t="shared" si="1115"/>
        <v>155922</v>
      </c>
      <c r="V37" s="66">
        <f t="shared" ref="V37:X37" si="1116">SUM(V30,V36)</f>
        <v>104854</v>
      </c>
      <c r="W37" s="64">
        <f t="shared" si="1116"/>
        <v>6229</v>
      </c>
      <c r="X37" s="65">
        <f t="shared" si="1116"/>
        <v>111083</v>
      </c>
      <c r="Y37" s="66">
        <f t="shared" ref="Y37:AA37" si="1117">SUM(Y30,Y36)</f>
        <v>157473</v>
      </c>
      <c r="Z37" s="64">
        <f t="shared" si="1117"/>
        <v>11443</v>
      </c>
      <c r="AA37" s="65">
        <f t="shared" si="1117"/>
        <v>168916</v>
      </c>
      <c r="AB37" s="66">
        <f t="shared" si="25"/>
        <v>873286</v>
      </c>
      <c r="AC37" s="64">
        <f t="shared" si="26"/>
        <v>56414</v>
      </c>
      <c r="AD37" s="65">
        <f t="shared" si="26"/>
        <v>929700</v>
      </c>
      <c r="AE37" s="66">
        <f t="shared" ref="AE37:AG37" si="1118">SUM(AE30,AE36)</f>
        <v>493860</v>
      </c>
      <c r="AF37" s="64">
        <f t="shared" si="1118"/>
        <v>3938</v>
      </c>
      <c r="AG37" s="65">
        <f t="shared" si="1118"/>
        <v>497798</v>
      </c>
      <c r="AH37" s="66">
        <f t="shared" si="0"/>
        <v>3075551</v>
      </c>
      <c r="AI37" s="64">
        <f t="shared" si="28"/>
        <v>93254</v>
      </c>
      <c r="AJ37" s="65">
        <f t="shared" si="29"/>
        <v>3168805</v>
      </c>
      <c r="AK37" s="66">
        <f t="shared" ref="AK37:AM37" si="1119">SUM(AK30,AK36)</f>
        <v>1834969</v>
      </c>
      <c r="AL37" s="64">
        <f t="shared" si="1119"/>
        <v>2926</v>
      </c>
      <c r="AM37" s="65">
        <f t="shared" si="1119"/>
        <v>1837895</v>
      </c>
      <c r="AN37" s="66">
        <f t="shared" ref="AN37:AP37" si="1120">SUM(AN30,AN36)</f>
        <v>0</v>
      </c>
      <c r="AO37" s="64">
        <f t="shared" si="1120"/>
        <v>0</v>
      </c>
      <c r="AP37" s="65">
        <f t="shared" si="1120"/>
        <v>0</v>
      </c>
      <c r="AQ37" s="66">
        <f t="shared" ref="AQ37:AS37" si="1121">SUM(AQ30,AQ36)</f>
        <v>95128</v>
      </c>
      <c r="AR37" s="64">
        <f t="shared" si="1121"/>
        <v>-140</v>
      </c>
      <c r="AS37" s="65">
        <f t="shared" si="1121"/>
        <v>94988</v>
      </c>
      <c r="AT37" s="66">
        <f t="shared" ref="AT37:AV37" si="1122">SUM(AT30,AT36)</f>
        <v>0</v>
      </c>
      <c r="AU37" s="64">
        <f t="shared" si="1122"/>
        <v>0</v>
      </c>
      <c r="AV37" s="65">
        <f t="shared" si="1122"/>
        <v>0</v>
      </c>
      <c r="AW37" s="66">
        <f t="shared" ref="AW37:AY37" si="1123">SUM(AW30,AW36)</f>
        <v>20897</v>
      </c>
      <c r="AX37" s="64">
        <f t="shared" si="1123"/>
        <v>3379</v>
      </c>
      <c r="AY37" s="65">
        <f t="shared" si="1123"/>
        <v>24276</v>
      </c>
      <c r="AZ37" s="66">
        <f t="shared" ref="AZ37:BB37" si="1124">SUM(AZ30,AZ36)</f>
        <v>1000</v>
      </c>
      <c r="BA37" s="64">
        <f t="shared" si="1124"/>
        <v>150</v>
      </c>
      <c r="BB37" s="65">
        <f t="shared" si="1124"/>
        <v>1150</v>
      </c>
      <c r="BC37" s="66">
        <f t="shared" ref="BC37:BE37" si="1125">SUM(BC30,BC36)</f>
        <v>39686</v>
      </c>
      <c r="BD37" s="64">
        <f t="shared" si="1125"/>
        <v>-1012</v>
      </c>
      <c r="BE37" s="65">
        <f t="shared" si="1125"/>
        <v>38674</v>
      </c>
      <c r="BF37" s="66">
        <f t="shared" ref="BF37:BH37" si="1126">SUM(BF30,BF36)</f>
        <v>3175</v>
      </c>
      <c r="BG37" s="64">
        <f t="shared" si="1126"/>
        <v>0</v>
      </c>
      <c r="BH37" s="65">
        <f t="shared" si="1126"/>
        <v>3175</v>
      </c>
      <c r="BI37" s="66">
        <f t="shared" ref="BI37:BK37" si="1127">SUM(BI30,BI36)</f>
        <v>1993</v>
      </c>
      <c r="BJ37" s="64">
        <f t="shared" si="1127"/>
        <v>0</v>
      </c>
      <c r="BK37" s="65">
        <f t="shared" si="1127"/>
        <v>1993</v>
      </c>
      <c r="BL37" s="66">
        <f t="shared" ref="BL37:BN37" si="1128">SUM(BL30,BL36)</f>
        <v>5040</v>
      </c>
      <c r="BM37" s="64">
        <f t="shared" si="1128"/>
        <v>0</v>
      </c>
      <c r="BN37" s="65">
        <f t="shared" si="1128"/>
        <v>5040</v>
      </c>
      <c r="BO37" s="66">
        <f t="shared" ref="BO37:BQ37" si="1129">SUM(BO30,BO36)</f>
        <v>4890</v>
      </c>
      <c r="BP37" s="64">
        <f t="shared" si="1129"/>
        <v>140</v>
      </c>
      <c r="BQ37" s="65">
        <f t="shared" si="1129"/>
        <v>5030</v>
      </c>
      <c r="BR37" s="66">
        <f t="shared" si="41"/>
        <v>2006778</v>
      </c>
      <c r="BS37" s="64">
        <f t="shared" si="42"/>
        <v>5443</v>
      </c>
      <c r="BT37" s="65">
        <f t="shared" si="43"/>
        <v>2012221</v>
      </c>
      <c r="BU37" s="66">
        <f t="shared" ref="BU37:BW37" si="1130">SUM(BU30,BU36)</f>
        <v>123011</v>
      </c>
      <c r="BV37" s="64">
        <f t="shared" si="1130"/>
        <v>0</v>
      </c>
      <c r="BW37" s="65">
        <f t="shared" si="1130"/>
        <v>123011</v>
      </c>
      <c r="BX37" s="66">
        <f t="shared" ref="BX37:BZ37" si="1131">SUM(BX30,BX36)</f>
        <v>32497</v>
      </c>
      <c r="BY37" s="64">
        <f t="shared" si="1131"/>
        <v>0</v>
      </c>
      <c r="BZ37" s="65">
        <f t="shared" si="1131"/>
        <v>32497</v>
      </c>
      <c r="CA37" s="66">
        <f t="shared" ref="CA37:CC37" si="1132">SUM(CA30,CA36)</f>
        <v>347330</v>
      </c>
      <c r="CB37" s="64">
        <f t="shared" si="1132"/>
        <v>-593</v>
      </c>
      <c r="CC37" s="65">
        <f t="shared" si="1132"/>
        <v>346737</v>
      </c>
      <c r="CD37" s="66">
        <f t="shared" ref="CD37:CF37" si="1133">SUM(CD30,CD36)</f>
        <v>1982</v>
      </c>
      <c r="CE37" s="64">
        <f t="shared" si="1133"/>
        <v>0</v>
      </c>
      <c r="CF37" s="65">
        <f t="shared" si="1133"/>
        <v>1982</v>
      </c>
      <c r="CG37" s="66">
        <f t="shared" ref="CG37:CI37" si="1134">SUM(CG30,CG36)</f>
        <v>35710</v>
      </c>
      <c r="CH37" s="64">
        <f t="shared" si="1134"/>
        <v>0</v>
      </c>
      <c r="CI37" s="65">
        <f t="shared" si="1134"/>
        <v>35710</v>
      </c>
      <c r="CJ37" s="66">
        <f t="shared" ref="CJ37:CL37" si="1135">SUM(CJ30,CJ36)</f>
        <v>27345</v>
      </c>
      <c r="CK37" s="64">
        <f t="shared" si="1135"/>
        <v>-452</v>
      </c>
      <c r="CL37" s="65">
        <f t="shared" si="1135"/>
        <v>26893</v>
      </c>
      <c r="CM37" s="66">
        <f t="shared" ref="CM37:CO37" si="1136">SUM(CM30,CM36)</f>
        <v>109802</v>
      </c>
      <c r="CN37" s="64">
        <f t="shared" si="1136"/>
        <v>-2796</v>
      </c>
      <c r="CO37" s="65">
        <f t="shared" si="1136"/>
        <v>107006</v>
      </c>
      <c r="CP37" s="66">
        <f t="shared" si="51"/>
        <v>677677</v>
      </c>
      <c r="CQ37" s="64">
        <f t="shared" si="52"/>
        <v>-3841</v>
      </c>
      <c r="CR37" s="65">
        <f t="shared" si="53"/>
        <v>673836</v>
      </c>
      <c r="CS37" s="66">
        <f t="shared" ref="CS37:CU37" si="1137">SUM(CS30,CS36)</f>
        <v>366484</v>
      </c>
      <c r="CT37" s="64">
        <f t="shared" si="1137"/>
        <v>-4445</v>
      </c>
      <c r="CU37" s="65">
        <f t="shared" si="1137"/>
        <v>362039</v>
      </c>
      <c r="CV37" s="66">
        <f t="shared" ref="CV37:CX37" si="1138">SUM(CV30,CV36)</f>
        <v>725000</v>
      </c>
      <c r="CW37" s="64">
        <f t="shared" si="1138"/>
        <v>0</v>
      </c>
      <c r="CX37" s="65">
        <f t="shared" si="1138"/>
        <v>725000</v>
      </c>
      <c r="CY37" s="66">
        <f t="shared" ref="CY37:DA37" si="1139">SUM(CY30,CY36)</f>
        <v>25805</v>
      </c>
      <c r="CZ37" s="64">
        <f t="shared" si="1139"/>
        <v>3448</v>
      </c>
      <c r="DA37" s="65">
        <f t="shared" si="1139"/>
        <v>29253</v>
      </c>
      <c r="DB37" s="66">
        <f t="shared" ref="DB37:DD37" si="1140">SUM(DB30,DB36)</f>
        <v>373374</v>
      </c>
      <c r="DC37" s="64">
        <f t="shared" si="1140"/>
        <v>-4094</v>
      </c>
      <c r="DD37" s="65">
        <f t="shared" si="1140"/>
        <v>369280</v>
      </c>
      <c r="DE37" s="66">
        <f t="shared" ref="DE37:DG37" si="1141">SUM(DE30,DE36)</f>
        <v>42155</v>
      </c>
      <c r="DF37" s="64">
        <f t="shared" si="1141"/>
        <v>-1531</v>
      </c>
      <c r="DG37" s="65">
        <f t="shared" si="1141"/>
        <v>40624</v>
      </c>
      <c r="DH37" s="66">
        <f t="shared" si="59"/>
        <v>1532818</v>
      </c>
      <c r="DI37" s="64">
        <f t="shared" si="60"/>
        <v>-6622</v>
      </c>
      <c r="DJ37" s="65">
        <f t="shared" si="61"/>
        <v>1526196</v>
      </c>
      <c r="DK37" s="66">
        <f t="shared" ref="DK37:DM37" si="1142">SUM(DK30,DK36)</f>
        <v>225129</v>
      </c>
      <c r="DL37" s="64">
        <f t="shared" si="1142"/>
        <v>0</v>
      </c>
      <c r="DM37" s="65">
        <f t="shared" si="1142"/>
        <v>225129</v>
      </c>
      <c r="DN37" s="66">
        <f t="shared" ref="DN37:DP37" si="1143">SUM(DN30,DN36)</f>
        <v>90099</v>
      </c>
      <c r="DO37" s="64">
        <f t="shared" si="1143"/>
        <v>-3810</v>
      </c>
      <c r="DP37" s="65">
        <f t="shared" si="1143"/>
        <v>86289</v>
      </c>
      <c r="DQ37" s="66">
        <f t="shared" ref="DQ37:DS37" si="1144">SUM(DQ30,DQ36)</f>
        <v>98656</v>
      </c>
      <c r="DR37" s="64">
        <f t="shared" si="1144"/>
        <v>0</v>
      </c>
      <c r="DS37" s="65">
        <f t="shared" si="1144"/>
        <v>98656</v>
      </c>
      <c r="DT37" s="66">
        <f t="shared" ref="DT37:DV37" si="1145">SUM(DT30,DT36)</f>
        <v>134432</v>
      </c>
      <c r="DU37" s="64">
        <f t="shared" si="1145"/>
        <v>-21590</v>
      </c>
      <c r="DV37" s="65">
        <f t="shared" si="1145"/>
        <v>112842</v>
      </c>
      <c r="DW37" s="66">
        <f t="shared" ref="DW37:DY37" si="1146">SUM(DW30,DW36)</f>
        <v>22255</v>
      </c>
      <c r="DX37" s="64">
        <f t="shared" si="1146"/>
        <v>0</v>
      </c>
      <c r="DY37" s="65">
        <f t="shared" si="1146"/>
        <v>22255</v>
      </c>
      <c r="DZ37" s="66">
        <f t="shared" si="67"/>
        <v>570571</v>
      </c>
      <c r="EA37" s="64">
        <f t="shared" si="67"/>
        <v>-25400</v>
      </c>
      <c r="EB37" s="65">
        <f t="shared" si="68"/>
        <v>545171</v>
      </c>
      <c r="EC37" s="66">
        <f t="shared" ref="EC37:EE37" si="1147">SUM(EC30,EC36)</f>
        <v>76429</v>
      </c>
      <c r="ED37" s="64">
        <f t="shared" si="1147"/>
        <v>3873</v>
      </c>
      <c r="EE37" s="65">
        <f t="shared" si="1147"/>
        <v>80302</v>
      </c>
      <c r="EF37" s="66">
        <f t="shared" ref="EF37:EH37" si="1148">SUM(EF30,EF36)</f>
        <v>381730</v>
      </c>
      <c r="EG37" s="64">
        <f t="shared" si="1148"/>
        <v>61</v>
      </c>
      <c r="EH37" s="65">
        <f t="shared" si="1148"/>
        <v>381791</v>
      </c>
      <c r="EI37" s="66">
        <f t="shared" ref="EI37:EK37" si="1149">SUM(EI30,EI36)</f>
        <v>0</v>
      </c>
      <c r="EJ37" s="64">
        <f t="shared" si="1149"/>
        <v>0</v>
      </c>
      <c r="EK37" s="65">
        <f t="shared" si="1149"/>
        <v>0</v>
      </c>
      <c r="EL37" s="66">
        <f t="shared" ref="EL37:EM37" si="1150">SUM(EL30,EL36)</f>
        <v>13850</v>
      </c>
      <c r="EM37" s="64">
        <f t="shared" si="1150"/>
        <v>0</v>
      </c>
      <c r="EN37" s="65">
        <f t="shared" ref="EN37" si="1151">SUM(EN30,EN36)</f>
        <v>13850</v>
      </c>
      <c r="EO37" s="66">
        <f t="shared" si="73"/>
        <v>472009</v>
      </c>
      <c r="EP37" s="64">
        <f t="shared" si="1"/>
        <v>3934</v>
      </c>
      <c r="EQ37" s="65">
        <f t="shared" si="74"/>
        <v>475943</v>
      </c>
      <c r="ER37" s="66">
        <f t="shared" ref="ER37:ET37" si="1152">SUM(ER30,ER36)</f>
        <v>51926</v>
      </c>
      <c r="ES37" s="64">
        <f t="shared" si="1152"/>
        <v>977</v>
      </c>
      <c r="ET37" s="65">
        <f t="shared" si="1152"/>
        <v>52903</v>
      </c>
      <c r="EU37" s="66">
        <f t="shared" ref="EU37:EW37" si="1153">SUM(EU30,EU36)</f>
        <v>64299</v>
      </c>
      <c r="EV37" s="64">
        <f t="shared" si="1153"/>
        <v>0</v>
      </c>
      <c r="EW37" s="65">
        <f t="shared" si="1153"/>
        <v>64299</v>
      </c>
      <c r="EX37" s="66">
        <f t="shared" ref="EX37:EZ37" si="1154">SUM(EX30,EX36)</f>
        <v>1000</v>
      </c>
      <c r="EY37" s="64">
        <f t="shared" si="1154"/>
        <v>0</v>
      </c>
      <c r="EZ37" s="65">
        <f t="shared" si="1154"/>
        <v>1000</v>
      </c>
      <c r="FA37" s="66">
        <f t="shared" ref="FA37:FC37" si="1155">SUM(FA30,FA36)</f>
        <v>43755</v>
      </c>
      <c r="FB37" s="64">
        <f t="shared" si="1155"/>
        <v>0</v>
      </c>
      <c r="FC37" s="65">
        <f t="shared" si="1155"/>
        <v>43755</v>
      </c>
      <c r="FD37" s="66">
        <f t="shared" ref="FD37:FF37" si="1156">SUM(FD30,FD36)</f>
        <v>26844</v>
      </c>
      <c r="FE37" s="64">
        <f t="shared" si="1156"/>
        <v>0</v>
      </c>
      <c r="FF37" s="65">
        <f t="shared" si="1156"/>
        <v>26844</v>
      </c>
      <c r="FG37" s="66">
        <f t="shared" ref="FG37:FI37" si="1157">SUM(FG30,FG36)</f>
        <v>4000</v>
      </c>
      <c r="FH37" s="64">
        <f t="shared" si="1157"/>
        <v>0</v>
      </c>
      <c r="FI37" s="65">
        <f t="shared" si="1157"/>
        <v>4000</v>
      </c>
      <c r="FJ37" s="66">
        <f t="shared" si="81"/>
        <v>191824</v>
      </c>
      <c r="FK37" s="64">
        <f t="shared" si="82"/>
        <v>977</v>
      </c>
      <c r="FL37" s="65">
        <f t="shared" si="83"/>
        <v>192801</v>
      </c>
      <c r="FM37" s="66">
        <f t="shared" ref="FM37:FO37" si="1158">SUM(FM30,FM36)</f>
        <v>97278</v>
      </c>
      <c r="FN37" s="64">
        <f t="shared" si="1158"/>
        <v>0</v>
      </c>
      <c r="FO37" s="65">
        <f t="shared" si="1158"/>
        <v>97278</v>
      </c>
      <c r="FP37" s="66">
        <f t="shared" ref="FP37:FR37" si="1159">SUM(FP30,FP36)</f>
        <v>22660</v>
      </c>
      <c r="FQ37" s="64">
        <f t="shared" si="1159"/>
        <v>0</v>
      </c>
      <c r="FR37" s="65">
        <f t="shared" si="1159"/>
        <v>22660</v>
      </c>
      <c r="FS37" s="66">
        <f t="shared" ref="FS37:FU37" si="1160">SUM(FS30,FS36)</f>
        <v>49325</v>
      </c>
      <c r="FT37" s="64">
        <f t="shared" si="1160"/>
        <v>0</v>
      </c>
      <c r="FU37" s="65">
        <f t="shared" si="1160"/>
        <v>49325</v>
      </c>
      <c r="FV37" s="66">
        <f t="shared" ref="FV37:FX37" si="1161">SUM(FV30,FV36)</f>
        <v>10160</v>
      </c>
      <c r="FW37" s="64">
        <f t="shared" si="1161"/>
        <v>0</v>
      </c>
      <c r="FX37" s="65">
        <f t="shared" si="1161"/>
        <v>10160</v>
      </c>
      <c r="FY37" s="66">
        <f t="shared" ref="FY37:GA37" si="1162">SUM(FY30,FY36)</f>
        <v>158162</v>
      </c>
      <c r="FZ37" s="64">
        <f t="shared" si="1162"/>
        <v>-2100</v>
      </c>
      <c r="GA37" s="65">
        <f t="shared" si="1162"/>
        <v>156062</v>
      </c>
      <c r="GB37" s="66">
        <f t="shared" si="89"/>
        <v>337585</v>
      </c>
      <c r="GC37" s="64">
        <f t="shared" si="90"/>
        <v>-2100</v>
      </c>
      <c r="GD37" s="65">
        <f t="shared" ref="GD37" si="1163">SUM(GD30,GD36)</f>
        <v>335485</v>
      </c>
      <c r="GE37" s="66">
        <f t="shared" ref="GE37:GG37" si="1164">SUM(GE30,GE36)</f>
        <v>0</v>
      </c>
      <c r="GF37" s="64">
        <f t="shared" si="1164"/>
        <v>0</v>
      </c>
      <c r="GG37" s="65">
        <f t="shared" si="1164"/>
        <v>0</v>
      </c>
      <c r="GH37" s="66">
        <f t="shared" ref="GH37:GJ37" si="1165">SUM(GH30,GH36)</f>
        <v>3500</v>
      </c>
      <c r="GI37" s="64">
        <f t="shared" si="1165"/>
        <v>0</v>
      </c>
      <c r="GJ37" s="65">
        <f t="shared" si="1165"/>
        <v>3500</v>
      </c>
      <c r="GK37" s="66">
        <f t="shared" si="94"/>
        <v>3500</v>
      </c>
      <c r="GL37" s="64">
        <f t="shared" si="94"/>
        <v>0</v>
      </c>
      <c r="GM37" s="65">
        <f t="shared" si="95"/>
        <v>3500</v>
      </c>
      <c r="GN37" s="66">
        <f t="shared" ref="GN37:GP37" si="1166">SUM(GN30,GN36)</f>
        <v>0</v>
      </c>
      <c r="GO37" s="64">
        <f t="shared" si="1166"/>
        <v>0</v>
      </c>
      <c r="GP37" s="65">
        <f t="shared" si="1166"/>
        <v>0</v>
      </c>
      <c r="GQ37" s="66">
        <f t="shared" ref="GQ37:GS37" si="1167">SUM(GQ30,GQ36)</f>
        <v>0</v>
      </c>
      <c r="GR37" s="64">
        <f t="shared" si="1167"/>
        <v>54212</v>
      </c>
      <c r="GS37" s="65">
        <f t="shared" si="1167"/>
        <v>54212</v>
      </c>
      <c r="GT37" s="66">
        <f t="shared" si="98"/>
        <v>0</v>
      </c>
      <c r="GU37" s="64">
        <f t="shared" si="99"/>
        <v>54212</v>
      </c>
      <c r="GV37" s="65">
        <f t="shared" si="100"/>
        <v>54212</v>
      </c>
      <c r="GW37" s="66">
        <f t="shared" si="3"/>
        <v>3785984</v>
      </c>
      <c r="GX37" s="64">
        <f t="shared" si="4"/>
        <v>21160</v>
      </c>
      <c r="GY37" s="65">
        <f t="shared" si="101"/>
        <v>3807144</v>
      </c>
      <c r="GZ37" s="64">
        <f t="shared" ref="GZ37:HB37" si="1168">SUM(GZ30,GZ36)</f>
        <v>29320</v>
      </c>
      <c r="HA37" s="64">
        <f t="shared" si="1168"/>
        <v>0</v>
      </c>
      <c r="HB37" s="65">
        <f t="shared" si="1168"/>
        <v>29320</v>
      </c>
      <c r="HC37" s="64">
        <f t="shared" ref="HC37:HE37" si="1169">SUM(HC30,HC36)</f>
        <v>83284</v>
      </c>
      <c r="HD37" s="64">
        <f t="shared" si="1169"/>
        <v>8771</v>
      </c>
      <c r="HE37" s="65">
        <f t="shared" si="1169"/>
        <v>92055</v>
      </c>
      <c r="HF37" s="64">
        <f t="shared" ref="HF37:HH37" si="1170">SUM(HF30,HF36)</f>
        <v>63500</v>
      </c>
      <c r="HG37" s="64">
        <f t="shared" si="1170"/>
        <v>1950</v>
      </c>
      <c r="HH37" s="65">
        <f t="shared" si="1170"/>
        <v>65450</v>
      </c>
      <c r="HI37" s="64">
        <f t="shared" ref="HI37:HK37" si="1171">SUM(HI30,HI36)</f>
        <v>43500</v>
      </c>
      <c r="HJ37" s="64">
        <f t="shared" si="1171"/>
        <v>0</v>
      </c>
      <c r="HK37" s="65">
        <f t="shared" si="1171"/>
        <v>43500</v>
      </c>
      <c r="HL37" s="64">
        <f t="shared" ref="HL37:HN37" si="1172">SUM(HL30,HL36)</f>
        <v>187700</v>
      </c>
      <c r="HM37" s="64">
        <f t="shared" si="1172"/>
        <v>0</v>
      </c>
      <c r="HN37" s="65">
        <f t="shared" si="1172"/>
        <v>187700</v>
      </c>
      <c r="HO37" s="66">
        <f t="shared" ref="HO37:HQ37" si="1173">SUM(HO30,HO36)</f>
        <v>2396</v>
      </c>
      <c r="HP37" s="64">
        <f t="shared" si="1173"/>
        <v>0</v>
      </c>
      <c r="HQ37" s="65">
        <f t="shared" si="1173"/>
        <v>2396</v>
      </c>
      <c r="HR37" s="66">
        <f t="shared" ref="HR37:HT37" si="1174">SUM(HR30,HR36)</f>
        <v>59935</v>
      </c>
      <c r="HS37" s="64">
        <f t="shared" si="1174"/>
        <v>18885</v>
      </c>
      <c r="HT37" s="65">
        <f t="shared" si="1174"/>
        <v>78820</v>
      </c>
      <c r="HU37" s="66">
        <f t="shared" ref="HU37:HW37" si="1175">SUM(HU30,HU36)</f>
        <v>8567</v>
      </c>
      <c r="HV37" s="64">
        <f t="shared" si="1175"/>
        <v>1354</v>
      </c>
      <c r="HW37" s="65">
        <f t="shared" si="1175"/>
        <v>9921</v>
      </c>
      <c r="HX37" s="66">
        <f t="shared" si="110"/>
        <v>478202</v>
      </c>
      <c r="HY37" s="64">
        <f t="shared" si="111"/>
        <v>30960</v>
      </c>
      <c r="HZ37" s="65">
        <f t="shared" si="112"/>
        <v>509162</v>
      </c>
      <c r="IA37" s="66">
        <f t="shared" ref="IA37:IC37" si="1176">SUM(IA30,IA36)</f>
        <v>4309815</v>
      </c>
      <c r="IB37" s="64">
        <f t="shared" si="1176"/>
        <v>98697</v>
      </c>
      <c r="IC37" s="65">
        <f t="shared" si="1176"/>
        <v>4408512</v>
      </c>
      <c r="ID37" s="66">
        <f t="shared" ref="ID37:IF37" si="1177">SUM(ID30,ID36)</f>
        <v>0</v>
      </c>
      <c r="IE37" s="64">
        <f t="shared" si="1177"/>
        <v>0</v>
      </c>
      <c r="IF37" s="65">
        <f t="shared" si="1177"/>
        <v>0</v>
      </c>
      <c r="IG37" s="66">
        <f t="shared" si="115"/>
        <v>4309815</v>
      </c>
      <c r="IH37" s="64">
        <f t="shared" si="116"/>
        <v>98697</v>
      </c>
      <c r="II37" s="65">
        <f t="shared" si="117"/>
        <v>4408512</v>
      </c>
      <c r="IJ37" s="66">
        <f t="shared" ref="IJ37:IL37" si="1178">SUM(IJ30,IJ36)</f>
        <v>3176</v>
      </c>
      <c r="IK37" s="64">
        <f t="shared" si="1178"/>
        <v>771</v>
      </c>
      <c r="IL37" s="65">
        <f t="shared" si="1178"/>
        <v>3947</v>
      </c>
      <c r="IM37" s="66">
        <f t="shared" ref="IM37:IO37" si="1179">SUM(IM30,IM36)</f>
        <v>619415</v>
      </c>
      <c r="IN37" s="64">
        <f t="shared" si="1179"/>
        <v>52740</v>
      </c>
      <c r="IO37" s="65">
        <f t="shared" si="1179"/>
        <v>672155</v>
      </c>
      <c r="IP37" s="66">
        <f t="shared" si="120"/>
        <v>622591</v>
      </c>
      <c r="IQ37" s="64">
        <f t="shared" si="121"/>
        <v>53511</v>
      </c>
      <c r="IR37" s="65">
        <f t="shared" si="122"/>
        <v>676102</v>
      </c>
      <c r="IS37" s="66">
        <f t="shared" ref="IS37:IU37" si="1180">SUM(IS30,IS36)</f>
        <v>54783</v>
      </c>
      <c r="IT37" s="64">
        <f t="shared" si="1180"/>
        <v>-7900</v>
      </c>
      <c r="IU37" s="65">
        <f t="shared" si="1180"/>
        <v>46883</v>
      </c>
      <c r="IV37" s="66">
        <f t="shared" ref="IV37:IX37" si="1181">SUM(IV30,IV36)</f>
        <v>271947</v>
      </c>
      <c r="IW37" s="64">
        <f t="shared" si="1181"/>
        <v>-72023</v>
      </c>
      <c r="IX37" s="65">
        <f t="shared" si="1181"/>
        <v>199924</v>
      </c>
      <c r="IY37" s="66">
        <f t="shared" si="125"/>
        <v>326730</v>
      </c>
      <c r="IZ37" s="64">
        <f t="shared" si="126"/>
        <v>-79923</v>
      </c>
      <c r="JA37" s="65">
        <f t="shared" si="127"/>
        <v>246807</v>
      </c>
      <c r="JB37" s="66">
        <f t="shared" ref="JB37:JD37" si="1182">SUM(JB30,JB36)</f>
        <v>177352</v>
      </c>
      <c r="JC37" s="64">
        <f t="shared" si="1182"/>
        <v>132203</v>
      </c>
      <c r="JD37" s="65">
        <f t="shared" si="1182"/>
        <v>309555</v>
      </c>
      <c r="JE37" s="66">
        <f t="shared" ref="JE37:JG37" si="1183">SUM(JE30,JE36)</f>
        <v>0</v>
      </c>
      <c r="JF37" s="64">
        <f t="shared" si="1183"/>
        <v>0</v>
      </c>
      <c r="JG37" s="65">
        <f t="shared" si="1183"/>
        <v>0</v>
      </c>
      <c r="JH37" s="66">
        <f t="shared" ref="JH37:JJ37" si="1184">SUM(JH30,JH36)</f>
        <v>11000</v>
      </c>
      <c r="JI37" s="64">
        <f t="shared" si="1184"/>
        <v>0</v>
      </c>
      <c r="JJ37" s="65">
        <f t="shared" si="1184"/>
        <v>11000</v>
      </c>
      <c r="JK37" s="66">
        <f t="shared" si="131"/>
        <v>188352</v>
      </c>
      <c r="JL37" s="64">
        <f t="shared" si="132"/>
        <v>132203</v>
      </c>
      <c r="JM37" s="65">
        <f t="shared" si="133"/>
        <v>320555</v>
      </c>
      <c r="JN37" s="66">
        <f t="shared" ref="JN37:JP37" si="1185">SUM(JN30,JN36)</f>
        <v>0</v>
      </c>
      <c r="JO37" s="64">
        <f t="shared" si="1185"/>
        <v>0</v>
      </c>
      <c r="JP37" s="65">
        <f t="shared" si="1185"/>
        <v>0</v>
      </c>
      <c r="JQ37" s="66">
        <f t="shared" ref="JQ37:JS37" si="1186">SUM(JQ30,JQ36)</f>
        <v>0</v>
      </c>
      <c r="JR37" s="64">
        <f t="shared" si="1186"/>
        <v>0</v>
      </c>
      <c r="JS37" s="65">
        <f t="shared" si="1186"/>
        <v>0</v>
      </c>
      <c r="JT37" s="66">
        <f t="shared" si="136"/>
        <v>0</v>
      </c>
      <c r="JU37" s="64">
        <f t="shared" si="137"/>
        <v>0</v>
      </c>
      <c r="JV37" s="65">
        <f t="shared" si="138"/>
        <v>0</v>
      </c>
      <c r="JW37" s="66">
        <f t="shared" ref="JW37:JY37" si="1187">SUM(JW30,JW36)</f>
        <v>0</v>
      </c>
      <c r="JX37" s="64">
        <f t="shared" si="1187"/>
        <v>0</v>
      </c>
      <c r="JY37" s="65">
        <f t="shared" si="1187"/>
        <v>0</v>
      </c>
      <c r="JZ37" s="66">
        <f t="shared" ref="JZ37:KB37" si="1188">SUM(JZ30,JZ36)</f>
        <v>0</v>
      </c>
      <c r="KA37" s="64">
        <f t="shared" si="1188"/>
        <v>0</v>
      </c>
      <c r="KB37" s="65">
        <f t="shared" si="1188"/>
        <v>0</v>
      </c>
      <c r="KC37" s="66">
        <f t="shared" si="141"/>
        <v>0</v>
      </c>
      <c r="KD37" s="64">
        <f t="shared" si="142"/>
        <v>0</v>
      </c>
      <c r="KE37" s="65">
        <f t="shared" si="143"/>
        <v>0</v>
      </c>
      <c r="KF37" s="66">
        <f t="shared" ref="KF37:KH37" si="1189">SUM(KF30,KF36)</f>
        <v>3218686</v>
      </c>
      <c r="KG37" s="64">
        <f t="shared" si="1189"/>
        <v>57086</v>
      </c>
      <c r="KH37" s="65">
        <f t="shared" si="1189"/>
        <v>3275772</v>
      </c>
      <c r="KI37" s="66">
        <f t="shared" si="6"/>
        <v>9144376</v>
      </c>
      <c r="KJ37" s="64">
        <f t="shared" si="7"/>
        <v>292534</v>
      </c>
      <c r="KK37" s="65">
        <f t="shared" si="145"/>
        <v>9436910</v>
      </c>
      <c r="KL37" s="66">
        <f t="shared" ref="KL37:KN37" si="1190">SUM(KL30,KL36)</f>
        <v>10000</v>
      </c>
      <c r="KM37" s="64">
        <f t="shared" si="1190"/>
        <v>0</v>
      </c>
      <c r="KN37" s="65">
        <f t="shared" si="1190"/>
        <v>10000</v>
      </c>
      <c r="KO37" s="66">
        <f t="shared" ref="KO37:KQ37" si="1191">SUM(KO30,KO36)</f>
        <v>459939</v>
      </c>
      <c r="KP37" s="64">
        <f t="shared" si="1191"/>
        <v>-143998</v>
      </c>
      <c r="KQ37" s="65">
        <f t="shared" si="1191"/>
        <v>315941</v>
      </c>
      <c r="KR37" s="66">
        <f t="shared" ref="KR37:KT37" si="1192">SUM(KR30,KR36)</f>
        <v>610682</v>
      </c>
      <c r="KS37" s="64">
        <f t="shared" si="1192"/>
        <v>0</v>
      </c>
      <c r="KT37" s="65">
        <f t="shared" si="1192"/>
        <v>610682</v>
      </c>
      <c r="KU37" s="66">
        <f t="shared" si="149"/>
        <v>1070621</v>
      </c>
      <c r="KV37" s="64">
        <f t="shared" si="150"/>
        <v>-143998</v>
      </c>
      <c r="KW37" s="65">
        <f t="shared" si="151"/>
        <v>926623</v>
      </c>
      <c r="KX37" s="66">
        <f t="shared" ref="KX37:KZ37" si="1193">SUM(KX30,KX36)</f>
        <v>10405</v>
      </c>
      <c r="KY37" s="64">
        <f t="shared" si="1193"/>
        <v>-3982</v>
      </c>
      <c r="KZ37" s="65">
        <f t="shared" si="1193"/>
        <v>6423</v>
      </c>
      <c r="LA37" s="66">
        <f t="shared" ref="LA37:LC37" si="1194">SUM(LA30,LA36)</f>
        <v>608</v>
      </c>
      <c r="LB37" s="64">
        <f t="shared" si="1194"/>
        <v>0</v>
      </c>
      <c r="LC37" s="65">
        <f t="shared" si="1194"/>
        <v>608</v>
      </c>
      <c r="LD37" s="66">
        <f t="shared" ref="LD37:LF37" si="1195">SUM(LD30,LD36)</f>
        <v>0</v>
      </c>
      <c r="LE37" s="64">
        <f t="shared" si="1195"/>
        <v>0</v>
      </c>
      <c r="LF37" s="65">
        <f t="shared" si="1195"/>
        <v>0</v>
      </c>
      <c r="LG37" s="66">
        <f t="shared" ref="LG37:LI37" si="1196">SUM(LG30,LG36)</f>
        <v>222000</v>
      </c>
      <c r="LH37" s="64">
        <f t="shared" si="1196"/>
        <v>-150203</v>
      </c>
      <c r="LI37" s="65">
        <f t="shared" si="1196"/>
        <v>71797</v>
      </c>
      <c r="LJ37" s="66">
        <f t="shared" ref="LJ37:LL37" si="1197">SUM(LJ30,LJ36)</f>
        <v>25000</v>
      </c>
      <c r="LK37" s="64">
        <f t="shared" si="1197"/>
        <v>-8255</v>
      </c>
      <c r="LL37" s="65">
        <f t="shared" si="1197"/>
        <v>16745</v>
      </c>
      <c r="LM37" s="66">
        <f t="shared" si="157"/>
        <v>258013</v>
      </c>
      <c r="LN37" s="64">
        <f t="shared" si="157"/>
        <v>-162440</v>
      </c>
      <c r="LO37" s="65">
        <f t="shared" si="158"/>
        <v>95573</v>
      </c>
      <c r="LP37" s="66">
        <f t="shared" ref="LP37:LR37" si="1198">SUM(LP30,LP36)</f>
        <v>900000</v>
      </c>
      <c r="LQ37" s="64">
        <f t="shared" si="1198"/>
        <v>0</v>
      </c>
      <c r="LR37" s="65">
        <f t="shared" si="1198"/>
        <v>900000</v>
      </c>
      <c r="LS37" s="66">
        <f t="shared" si="9"/>
        <v>2238634</v>
      </c>
      <c r="LT37" s="64">
        <f t="shared" si="10"/>
        <v>-306438</v>
      </c>
      <c r="LU37" s="65">
        <f t="shared" si="160"/>
        <v>1932196</v>
      </c>
      <c r="LV37" s="66">
        <f t="shared" ref="LV37:LX37" si="1199">SUM(LV30,LV36)</f>
        <v>0</v>
      </c>
      <c r="LW37" s="64">
        <f t="shared" si="1199"/>
        <v>0</v>
      </c>
      <c r="LX37" s="65">
        <f t="shared" si="1199"/>
        <v>0</v>
      </c>
      <c r="LY37" s="66">
        <f t="shared" ref="LY37:MA37" si="1200">SUM(LY30,LY36)</f>
        <v>0</v>
      </c>
      <c r="LZ37" s="64">
        <f t="shared" si="1200"/>
        <v>0</v>
      </c>
      <c r="MA37" s="65">
        <f t="shared" si="1200"/>
        <v>0</v>
      </c>
      <c r="MB37" s="66">
        <f t="shared" ref="MB37:MD37" si="1201">SUM(MB30,MB36)</f>
        <v>0</v>
      </c>
      <c r="MC37" s="64">
        <f t="shared" si="1201"/>
        <v>0</v>
      </c>
      <c r="MD37" s="65">
        <f t="shared" si="1201"/>
        <v>0</v>
      </c>
      <c r="ME37" s="66">
        <f t="shared" ref="ME37:MG37" si="1202">SUM(ME30,ME36)</f>
        <v>0</v>
      </c>
      <c r="MF37" s="64">
        <f t="shared" si="1202"/>
        <v>0</v>
      </c>
      <c r="MG37" s="65">
        <f t="shared" si="1202"/>
        <v>0</v>
      </c>
      <c r="MH37" s="66">
        <f t="shared" ref="MH37:MJ37" si="1203">SUM(MH30,MH36)</f>
        <v>0</v>
      </c>
      <c r="MI37" s="64">
        <f t="shared" si="1203"/>
        <v>0</v>
      </c>
      <c r="MJ37" s="65">
        <f t="shared" si="1203"/>
        <v>0</v>
      </c>
      <c r="MK37" s="66">
        <f t="shared" ref="MK37:MM37" si="1204">SUM(MK30,MK36)</f>
        <v>0</v>
      </c>
      <c r="ML37" s="64">
        <f t="shared" si="1204"/>
        <v>0</v>
      </c>
      <c r="MM37" s="65">
        <f t="shared" si="1204"/>
        <v>0</v>
      </c>
      <c r="MN37" s="66">
        <f t="shared" ref="MN37:MP37" si="1205">SUM(MN30,MN36)</f>
        <v>0</v>
      </c>
      <c r="MO37" s="64">
        <f t="shared" si="1205"/>
        <v>0</v>
      </c>
      <c r="MP37" s="65">
        <f t="shared" si="1205"/>
        <v>0</v>
      </c>
      <c r="MQ37" s="66">
        <f t="shared" ref="MQ37:MS37" si="1206">SUM(MQ30,MQ36)</f>
        <v>0</v>
      </c>
      <c r="MR37" s="64">
        <f t="shared" si="1206"/>
        <v>0</v>
      </c>
      <c r="MS37" s="65">
        <f t="shared" si="1206"/>
        <v>0</v>
      </c>
      <c r="MT37" s="66">
        <f t="shared" ref="MT37:MV37" si="1207">SUM(MT30,MT36)</f>
        <v>0</v>
      </c>
      <c r="MU37" s="64">
        <f t="shared" si="1207"/>
        <v>0</v>
      </c>
      <c r="MV37" s="65">
        <f t="shared" si="1207"/>
        <v>0</v>
      </c>
      <c r="MW37" s="66">
        <f t="shared" si="170"/>
        <v>0</v>
      </c>
      <c r="MX37" s="64">
        <f t="shared" si="171"/>
        <v>0</v>
      </c>
      <c r="MY37" s="65">
        <f t="shared" si="172"/>
        <v>0</v>
      </c>
      <c r="MZ37" s="66">
        <f t="shared" ref="MZ37:NB37" si="1208">SUM(MZ30,MZ36)</f>
        <v>0</v>
      </c>
      <c r="NA37" s="64">
        <f t="shared" si="1208"/>
        <v>0</v>
      </c>
      <c r="NB37" s="65">
        <f t="shared" si="1208"/>
        <v>0</v>
      </c>
      <c r="NC37" s="66">
        <f t="shared" ref="NC37:NE37" si="1209">SUM(NC30,NC36)</f>
        <v>0</v>
      </c>
      <c r="ND37" s="64">
        <f t="shared" si="1209"/>
        <v>0</v>
      </c>
      <c r="NE37" s="65">
        <f t="shared" si="1209"/>
        <v>0</v>
      </c>
      <c r="NF37" s="66">
        <f t="shared" ref="NF37:NH37" si="1210">SUM(NF30,NF36)</f>
        <v>0</v>
      </c>
      <c r="NG37" s="64">
        <f t="shared" si="1210"/>
        <v>0</v>
      </c>
      <c r="NH37" s="65">
        <f t="shared" si="1210"/>
        <v>0</v>
      </c>
      <c r="NI37" s="66">
        <f t="shared" ref="NI37:NK37" si="1211">SUM(NI30,NI36)</f>
        <v>0</v>
      </c>
      <c r="NJ37" s="64">
        <f t="shared" si="1211"/>
        <v>0</v>
      </c>
      <c r="NK37" s="65">
        <f t="shared" si="1211"/>
        <v>0</v>
      </c>
      <c r="NL37" s="66">
        <f t="shared" si="177"/>
        <v>0</v>
      </c>
      <c r="NM37" s="64">
        <f t="shared" si="178"/>
        <v>0</v>
      </c>
      <c r="NN37" s="65">
        <f t="shared" si="179"/>
        <v>0</v>
      </c>
      <c r="NO37" s="66">
        <f t="shared" si="180"/>
        <v>0</v>
      </c>
      <c r="NP37" s="64">
        <f t="shared" si="181"/>
        <v>0</v>
      </c>
      <c r="NQ37" s="65">
        <f t="shared" si="182"/>
        <v>0</v>
      </c>
      <c r="NR37" s="66">
        <f t="shared" ref="NR37:NT37" si="1212">SUM(NR30,NR36)</f>
        <v>0</v>
      </c>
      <c r="NS37" s="64">
        <f t="shared" si="1212"/>
        <v>0</v>
      </c>
      <c r="NT37" s="65">
        <f t="shared" si="1212"/>
        <v>0</v>
      </c>
      <c r="NU37" s="66">
        <f t="shared" ref="NU37:NW37" si="1213">SUM(NU30,NU36)</f>
        <v>0</v>
      </c>
      <c r="NV37" s="64">
        <f t="shared" si="1213"/>
        <v>0</v>
      </c>
      <c r="NW37" s="65">
        <f t="shared" si="1213"/>
        <v>0</v>
      </c>
      <c r="NX37" s="66">
        <f t="shared" ref="NX37:NZ37" si="1214">SUM(NX30,NX36)</f>
        <v>0</v>
      </c>
      <c r="NY37" s="64">
        <f t="shared" si="1214"/>
        <v>0</v>
      </c>
      <c r="NZ37" s="65">
        <f t="shared" si="1214"/>
        <v>0</v>
      </c>
      <c r="OA37" s="66">
        <f t="shared" ref="OA37:OC37" si="1215">SUM(OA30,OA36)</f>
        <v>699</v>
      </c>
      <c r="OB37" s="64">
        <f t="shared" si="1215"/>
        <v>0</v>
      </c>
      <c r="OC37" s="65">
        <f t="shared" si="1215"/>
        <v>699</v>
      </c>
      <c r="OD37" s="66">
        <f t="shared" ref="OD37:OF37" si="1216">SUM(OD30,OD36)</f>
        <v>0</v>
      </c>
      <c r="OE37" s="64">
        <f t="shared" si="1216"/>
        <v>0</v>
      </c>
      <c r="OF37" s="65">
        <f t="shared" si="1216"/>
        <v>0</v>
      </c>
      <c r="OG37" s="66">
        <f t="shared" ref="OG37:OI37" si="1217">SUM(OG30,OG36)</f>
        <v>0</v>
      </c>
      <c r="OH37" s="64">
        <f t="shared" si="1217"/>
        <v>0</v>
      </c>
      <c r="OI37" s="65">
        <f t="shared" si="1217"/>
        <v>0</v>
      </c>
      <c r="OJ37" s="66">
        <f t="shared" ref="OJ37:OL37" si="1218">SUM(OJ30,OJ36)</f>
        <v>0</v>
      </c>
      <c r="OK37" s="64">
        <f t="shared" si="1218"/>
        <v>0</v>
      </c>
      <c r="OL37" s="65">
        <f t="shared" si="1218"/>
        <v>0</v>
      </c>
      <c r="OM37" s="66">
        <f t="shared" ref="OM37:OO37" si="1219">SUM(OM30,OM36)</f>
        <v>0</v>
      </c>
      <c r="ON37" s="64">
        <f t="shared" si="1219"/>
        <v>64996</v>
      </c>
      <c r="OO37" s="65">
        <f t="shared" si="1219"/>
        <v>64996</v>
      </c>
      <c r="OP37" s="66">
        <f t="shared" si="191"/>
        <v>699</v>
      </c>
      <c r="OQ37" s="64">
        <f t="shared" si="191"/>
        <v>64996</v>
      </c>
      <c r="OR37" s="65">
        <f t="shared" si="192"/>
        <v>65695</v>
      </c>
      <c r="OS37" s="66">
        <f t="shared" ref="OS37:OU37" si="1220">SUM(OS30,OS36)</f>
        <v>389500</v>
      </c>
      <c r="OT37" s="64">
        <f t="shared" si="1220"/>
        <v>0</v>
      </c>
      <c r="OU37" s="65">
        <f t="shared" si="1220"/>
        <v>389500</v>
      </c>
      <c r="OV37" s="66">
        <f t="shared" si="194"/>
        <v>389500</v>
      </c>
      <c r="OW37" s="64">
        <f t="shared" si="195"/>
        <v>0</v>
      </c>
      <c r="OX37" s="65">
        <f t="shared" si="196"/>
        <v>389500</v>
      </c>
      <c r="OY37" s="66">
        <f t="shared" ref="OY37:PA37" si="1221">SUM(OY30,OY36)</f>
        <v>0</v>
      </c>
      <c r="OZ37" s="64">
        <f t="shared" si="1221"/>
        <v>0</v>
      </c>
      <c r="PA37" s="65">
        <f t="shared" si="1221"/>
        <v>0</v>
      </c>
      <c r="PB37" s="66">
        <f t="shared" ref="PB37:PD37" si="1222">SUM(PB30,PB36)</f>
        <v>0</v>
      </c>
      <c r="PC37" s="64">
        <f t="shared" si="1222"/>
        <v>0</v>
      </c>
      <c r="PD37" s="65">
        <f t="shared" si="1222"/>
        <v>0</v>
      </c>
      <c r="PE37" s="66">
        <f t="shared" ref="PE37:PG37" si="1223">SUM(PE30,PE36)</f>
        <v>2566</v>
      </c>
      <c r="PF37" s="64">
        <f t="shared" si="1223"/>
        <v>0</v>
      </c>
      <c r="PG37" s="65">
        <f t="shared" si="1223"/>
        <v>2566</v>
      </c>
      <c r="PH37" s="66">
        <f t="shared" ref="PH37:PJ37" si="1224">SUM(PH30,PH36)</f>
        <v>63936</v>
      </c>
      <c r="PI37" s="64">
        <f t="shared" si="1224"/>
        <v>0</v>
      </c>
      <c r="PJ37" s="65">
        <f t="shared" si="1224"/>
        <v>63936</v>
      </c>
      <c r="PK37" s="66">
        <f t="shared" si="201"/>
        <v>66502</v>
      </c>
      <c r="PL37" s="64">
        <f t="shared" si="201"/>
        <v>0</v>
      </c>
      <c r="PM37" s="65">
        <f t="shared" si="202"/>
        <v>66502</v>
      </c>
      <c r="PN37" s="66">
        <f t="shared" si="11"/>
        <v>456701</v>
      </c>
      <c r="PO37" s="64">
        <f t="shared" si="12"/>
        <v>64996</v>
      </c>
      <c r="PP37" s="65">
        <f t="shared" si="203"/>
        <v>521697</v>
      </c>
      <c r="PQ37" s="66">
        <f t="shared" si="13"/>
        <v>15625695</v>
      </c>
      <c r="PR37" s="64">
        <f t="shared" si="14"/>
        <v>72252</v>
      </c>
      <c r="PS37" s="65">
        <f t="shared" si="204"/>
        <v>15697947</v>
      </c>
      <c r="PT37" s="66">
        <f t="shared" si="15"/>
        <v>20708024</v>
      </c>
      <c r="PU37" s="64">
        <f t="shared" si="16"/>
        <v>170949</v>
      </c>
      <c r="PV37" s="65">
        <f t="shared" si="205"/>
        <v>20878973</v>
      </c>
      <c r="PW37" s="63"/>
    </row>
    <row r="38" spans="1:439" s="69" customFormat="1" ht="17.25" thickTop="1" thickBot="1" x14ac:dyDescent="0.3">
      <c r="A38" s="7"/>
      <c r="B38" s="8"/>
      <c r="C38" s="67" t="s">
        <v>315</v>
      </c>
      <c r="D38" s="68"/>
      <c r="F38" s="70"/>
      <c r="G38" s="71"/>
      <c r="I38" s="70"/>
      <c r="J38" s="71"/>
      <c r="L38" s="70"/>
      <c r="M38" s="71"/>
      <c r="O38" s="70"/>
      <c r="P38" s="71"/>
      <c r="R38" s="70"/>
      <c r="S38" s="71"/>
      <c r="U38" s="70"/>
      <c r="V38" s="71"/>
      <c r="X38" s="70"/>
      <c r="Y38" s="71"/>
      <c r="AA38" s="70"/>
      <c r="AB38" s="71"/>
      <c r="AD38" s="70"/>
      <c r="AE38" s="71"/>
      <c r="AG38" s="70"/>
      <c r="AH38" s="71"/>
      <c r="AI38" s="69">
        <f t="shared" si="28"/>
        <v>0</v>
      </c>
      <c r="AJ38" s="70">
        <f t="shared" si="29"/>
        <v>0</v>
      </c>
      <c r="AK38" s="71"/>
      <c r="AM38" s="70"/>
      <c r="AN38" s="71"/>
      <c r="AP38" s="70"/>
      <c r="AQ38" s="71"/>
      <c r="AS38" s="70"/>
      <c r="AT38" s="71"/>
      <c r="AV38" s="70"/>
      <c r="AW38" s="71"/>
      <c r="AY38" s="70"/>
      <c r="AZ38" s="71"/>
      <c r="BB38" s="70"/>
      <c r="BC38" s="71"/>
      <c r="BE38" s="70"/>
      <c r="BF38" s="71"/>
      <c r="BH38" s="70"/>
      <c r="BI38" s="71"/>
      <c r="BK38" s="70"/>
      <c r="BL38" s="71"/>
      <c r="BN38" s="70"/>
      <c r="BO38" s="71"/>
      <c r="BQ38" s="70"/>
      <c r="BR38" s="71">
        <f t="shared" si="41"/>
        <v>0</v>
      </c>
      <c r="BS38" s="69">
        <f t="shared" si="42"/>
        <v>0</v>
      </c>
      <c r="BT38" s="70">
        <f t="shared" si="43"/>
        <v>0</v>
      </c>
      <c r="BU38" s="71"/>
      <c r="BW38" s="70"/>
      <c r="BX38" s="71"/>
      <c r="BZ38" s="70"/>
      <c r="CA38" s="71"/>
      <c r="CC38" s="70"/>
      <c r="CD38" s="71"/>
      <c r="CF38" s="70"/>
      <c r="CG38" s="71"/>
      <c r="CI38" s="70"/>
      <c r="CJ38" s="71"/>
      <c r="CL38" s="70"/>
      <c r="CM38" s="71"/>
      <c r="CO38" s="70"/>
      <c r="CP38" s="71"/>
      <c r="CR38" s="70">
        <f t="shared" si="53"/>
        <v>0</v>
      </c>
      <c r="CS38" s="71"/>
      <c r="CU38" s="70"/>
      <c r="CV38" s="71"/>
      <c r="CX38" s="70"/>
      <c r="CY38" s="71"/>
      <c r="DA38" s="70"/>
      <c r="DB38" s="71"/>
      <c r="DD38" s="70"/>
      <c r="DE38" s="71"/>
      <c r="DG38" s="70"/>
      <c r="DH38" s="71"/>
      <c r="DJ38" s="70">
        <f t="shared" si="61"/>
        <v>0</v>
      </c>
      <c r="DK38" s="71"/>
      <c r="DM38" s="70"/>
      <c r="DN38" s="71"/>
      <c r="DP38" s="70"/>
      <c r="DQ38" s="71"/>
      <c r="DS38" s="70"/>
      <c r="DT38" s="71"/>
      <c r="DV38" s="70"/>
      <c r="DW38" s="71"/>
      <c r="DY38" s="70"/>
      <c r="DZ38" s="71">
        <f t="shared" si="67"/>
        <v>0</v>
      </c>
      <c r="EA38" s="69">
        <f t="shared" si="67"/>
        <v>0</v>
      </c>
      <c r="EB38" s="70">
        <f t="shared" si="68"/>
        <v>0</v>
      </c>
      <c r="EC38" s="71"/>
      <c r="EE38" s="70"/>
      <c r="EF38" s="71"/>
      <c r="EH38" s="70"/>
      <c r="EI38" s="71"/>
      <c r="EK38" s="70"/>
      <c r="EL38" s="71"/>
      <c r="EN38" s="70"/>
      <c r="EO38" s="71"/>
      <c r="EQ38" s="70">
        <f t="shared" si="74"/>
        <v>0</v>
      </c>
      <c r="ER38" s="71"/>
      <c r="ET38" s="70"/>
      <c r="EU38" s="71"/>
      <c r="EW38" s="70"/>
      <c r="EX38" s="71"/>
      <c r="EZ38" s="70"/>
      <c r="FA38" s="71"/>
      <c r="FC38" s="70"/>
      <c r="FD38" s="71"/>
      <c r="FF38" s="70"/>
      <c r="FG38" s="71"/>
      <c r="FI38" s="70"/>
      <c r="FJ38" s="71"/>
      <c r="FL38" s="70">
        <f t="shared" si="83"/>
        <v>0</v>
      </c>
      <c r="FM38" s="71"/>
      <c r="FO38" s="70"/>
      <c r="FP38" s="71"/>
      <c r="FR38" s="70"/>
      <c r="FS38" s="71"/>
      <c r="FU38" s="70"/>
      <c r="FV38" s="71"/>
      <c r="FX38" s="70"/>
      <c r="FY38" s="71"/>
      <c r="GA38" s="70"/>
      <c r="GB38" s="71">
        <f t="shared" si="89"/>
        <v>0</v>
      </c>
      <c r="GC38" s="69">
        <f t="shared" si="90"/>
        <v>0</v>
      </c>
      <c r="GD38" s="70"/>
      <c r="GE38" s="71"/>
      <c r="GG38" s="70"/>
      <c r="GH38" s="71"/>
      <c r="GJ38" s="70"/>
      <c r="GK38" s="71">
        <f t="shared" si="94"/>
        <v>0</v>
      </c>
      <c r="GL38" s="69">
        <f t="shared" si="94"/>
        <v>0</v>
      </c>
      <c r="GM38" s="70">
        <f t="shared" si="95"/>
        <v>0</v>
      </c>
      <c r="GN38" s="71"/>
      <c r="GP38" s="70"/>
      <c r="GQ38" s="71"/>
      <c r="GS38" s="70"/>
      <c r="GT38" s="71"/>
      <c r="GV38" s="70">
        <f t="shared" si="100"/>
        <v>0</v>
      </c>
      <c r="GW38" s="71"/>
      <c r="GY38" s="70">
        <f t="shared" si="101"/>
        <v>0</v>
      </c>
      <c r="HB38" s="70"/>
      <c r="HE38" s="70"/>
      <c r="HH38" s="70"/>
      <c r="HK38" s="70"/>
      <c r="HN38" s="70"/>
      <c r="HO38" s="71"/>
      <c r="HQ38" s="70"/>
      <c r="HR38" s="71"/>
      <c r="HT38" s="70"/>
      <c r="HU38" s="71"/>
      <c r="HW38" s="70"/>
      <c r="HX38" s="71">
        <f t="shared" si="110"/>
        <v>0</v>
      </c>
      <c r="HY38" s="69">
        <f t="shared" si="111"/>
        <v>0</v>
      </c>
      <c r="HZ38" s="70">
        <f t="shared" si="112"/>
        <v>0</v>
      </c>
      <c r="IA38" s="71"/>
      <c r="IC38" s="70"/>
      <c r="ID38" s="71"/>
      <c r="IF38" s="70"/>
      <c r="IG38" s="71"/>
      <c r="II38" s="70">
        <f t="shared" si="117"/>
        <v>0</v>
      </c>
      <c r="IJ38" s="71"/>
      <c r="IL38" s="70"/>
      <c r="IM38" s="71"/>
      <c r="IO38" s="70"/>
      <c r="IP38" s="71"/>
      <c r="IR38" s="70">
        <f t="shared" si="122"/>
        <v>0</v>
      </c>
      <c r="IS38" s="71"/>
      <c r="IU38" s="70"/>
      <c r="IV38" s="71"/>
      <c r="IX38" s="70"/>
      <c r="IY38" s="71"/>
      <c r="JA38" s="70">
        <f t="shared" si="127"/>
        <v>0</v>
      </c>
      <c r="JB38" s="71"/>
      <c r="JD38" s="70"/>
      <c r="JE38" s="71"/>
      <c r="JG38" s="70"/>
      <c r="JH38" s="71"/>
      <c r="JJ38" s="70"/>
      <c r="JK38" s="71"/>
      <c r="JM38" s="70">
        <f t="shared" si="133"/>
        <v>0</v>
      </c>
      <c r="JN38" s="71"/>
      <c r="JP38" s="70"/>
      <c r="JQ38" s="71"/>
      <c r="JS38" s="70"/>
      <c r="JT38" s="71"/>
      <c r="JV38" s="70">
        <f t="shared" si="138"/>
        <v>0</v>
      </c>
      <c r="JW38" s="71"/>
      <c r="JY38" s="70"/>
      <c r="JZ38" s="71"/>
      <c r="KB38" s="70"/>
      <c r="KC38" s="71"/>
      <c r="KE38" s="70">
        <f t="shared" si="143"/>
        <v>0</v>
      </c>
      <c r="KF38" s="71"/>
      <c r="KH38" s="70"/>
      <c r="KI38" s="71"/>
      <c r="KK38" s="70">
        <f t="shared" si="145"/>
        <v>0</v>
      </c>
      <c r="KL38" s="71"/>
      <c r="KN38" s="70"/>
      <c r="KO38" s="71"/>
      <c r="KQ38" s="70"/>
      <c r="KR38" s="71"/>
      <c r="KT38" s="70"/>
      <c r="KU38" s="71"/>
      <c r="KW38" s="70">
        <f t="shared" si="151"/>
        <v>0</v>
      </c>
      <c r="KX38" s="71"/>
      <c r="KZ38" s="70"/>
      <c r="LA38" s="71"/>
      <c r="LC38" s="70"/>
      <c r="LD38" s="71"/>
      <c r="LF38" s="70"/>
      <c r="LG38" s="71"/>
      <c r="LI38" s="70"/>
      <c r="LJ38" s="71"/>
      <c r="LL38" s="70"/>
      <c r="LM38" s="71">
        <f t="shared" si="157"/>
        <v>0</v>
      </c>
      <c r="LN38" s="69">
        <f t="shared" si="157"/>
        <v>0</v>
      </c>
      <c r="LO38" s="70">
        <f t="shared" si="158"/>
        <v>0</v>
      </c>
      <c r="LP38" s="71"/>
      <c r="LR38" s="70"/>
      <c r="LS38" s="71"/>
      <c r="LU38" s="70">
        <f t="shared" si="160"/>
        <v>0</v>
      </c>
      <c r="LV38" s="71"/>
      <c r="LX38" s="70"/>
      <c r="LY38" s="71"/>
      <c r="MA38" s="70"/>
      <c r="MB38" s="71"/>
      <c r="MD38" s="70"/>
      <c r="ME38" s="71"/>
      <c r="MG38" s="70"/>
      <c r="MH38" s="71"/>
      <c r="MJ38" s="70"/>
      <c r="MK38" s="71"/>
      <c r="MM38" s="70"/>
      <c r="MN38" s="71"/>
      <c r="MP38" s="70"/>
      <c r="MQ38" s="71"/>
      <c r="MS38" s="70"/>
      <c r="MT38" s="71"/>
      <c r="MV38" s="70"/>
      <c r="MW38" s="71"/>
      <c r="MY38" s="70">
        <f t="shared" si="172"/>
        <v>0</v>
      </c>
      <c r="MZ38" s="71"/>
      <c r="NB38" s="70"/>
      <c r="NC38" s="71"/>
      <c r="NE38" s="70"/>
      <c r="NF38" s="71"/>
      <c r="NH38" s="70"/>
      <c r="NI38" s="71"/>
      <c r="NK38" s="70"/>
      <c r="NL38" s="71"/>
      <c r="NN38" s="70">
        <f t="shared" si="179"/>
        <v>0</v>
      </c>
      <c r="NO38" s="71"/>
      <c r="NQ38" s="70">
        <f t="shared" si="182"/>
        <v>0</v>
      </c>
      <c r="NR38" s="71"/>
      <c r="NT38" s="70"/>
      <c r="NU38" s="71"/>
      <c r="NW38" s="70"/>
      <c r="NX38" s="71"/>
      <c r="NZ38" s="70"/>
      <c r="OA38" s="71"/>
      <c r="OC38" s="70"/>
      <c r="OD38" s="71"/>
      <c r="OF38" s="70"/>
      <c r="OG38" s="71"/>
      <c r="OI38" s="70"/>
      <c r="OJ38" s="71"/>
      <c r="OL38" s="70"/>
      <c r="OM38" s="71"/>
      <c r="OO38" s="70"/>
      <c r="OP38" s="71"/>
      <c r="OR38" s="70">
        <f t="shared" si="192"/>
        <v>0</v>
      </c>
      <c r="OS38" s="71"/>
      <c r="OU38" s="70"/>
      <c r="OV38" s="71"/>
      <c r="OX38" s="70">
        <f t="shared" si="196"/>
        <v>0</v>
      </c>
      <c r="OY38" s="71"/>
      <c r="PA38" s="70"/>
      <c r="PB38" s="71"/>
      <c r="PD38" s="70"/>
      <c r="PE38" s="71"/>
      <c r="PG38" s="70"/>
      <c r="PH38" s="71"/>
      <c r="PJ38" s="70"/>
      <c r="PK38" s="71">
        <f t="shared" si="201"/>
        <v>0</v>
      </c>
      <c r="PL38" s="69">
        <f t="shared" si="201"/>
        <v>0</v>
      </c>
      <c r="PM38" s="70">
        <f t="shared" si="202"/>
        <v>0</v>
      </c>
      <c r="PN38" s="71"/>
      <c r="PP38" s="70">
        <f t="shared" si="203"/>
        <v>0</v>
      </c>
      <c r="PQ38" s="71"/>
      <c r="PS38" s="70">
        <f t="shared" si="204"/>
        <v>0</v>
      </c>
      <c r="PT38" s="71"/>
      <c r="PV38" s="70">
        <f t="shared" si="205"/>
        <v>0</v>
      </c>
      <c r="PW38" s="68"/>
    </row>
    <row r="39" spans="1:439" s="23" customFormat="1" ht="16.5" thickBot="1" x14ac:dyDescent="0.3">
      <c r="A39" s="19">
        <v>28</v>
      </c>
      <c r="B39" s="20" t="s">
        <v>289</v>
      </c>
      <c r="C39" s="72" t="s">
        <v>323</v>
      </c>
      <c r="D39" s="22">
        <v>172336</v>
      </c>
      <c r="F39" s="24">
        <f>SUM(D39:E39)</f>
        <v>172336</v>
      </c>
      <c r="G39" s="25"/>
      <c r="I39" s="24">
        <f>SUM(G39:H39)</f>
        <v>0</v>
      </c>
      <c r="J39" s="25"/>
      <c r="L39" s="24">
        <f>SUM(J39:K39)</f>
        <v>0</v>
      </c>
      <c r="M39" s="25"/>
      <c r="O39" s="24">
        <f>SUM(M39:N39)</f>
        <v>0</v>
      </c>
      <c r="P39" s="25"/>
      <c r="R39" s="24">
        <f>SUM(P39:Q39)</f>
        <v>0</v>
      </c>
      <c r="S39" s="25"/>
      <c r="U39" s="24">
        <f>SUM(S39:T39)</f>
        <v>0</v>
      </c>
      <c r="V39" s="25"/>
      <c r="X39" s="24">
        <f>SUM(V39:W39)</f>
        <v>0</v>
      </c>
      <c r="Y39" s="25"/>
      <c r="AA39" s="24">
        <f>SUM(Y39:Z39)</f>
        <v>0</v>
      </c>
      <c r="AB39" s="25">
        <f t="shared" si="25"/>
        <v>0</v>
      </c>
      <c r="AC39" s="23">
        <f t="shared" si="26"/>
        <v>0</v>
      </c>
      <c r="AD39" s="24">
        <f t="shared" si="26"/>
        <v>0</v>
      </c>
      <c r="AE39" s="25"/>
      <c r="AG39" s="24">
        <f>SUM(AE39:AF39)</f>
        <v>0</v>
      </c>
      <c r="AH39" s="25">
        <f t="shared" ref="AH39:AH72" si="1225">SUM(D39,AB39,AE39)</f>
        <v>172336</v>
      </c>
      <c r="AI39" s="23">
        <f t="shared" si="28"/>
        <v>0</v>
      </c>
      <c r="AJ39" s="24">
        <f t="shared" si="29"/>
        <v>172336</v>
      </c>
      <c r="AK39" s="25"/>
      <c r="AM39" s="24">
        <f>SUM(AK39:AL39)</f>
        <v>0</v>
      </c>
      <c r="AN39" s="25"/>
      <c r="AP39" s="24">
        <f>SUM(AN39:AO39)</f>
        <v>0</v>
      </c>
      <c r="AQ39" s="25"/>
      <c r="AS39" s="24">
        <f>SUM(AQ39:AR39)</f>
        <v>0</v>
      </c>
      <c r="AT39" s="25"/>
      <c r="AV39" s="24">
        <f>SUM(AT39:AU39)</f>
        <v>0</v>
      </c>
      <c r="AW39" s="25"/>
      <c r="AY39" s="24">
        <f>SUM(AW39:AX39)</f>
        <v>0</v>
      </c>
      <c r="AZ39" s="25"/>
      <c r="BB39" s="24">
        <f>SUM(AZ39:BA39)</f>
        <v>0</v>
      </c>
      <c r="BC39" s="25"/>
      <c r="BE39" s="24">
        <f>SUM(BC39:BD39)</f>
        <v>0</v>
      </c>
      <c r="BF39" s="25"/>
      <c r="BH39" s="24">
        <f>SUM(BF39:BG39)</f>
        <v>0</v>
      </c>
      <c r="BI39" s="25"/>
      <c r="BK39" s="24">
        <f>SUM(BI39:BJ39)</f>
        <v>0</v>
      </c>
      <c r="BL39" s="25"/>
      <c r="BN39" s="24">
        <f>SUM(BL39:BM39)</f>
        <v>0</v>
      </c>
      <c r="BO39" s="25"/>
      <c r="BQ39" s="24">
        <f>SUM(BO39:BP39)</f>
        <v>0</v>
      </c>
      <c r="BR39" s="25">
        <f t="shared" si="41"/>
        <v>0</v>
      </c>
      <c r="BS39" s="23">
        <f t="shared" si="42"/>
        <v>0</v>
      </c>
      <c r="BT39" s="24">
        <f t="shared" si="43"/>
        <v>0</v>
      </c>
      <c r="BU39" s="25"/>
      <c r="BW39" s="24">
        <f>SUM(BU39:BV39)</f>
        <v>0</v>
      </c>
      <c r="BX39" s="25"/>
      <c r="BZ39" s="24">
        <f>SUM(BX39:BY39)</f>
        <v>0</v>
      </c>
      <c r="CA39" s="25"/>
      <c r="CC39" s="24">
        <f>SUM(CA39:CB39)</f>
        <v>0</v>
      </c>
      <c r="CD39" s="25"/>
      <c r="CF39" s="24">
        <f>SUM(CD39:CE39)</f>
        <v>0</v>
      </c>
      <c r="CG39" s="25"/>
      <c r="CI39" s="24">
        <f>SUM(CG39:CH39)</f>
        <v>0</v>
      </c>
      <c r="CJ39" s="25"/>
      <c r="CL39" s="24">
        <f>SUM(CJ39:CK39)</f>
        <v>0</v>
      </c>
      <c r="CM39" s="25"/>
      <c r="CO39" s="24">
        <f>SUM(CM39:CN39)</f>
        <v>0</v>
      </c>
      <c r="CP39" s="25">
        <f t="shared" si="51"/>
        <v>0</v>
      </c>
      <c r="CQ39" s="23">
        <f t="shared" si="52"/>
        <v>0</v>
      </c>
      <c r="CR39" s="24">
        <f t="shared" si="53"/>
        <v>0</v>
      </c>
      <c r="CS39" s="25"/>
      <c r="CU39" s="24">
        <f>SUM(CS39:CT39)</f>
        <v>0</v>
      </c>
      <c r="CV39" s="25"/>
      <c r="CX39" s="24">
        <f>SUM(CV39:CW39)</f>
        <v>0</v>
      </c>
      <c r="CY39" s="25"/>
      <c r="DA39" s="24">
        <f>SUM(CY39:CZ39)</f>
        <v>0</v>
      </c>
      <c r="DB39" s="25"/>
      <c r="DD39" s="24">
        <f>SUM(DB39:DC39)</f>
        <v>0</v>
      </c>
      <c r="DE39" s="25"/>
      <c r="DG39" s="24">
        <f>SUM(DE39:DF39)</f>
        <v>0</v>
      </c>
      <c r="DH39" s="25">
        <f t="shared" si="59"/>
        <v>0</v>
      </c>
      <c r="DI39" s="23">
        <f t="shared" si="60"/>
        <v>0</v>
      </c>
      <c r="DJ39" s="24">
        <f t="shared" si="61"/>
        <v>0</v>
      </c>
      <c r="DK39" s="25"/>
      <c r="DM39" s="24">
        <f>SUM(DK39:DL39)</f>
        <v>0</v>
      </c>
      <c r="DN39" s="25"/>
      <c r="DP39" s="24">
        <f>SUM(DN39:DO39)</f>
        <v>0</v>
      </c>
      <c r="DQ39" s="25"/>
      <c r="DS39" s="24">
        <f>SUM(DQ39:DR39)</f>
        <v>0</v>
      </c>
      <c r="DT39" s="25"/>
      <c r="DV39" s="24">
        <f>SUM(DT39:DU39)</f>
        <v>0</v>
      </c>
      <c r="DW39" s="25"/>
      <c r="DY39" s="24">
        <f>SUM(DW39:DX39)</f>
        <v>0</v>
      </c>
      <c r="DZ39" s="25">
        <f t="shared" si="67"/>
        <v>0</v>
      </c>
      <c r="EA39" s="23">
        <f t="shared" si="67"/>
        <v>0</v>
      </c>
      <c r="EB39" s="24">
        <f t="shared" si="68"/>
        <v>0</v>
      </c>
      <c r="EC39" s="25"/>
      <c r="EE39" s="24">
        <f>SUM(EC39:ED39)</f>
        <v>0</v>
      </c>
      <c r="EF39" s="25"/>
      <c r="EH39" s="24">
        <f>SUM(EF39:EG39)</f>
        <v>0</v>
      </c>
      <c r="EI39" s="25"/>
      <c r="EK39" s="24">
        <f>SUM(EI39:EJ39)</f>
        <v>0</v>
      </c>
      <c r="EL39" s="25"/>
      <c r="EN39" s="24">
        <f>SUM(EL39:EM39)</f>
        <v>0</v>
      </c>
      <c r="EO39" s="25">
        <f t="shared" ref="EO39:EO72" si="1226">SUM(EC39,EF39,EI39,EL39)</f>
        <v>0</v>
      </c>
      <c r="EP39" s="23">
        <f t="shared" ref="EP39:EP72" si="1227">SUM(ED39,EG39,EJ39,EM39)</f>
        <v>0</v>
      </c>
      <c r="EQ39" s="24">
        <f t="shared" si="74"/>
        <v>0</v>
      </c>
      <c r="ER39" s="25"/>
      <c r="ET39" s="24">
        <f>SUM(ER39:ES39)</f>
        <v>0</v>
      </c>
      <c r="EU39" s="25"/>
      <c r="EW39" s="24">
        <f>SUM(EU39:EV39)</f>
        <v>0</v>
      </c>
      <c r="EX39" s="25"/>
      <c r="EZ39" s="24">
        <f>SUM(EX39:EY39)</f>
        <v>0</v>
      </c>
      <c r="FA39" s="25"/>
      <c r="FC39" s="24">
        <f>SUM(FA39:FB39)</f>
        <v>0</v>
      </c>
      <c r="FD39" s="25"/>
      <c r="FF39" s="24">
        <f>SUM(FD39:FE39)</f>
        <v>0</v>
      </c>
      <c r="FG39" s="25"/>
      <c r="FI39" s="24">
        <f>SUM(FG39:FH39)</f>
        <v>0</v>
      </c>
      <c r="FJ39" s="25">
        <f t="shared" si="81"/>
        <v>0</v>
      </c>
      <c r="FK39" s="23">
        <f t="shared" si="82"/>
        <v>0</v>
      </c>
      <c r="FL39" s="24">
        <f t="shared" si="83"/>
        <v>0</v>
      </c>
      <c r="FM39" s="25"/>
      <c r="FO39" s="24">
        <f>SUM(FM39:FN39)</f>
        <v>0</v>
      </c>
      <c r="FP39" s="25"/>
      <c r="FR39" s="24">
        <f>SUM(FP39:FQ39)</f>
        <v>0</v>
      </c>
      <c r="FS39" s="25"/>
      <c r="FU39" s="24">
        <f>SUM(FS39:FT39)</f>
        <v>0</v>
      </c>
      <c r="FV39" s="25"/>
      <c r="FX39" s="24">
        <f>SUM(FV39:FW39)</f>
        <v>0</v>
      </c>
      <c r="FY39" s="25"/>
      <c r="GA39" s="24">
        <f>SUM(FY39:FZ39)</f>
        <v>0</v>
      </c>
      <c r="GB39" s="25">
        <f t="shared" si="89"/>
        <v>0</v>
      </c>
      <c r="GC39" s="23">
        <f t="shared" si="90"/>
        <v>0</v>
      </c>
      <c r="GD39" s="24">
        <f>SUM(GB39:GC39)</f>
        <v>0</v>
      </c>
      <c r="GE39" s="25"/>
      <c r="GG39" s="24">
        <f>SUM(GE39:GF39)</f>
        <v>0</v>
      </c>
      <c r="GH39" s="25"/>
      <c r="GJ39" s="24">
        <f>SUM(GH39:GI39)</f>
        <v>0</v>
      </c>
      <c r="GK39" s="25">
        <f t="shared" si="94"/>
        <v>0</v>
      </c>
      <c r="GL39" s="23">
        <f t="shared" si="94"/>
        <v>0</v>
      </c>
      <c r="GM39" s="24">
        <f t="shared" si="95"/>
        <v>0</v>
      </c>
      <c r="GN39" s="25"/>
      <c r="GP39" s="24">
        <f>SUM(GN39:GO39)</f>
        <v>0</v>
      </c>
      <c r="GQ39" s="25"/>
      <c r="GS39" s="24">
        <f>SUM(GQ39:GR39)</f>
        <v>0</v>
      </c>
      <c r="GT39" s="25">
        <f t="shared" si="98"/>
        <v>0</v>
      </c>
      <c r="GU39" s="23">
        <f t="shared" si="99"/>
        <v>0</v>
      </c>
      <c r="GV39" s="24">
        <f t="shared" si="100"/>
        <v>0</v>
      </c>
      <c r="GW39" s="25">
        <f t="shared" ref="GW39:GW72" si="1228">SUM(CP39,DH39,DZ39,EO39,FJ39,GB39,GK39,GT39)</f>
        <v>0</v>
      </c>
      <c r="GX39" s="23">
        <f t="shared" ref="GX39:GX72" si="1229">SUM(CQ39,DI39,EA39,EP39,FK39,GC39,GL39,GU39)</f>
        <v>0</v>
      </c>
      <c r="GY39" s="24">
        <f t="shared" si="101"/>
        <v>0</v>
      </c>
      <c r="HB39" s="24">
        <f>SUM(GZ39:HA39)</f>
        <v>0</v>
      </c>
      <c r="HE39" s="24">
        <f>SUM(HC39:HD39)</f>
        <v>0</v>
      </c>
      <c r="HH39" s="24">
        <f>SUM(HF39:HG39)</f>
        <v>0</v>
      </c>
      <c r="HK39" s="24">
        <f>SUM(HI39:HJ39)</f>
        <v>0</v>
      </c>
      <c r="HN39" s="24">
        <f>SUM(HL39:HM39)</f>
        <v>0</v>
      </c>
      <c r="HO39" s="25"/>
      <c r="HQ39" s="24">
        <f>SUM(HO39:HP39)</f>
        <v>0</v>
      </c>
      <c r="HR39" s="25"/>
      <c r="HT39" s="24">
        <f>SUM(HR39:HS39)</f>
        <v>0</v>
      </c>
      <c r="HU39" s="25"/>
      <c r="HW39" s="24">
        <f>SUM(HU39:HV39)</f>
        <v>0</v>
      </c>
      <c r="HX39" s="25">
        <f t="shared" si="110"/>
        <v>0</v>
      </c>
      <c r="HY39" s="23">
        <f t="shared" si="111"/>
        <v>0</v>
      </c>
      <c r="HZ39" s="24">
        <f t="shared" si="112"/>
        <v>0</v>
      </c>
      <c r="IA39" s="25"/>
      <c r="IC39" s="24">
        <f>SUM(IA39:IB39)</f>
        <v>0</v>
      </c>
      <c r="ID39" s="25"/>
      <c r="IF39" s="24">
        <f>SUM(ID39:IE39)</f>
        <v>0</v>
      </c>
      <c r="IG39" s="25">
        <f t="shared" si="115"/>
        <v>0</v>
      </c>
      <c r="IH39" s="23">
        <f t="shared" si="116"/>
        <v>0</v>
      </c>
      <c r="II39" s="24">
        <f t="shared" si="117"/>
        <v>0</v>
      </c>
      <c r="IJ39" s="25"/>
      <c r="IL39" s="24">
        <f>SUM(IJ39:IK39)</f>
        <v>0</v>
      </c>
      <c r="IM39" s="25"/>
      <c r="IO39" s="24">
        <f>SUM(IM39:IN39)</f>
        <v>0</v>
      </c>
      <c r="IP39" s="25">
        <f t="shared" si="120"/>
        <v>0</v>
      </c>
      <c r="IQ39" s="23">
        <f t="shared" si="121"/>
        <v>0</v>
      </c>
      <c r="IR39" s="24">
        <f t="shared" si="122"/>
        <v>0</v>
      </c>
      <c r="IS39" s="25"/>
      <c r="IU39" s="24">
        <f>SUM(IS39:IT39)</f>
        <v>0</v>
      </c>
      <c r="IV39" s="25"/>
      <c r="IX39" s="24">
        <f>SUM(IV39:IW39)</f>
        <v>0</v>
      </c>
      <c r="IY39" s="25">
        <f t="shared" si="125"/>
        <v>0</v>
      </c>
      <c r="IZ39" s="23">
        <f t="shared" si="126"/>
        <v>0</v>
      </c>
      <c r="JA39" s="24">
        <f t="shared" si="127"/>
        <v>0</v>
      </c>
      <c r="JB39" s="25"/>
      <c r="JD39" s="24">
        <f>SUM(JB39:JC39)</f>
        <v>0</v>
      </c>
      <c r="JE39" s="25"/>
      <c r="JG39" s="24">
        <f>SUM(JE39:JF39)</f>
        <v>0</v>
      </c>
      <c r="JH39" s="25"/>
      <c r="JJ39" s="24">
        <f>SUM(JH39:JI39)</f>
        <v>0</v>
      </c>
      <c r="JK39" s="25">
        <f t="shared" si="131"/>
        <v>0</v>
      </c>
      <c r="JL39" s="23">
        <f t="shared" si="132"/>
        <v>0</v>
      </c>
      <c r="JM39" s="24">
        <f t="shared" si="133"/>
        <v>0</v>
      </c>
      <c r="JN39" s="25"/>
      <c r="JP39" s="24">
        <f>SUM(JN39:JO39)</f>
        <v>0</v>
      </c>
      <c r="JQ39" s="25"/>
      <c r="JS39" s="24">
        <f>SUM(JQ39:JR39)</f>
        <v>0</v>
      </c>
      <c r="JT39" s="25">
        <f t="shared" si="136"/>
        <v>0</v>
      </c>
      <c r="JU39" s="23">
        <f t="shared" si="137"/>
        <v>0</v>
      </c>
      <c r="JV39" s="24">
        <f t="shared" si="138"/>
        <v>0</v>
      </c>
      <c r="JW39" s="25"/>
      <c r="JY39" s="24">
        <f>SUM(JW39:JX39)</f>
        <v>0</v>
      </c>
      <c r="JZ39" s="25"/>
      <c r="KB39" s="24">
        <f>SUM(JZ39:KA39)</f>
        <v>0</v>
      </c>
      <c r="KC39" s="25">
        <f t="shared" si="141"/>
        <v>0</v>
      </c>
      <c r="KD39" s="23">
        <f t="shared" si="142"/>
        <v>0</v>
      </c>
      <c r="KE39" s="24">
        <f t="shared" si="143"/>
        <v>0</v>
      </c>
      <c r="KF39" s="25"/>
      <c r="KH39" s="24">
        <f>SUM(KF39:KG39)</f>
        <v>0</v>
      </c>
      <c r="KI39" s="25">
        <f t="shared" si="6"/>
        <v>0</v>
      </c>
      <c r="KJ39" s="23">
        <f t="shared" si="7"/>
        <v>0</v>
      </c>
      <c r="KK39" s="24">
        <f t="shared" si="145"/>
        <v>0</v>
      </c>
      <c r="KL39" s="25"/>
      <c r="KN39" s="24">
        <f>SUM(KL39:KM39)</f>
        <v>0</v>
      </c>
      <c r="KO39" s="25"/>
      <c r="KQ39" s="24">
        <f>SUM(KO39:KP39)</f>
        <v>0</v>
      </c>
      <c r="KR39" s="25"/>
      <c r="KT39" s="24">
        <f>SUM(KR39:KS39)</f>
        <v>0</v>
      </c>
      <c r="KU39" s="25">
        <f t="shared" si="149"/>
        <v>0</v>
      </c>
      <c r="KV39" s="23">
        <f t="shared" si="150"/>
        <v>0</v>
      </c>
      <c r="KW39" s="24">
        <f t="shared" si="151"/>
        <v>0</v>
      </c>
      <c r="KX39" s="25"/>
      <c r="KZ39" s="24">
        <f>SUM(KX39:KY39)</f>
        <v>0</v>
      </c>
      <c r="LA39" s="25"/>
      <c r="LC39" s="24">
        <f>SUM(LA39:LB39)</f>
        <v>0</v>
      </c>
      <c r="LD39" s="25"/>
      <c r="LF39" s="24">
        <f>SUM(LD39:LE39)</f>
        <v>0</v>
      </c>
      <c r="LG39" s="25"/>
      <c r="LI39" s="24">
        <f>SUM(LG39:LH39)</f>
        <v>0</v>
      </c>
      <c r="LJ39" s="25"/>
      <c r="LL39" s="24">
        <f>SUM(LJ39:LK39)</f>
        <v>0</v>
      </c>
      <c r="LM39" s="25">
        <f t="shared" si="157"/>
        <v>0</v>
      </c>
      <c r="LN39" s="23">
        <f t="shared" si="157"/>
        <v>0</v>
      </c>
      <c r="LO39" s="24">
        <f t="shared" si="158"/>
        <v>0</v>
      </c>
      <c r="LP39" s="25"/>
      <c r="LR39" s="24">
        <f>SUM(LP39:LQ39)</f>
        <v>0</v>
      </c>
      <c r="LS39" s="25">
        <f t="shared" ref="LS39:LS72" si="1230">SUM(KL39,KU39,LM39,LP39)</f>
        <v>0</v>
      </c>
      <c r="LT39" s="23">
        <f t="shared" ref="LT39:LT72" si="1231">SUM(KM39,KV39,LN39,LQ39)</f>
        <v>0</v>
      </c>
      <c r="LU39" s="24">
        <f t="shared" si="160"/>
        <v>0</v>
      </c>
      <c r="LV39" s="25"/>
      <c r="LX39" s="24">
        <f>SUM(LV39:LW39)</f>
        <v>0</v>
      </c>
      <c r="LY39" s="23">
        <v>1535461</v>
      </c>
      <c r="LZ39" s="23">
        <f>146+3200+1251+2205-1103+5740+2000+2269+2332-2332+2332</f>
        <v>18040</v>
      </c>
      <c r="MA39" s="24">
        <f>SUM(LY39:LZ39)</f>
        <v>1553501</v>
      </c>
      <c r="MD39" s="24">
        <f>SUM(MB39:MC39)</f>
        <v>0</v>
      </c>
      <c r="ME39" s="25"/>
      <c r="MG39" s="24">
        <f>SUM(ME39:MF39)</f>
        <v>0</v>
      </c>
      <c r="MH39" s="25"/>
      <c r="MJ39" s="24">
        <f>SUM(MH39:MI39)</f>
        <v>0</v>
      </c>
      <c r="MK39" s="25"/>
      <c r="MM39" s="24">
        <f>SUM(MK39:ML39)</f>
        <v>0</v>
      </c>
      <c r="MN39" s="25">
        <v>55281</v>
      </c>
      <c r="MP39" s="24">
        <f>SUM(MN39:MO39)</f>
        <v>55281</v>
      </c>
      <c r="MQ39" s="25"/>
      <c r="MS39" s="24">
        <f>SUM(MQ39:MR39)</f>
        <v>0</v>
      </c>
      <c r="MT39" s="25"/>
      <c r="MV39" s="24">
        <f>SUM(MT39:MU39)</f>
        <v>0</v>
      </c>
      <c r="MW39" s="25">
        <f t="shared" si="170"/>
        <v>1590742</v>
      </c>
      <c r="MX39" s="23">
        <f t="shared" si="171"/>
        <v>18040</v>
      </c>
      <c r="MY39" s="24">
        <f t="shared" si="172"/>
        <v>1608782</v>
      </c>
      <c r="MZ39" s="25"/>
      <c r="NB39" s="24">
        <f>SUM(MZ39:NA39)</f>
        <v>0</v>
      </c>
      <c r="NC39" s="25"/>
      <c r="NE39" s="24">
        <f>SUM(NC39:ND39)</f>
        <v>0</v>
      </c>
      <c r="NF39" s="25"/>
      <c r="NH39" s="24">
        <f>SUM(NF39:NG39)</f>
        <v>0</v>
      </c>
      <c r="NI39" s="25"/>
      <c r="NK39" s="24">
        <f>SUM(NI39:NJ39)</f>
        <v>0</v>
      </c>
      <c r="NL39" s="25">
        <f t="shared" si="177"/>
        <v>0</v>
      </c>
      <c r="NM39" s="23">
        <f t="shared" si="178"/>
        <v>0</v>
      </c>
      <c r="NN39" s="24">
        <f t="shared" si="179"/>
        <v>0</v>
      </c>
      <c r="NO39" s="25">
        <f t="shared" si="180"/>
        <v>1590742</v>
      </c>
      <c r="NP39" s="23">
        <f t="shared" si="181"/>
        <v>18040</v>
      </c>
      <c r="NQ39" s="24">
        <f t="shared" si="182"/>
        <v>1608782</v>
      </c>
      <c r="NR39" s="25"/>
      <c r="NT39" s="24">
        <f>SUM(NR39:NS39)</f>
        <v>0</v>
      </c>
      <c r="NU39" s="25"/>
      <c r="NW39" s="24">
        <f>SUM(NU39:NV39)</f>
        <v>0</v>
      </c>
      <c r="NX39" s="25">
        <v>0</v>
      </c>
      <c r="NZ39" s="24">
        <f>SUM(NX39:NY39)</f>
        <v>0</v>
      </c>
      <c r="OA39" s="25">
        <v>699</v>
      </c>
      <c r="OC39" s="24">
        <f>SUM(OA39:OB39)</f>
        <v>699</v>
      </c>
      <c r="OD39" s="25"/>
      <c r="OF39" s="24">
        <f>SUM(OD39:OE39)</f>
        <v>0</v>
      </c>
      <c r="OG39" s="25"/>
      <c r="OI39" s="24">
        <f>SUM(OG39:OH39)</f>
        <v>0</v>
      </c>
      <c r="OJ39" s="25">
        <v>13498</v>
      </c>
      <c r="OK39" s="23">
        <v>-8227</v>
      </c>
      <c r="OL39" s="24">
        <f>SUM(OJ39:OK39)</f>
        <v>5271</v>
      </c>
      <c r="OM39" s="25"/>
      <c r="OO39" s="24">
        <f>SUM(OM39:ON39)</f>
        <v>0</v>
      </c>
      <c r="OP39" s="25">
        <f>SUM(NR39,NU39,NX39,OA39,OD39,OG39,OJ39,OM39)</f>
        <v>14197</v>
      </c>
      <c r="OQ39" s="23">
        <f>SUM(NS39,NV39,NY39,OB39,OE39,OH39,OK39,ON39)</f>
        <v>-8227</v>
      </c>
      <c r="OR39" s="24">
        <f t="shared" si="192"/>
        <v>5970</v>
      </c>
      <c r="OS39" s="25">
        <v>38820</v>
      </c>
      <c r="OU39" s="24">
        <f>SUM(OS39:OT39)</f>
        <v>38820</v>
      </c>
      <c r="OV39" s="25">
        <f t="shared" si="194"/>
        <v>38820</v>
      </c>
      <c r="OW39" s="23">
        <f t="shared" si="195"/>
        <v>0</v>
      </c>
      <c r="OX39" s="24">
        <f t="shared" si="196"/>
        <v>38820</v>
      </c>
      <c r="OY39" s="25"/>
      <c r="PA39" s="24">
        <f>SUM(OY39:OZ39)</f>
        <v>0</v>
      </c>
      <c r="PB39" s="25"/>
      <c r="PD39" s="24">
        <f>SUM(PB39:PC39)</f>
        <v>0</v>
      </c>
      <c r="PE39" s="25"/>
      <c r="PG39" s="24">
        <f>SUM(PE39:PF39)</f>
        <v>0</v>
      </c>
      <c r="PH39" s="25"/>
      <c r="PJ39" s="24">
        <f>SUM(PH39:PI39)</f>
        <v>0</v>
      </c>
      <c r="PK39" s="25">
        <f t="shared" si="201"/>
        <v>0</v>
      </c>
      <c r="PL39" s="23">
        <f t="shared" si="201"/>
        <v>0</v>
      </c>
      <c r="PM39" s="24">
        <f t="shared" si="202"/>
        <v>0</v>
      </c>
      <c r="PN39" s="25">
        <f t="shared" si="11"/>
        <v>53017</v>
      </c>
      <c r="PO39" s="23">
        <f t="shared" si="12"/>
        <v>-8227</v>
      </c>
      <c r="PP39" s="24">
        <f t="shared" si="203"/>
        <v>44790</v>
      </c>
      <c r="PQ39" s="25">
        <f t="shared" ref="PQ39:PQ72" si="1232">SUM(GW39,KI39,LS39,NO39,PN39)</f>
        <v>1643759</v>
      </c>
      <c r="PR39" s="23">
        <f t="shared" ref="PR39:PR72" si="1233">SUM(GX39,KJ39,LT39,NP39,PO39)</f>
        <v>9813</v>
      </c>
      <c r="PS39" s="24">
        <f t="shared" si="204"/>
        <v>1653572</v>
      </c>
      <c r="PT39" s="25">
        <f t="shared" ref="PT39:PT72" si="1234">SUM(AH39,BR39,PQ39)</f>
        <v>1816095</v>
      </c>
      <c r="PU39" s="23">
        <f t="shared" ref="PU39:PU72" si="1235">SUM(AI39,BS39,PR39)</f>
        <v>9813</v>
      </c>
      <c r="PV39" s="24">
        <f t="shared" si="205"/>
        <v>1825908</v>
      </c>
      <c r="PW39" s="22"/>
    </row>
    <row r="40" spans="1:439" s="23" customFormat="1" ht="16.5" thickBot="1" x14ac:dyDescent="0.3">
      <c r="A40" s="19">
        <v>29</v>
      </c>
      <c r="B40" s="20" t="s">
        <v>395</v>
      </c>
      <c r="C40" s="72" t="s">
        <v>247</v>
      </c>
      <c r="D40" s="22"/>
      <c r="F40" s="24">
        <f t="shared" ref="F40:F46" si="1236">SUM(D40:E40)</f>
        <v>0</v>
      </c>
      <c r="G40" s="25"/>
      <c r="I40" s="24">
        <f t="shared" ref="I40:I46" si="1237">SUM(G40:H40)</f>
        <v>0</v>
      </c>
      <c r="J40" s="25"/>
      <c r="L40" s="24">
        <f t="shared" ref="L40:L46" si="1238">SUM(J40:K40)</f>
        <v>0</v>
      </c>
      <c r="M40" s="25"/>
      <c r="O40" s="24">
        <f t="shared" ref="O40:O46" si="1239">SUM(M40:N40)</f>
        <v>0</v>
      </c>
      <c r="P40" s="25"/>
      <c r="R40" s="24">
        <f t="shared" ref="R40:R46" si="1240">SUM(P40:Q40)</f>
        <v>0</v>
      </c>
      <c r="S40" s="25"/>
      <c r="U40" s="24">
        <f t="shared" ref="U40:U46" si="1241">SUM(S40:T40)</f>
        <v>0</v>
      </c>
      <c r="V40" s="25"/>
      <c r="X40" s="24">
        <f t="shared" ref="X40:X46" si="1242">SUM(V40:W40)</f>
        <v>0</v>
      </c>
      <c r="Y40" s="25"/>
      <c r="AA40" s="24">
        <f t="shared" ref="AA40:AA46" si="1243">SUM(Y40:Z40)</f>
        <v>0</v>
      </c>
      <c r="AB40" s="25">
        <f t="shared" si="25"/>
        <v>0</v>
      </c>
      <c r="AC40" s="23">
        <f t="shared" si="26"/>
        <v>0</v>
      </c>
      <c r="AD40" s="24">
        <f t="shared" si="26"/>
        <v>0</v>
      </c>
      <c r="AE40" s="25"/>
      <c r="AG40" s="24">
        <f t="shared" ref="AG40:AG46" si="1244">SUM(AE40:AF40)</f>
        <v>0</v>
      </c>
      <c r="AH40" s="25">
        <f t="shared" si="1225"/>
        <v>0</v>
      </c>
      <c r="AI40" s="23">
        <f t="shared" si="28"/>
        <v>0</v>
      </c>
      <c r="AJ40" s="24">
        <f t="shared" si="29"/>
        <v>0</v>
      </c>
      <c r="AK40" s="25"/>
      <c r="AM40" s="24">
        <f t="shared" ref="AM40:AM46" si="1245">SUM(AK40:AL40)</f>
        <v>0</v>
      </c>
      <c r="AN40" s="25"/>
      <c r="AP40" s="24">
        <f t="shared" ref="AP40:AP46" si="1246">SUM(AN40:AO40)</f>
        <v>0</v>
      </c>
      <c r="AQ40" s="25"/>
      <c r="AS40" s="24">
        <f t="shared" ref="AS40:AS46" si="1247">SUM(AQ40:AR40)</f>
        <v>0</v>
      </c>
      <c r="AT40" s="25"/>
      <c r="AV40" s="24">
        <f t="shared" ref="AV40:AV46" si="1248">SUM(AT40:AU40)</f>
        <v>0</v>
      </c>
      <c r="AW40" s="25"/>
      <c r="AY40" s="24">
        <f t="shared" ref="AY40:AY46" si="1249">SUM(AW40:AX40)</f>
        <v>0</v>
      </c>
      <c r="AZ40" s="25"/>
      <c r="BB40" s="24">
        <f t="shared" ref="BB40:BB46" si="1250">SUM(AZ40:BA40)</f>
        <v>0</v>
      </c>
      <c r="BC40" s="25"/>
      <c r="BE40" s="24">
        <f t="shared" ref="BE40:BE46" si="1251">SUM(BC40:BD40)</f>
        <v>0</v>
      </c>
      <c r="BF40" s="25"/>
      <c r="BH40" s="24">
        <f t="shared" ref="BH40:BH46" si="1252">SUM(BF40:BG40)</f>
        <v>0</v>
      </c>
      <c r="BI40" s="25"/>
      <c r="BK40" s="24">
        <f t="shared" ref="BK40:BK46" si="1253">SUM(BI40:BJ40)</f>
        <v>0</v>
      </c>
      <c r="BL40" s="25"/>
      <c r="BN40" s="24">
        <f t="shared" ref="BN40:BN46" si="1254">SUM(BL40:BM40)</f>
        <v>0</v>
      </c>
      <c r="BO40" s="25"/>
      <c r="BQ40" s="24">
        <f t="shared" ref="BQ40:BQ46" si="1255">SUM(BO40:BP40)</f>
        <v>0</v>
      </c>
      <c r="BR40" s="25">
        <f t="shared" si="41"/>
        <v>0</v>
      </c>
      <c r="BS40" s="23">
        <f t="shared" si="42"/>
        <v>0</v>
      </c>
      <c r="BT40" s="24">
        <f t="shared" si="43"/>
        <v>0</v>
      </c>
      <c r="BU40" s="25"/>
      <c r="BW40" s="24">
        <f t="shared" ref="BW40:BW46" si="1256">SUM(BU40:BV40)</f>
        <v>0</v>
      </c>
      <c r="BX40" s="25"/>
      <c r="BZ40" s="24">
        <f t="shared" ref="BZ40:BZ46" si="1257">SUM(BX40:BY40)</f>
        <v>0</v>
      </c>
      <c r="CA40" s="25"/>
      <c r="CC40" s="24">
        <f t="shared" ref="CC40:CC46" si="1258">SUM(CA40:CB40)</f>
        <v>0</v>
      </c>
      <c r="CD40" s="25"/>
      <c r="CF40" s="24">
        <f t="shared" ref="CF40:CF46" si="1259">SUM(CD40:CE40)</f>
        <v>0</v>
      </c>
      <c r="CG40" s="25"/>
      <c r="CI40" s="24">
        <f t="shared" ref="CI40:CI46" si="1260">SUM(CG40:CH40)</f>
        <v>0</v>
      </c>
      <c r="CJ40" s="25"/>
      <c r="CL40" s="24">
        <f t="shared" ref="CL40:CL46" si="1261">SUM(CJ40:CK40)</f>
        <v>0</v>
      </c>
      <c r="CM40" s="25"/>
      <c r="CO40" s="24">
        <f t="shared" ref="CO40:CO46" si="1262">SUM(CM40:CN40)</f>
        <v>0</v>
      </c>
      <c r="CP40" s="25">
        <f t="shared" si="51"/>
        <v>0</v>
      </c>
      <c r="CQ40" s="23">
        <f t="shared" si="52"/>
        <v>0</v>
      </c>
      <c r="CR40" s="24">
        <f t="shared" si="53"/>
        <v>0</v>
      </c>
      <c r="CS40" s="25"/>
      <c r="CU40" s="24">
        <f t="shared" ref="CU40:CU46" si="1263">SUM(CS40:CT40)</f>
        <v>0</v>
      </c>
      <c r="CV40" s="25"/>
      <c r="CX40" s="24">
        <f t="shared" ref="CX40:CX46" si="1264">SUM(CV40:CW40)</f>
        <v>0</v>
      </c>
      <c r="CY40" s="25"/>
      <c r="DA40" s="24">
        <f t="shared" ref="DA40:DA46" si="1265">SUM(CY40:CZ40)</f>
        <v>0</v>
      </c>
      <c r="DB40" s="25"/>
      <c r="DD40" s="24">
        <f t="shared" ref="DD40:DD46" si="1266">SUM(DB40:DC40)</f>
        <v>0</v>
      </c>
      <c r="DE40" s="25"/>
      <c r="DG40" s="24">
        <f t="shared" ref="DG40:DG46" si="1267">SUM(DE40:DF40)</f>
        <v>0</v>
      </c>
      <c r="DH40" s="25">
        <f t="shared" si="59"/>
        <v>0</v>
      </c>
      <c r="DI40" s="23">
        <f t="shared" si="60"/>
        <v>0</v>
      </c>
      <c r="DJ40" s="24">
        <f t="shared" si="61"/>
        <v>0</v>
      </c>
      <c r="DK40" s="25"/>
      <c r="DM40" s="24">
        <f t="shared" ref="DM40:DM46" si="1268">SUM(DK40:DL40)</f>
        <v>0</v>
      </c>
      <c r="DN40" s="25"/>
      <c r="DP40" s="24">
        <f t="shared" ref="DP40:DP46" si="1269">SUM(DN40:DO40)</f>
        <v>0</v>
      </c>
      <c r="DQ40" s="25"/>
      <c r="DS40" s="24">
        <f t="shared" ref="DS40:DS46" si="1270">SUM(DQ40:DR40)</f>
        <v>0</v>
      </c>
      <c r="DT40" s="25"/>
      <c r="DV40" s="24">
        <f t="shared" ref="DV40:DV46" si="1271">SUM(DT40:DU40)</f>
        <v>0</v>
      </c>
      <c r="DW40" s="25"/>
      <c r="DY40" s="24">
        <f t="shared" ref="DY40:DY46" si="1272">SUM(DW40:DX40)</f>
        <v>0</v>
      </c>
      <c r="DZ40" s="25">
        <f t="shared" si="67"/>
        <v>0</v>
      </c>
      <c r="EA40" s="23">
        <f t="shared" si="67"/>
        <v>0</v>
      </c>
      <c r="EB40" s="24">
        <f t="shared" si="68"/>
        <v>0</v>
      </c>
      <c r="EC40" s="25"/>
      <c r="EE40" s="24">
        <f t="shared" ref="EE40:EE46" si="1273">SUM(EC40:ED40)</f>
        <v>0</v>
      </c>
      <c r="EF40" s="25"/>
      <c r="EH40" s="24">
        <f t="shared" ref="EH40:EH46" si="1274">SUM(EF40:EG40)</f>
        <v>0</v>
      </c>
      <c r="EI40" s="25"/>
      <c r="EK40" s="24">
        <f t="shared" ref="EK40:EK46" si="1275">SUM(EI40:EJ40)</f>
        <v>0</v>
      </c>
      <c r="EL40" s="25"/>
      <c r="EN40" s="24">
        <f t="shared" ref="EN40:EN46" si="1276">SUM(EL40:EM40)</f>
        <v>0</v>
      </c>
      <c r="EO40" s="25">
        <f t="shared" si="1226"/>
        <v>0</v>
      </c>
      <c r="EP40" s="23">
        <f t="shared" si="1227"/>
        <v>0</v>
      </c>
      <c r="EQ40" s="24">
        <f t="shared" si="74"/>
        <v>0</v>
      </c>
      <c r="ER40" s="25"/>
      <c r="ET40" s="24">
        <f t="shared" ref="ET40:ET46" si="1277">SUM(ER40:ES40)</f>
        <v>0</v>
      </c>
      <c r="EU40" s="25"/>
      <c r="EW40" s="24">
        <f t="shared" ref="EW40:EW46" si="1278">SUM(EU40:EV40)</f>
        <v>0</v>
      </c>
      <c r="EX40" s="25"/>
      <c r="EZ40" s="24">
        <f t="shared" ref="EZ40:EZ46" si="1279">SUM(EX40:EY40)</f>
        <v>0</v>
      </c>
      <c r="FA40" s="25"/>
      <c r="FC40" s="24">
        <f t="shared" ref="FC40:FC46" si="1280">SUM(FA40:FB40)</f>
        <v>0</v>
      </c>
      <c r="FD40" s="25"/>
      <c r="FF40" s="24">
        <f t="shared" ref="FF40:FF46" si="1281">SUM(FD40:FE40)</f>
        <v>0</v>
      </c>
      <c r="FG40" s="25"/>
      <c r="FI40" s="24">
        <f t="shared" ref="FI40:FI46" si="1282">SUM(FG40:FH40)</f>
        <v>0</v>
      </c>
      <c r="FJ40" s="25">
        <f t="shared" si="81"/>
        <v>0</v>
      </c>
      <c r="FK40" s="23">
        <f t="shared" si="82"/>
        <v>0</v>
      </c>
      <c r="FL40" s="24">
        <f t="shared" si="83"/>
        <v>0</v>
      </c>
      <c r="FM40" s="25"/>
      <c r="FO40" s="24">
        <f t="shared" ref="FO40:FO46" si="1283">SUM(FM40:FN40)</f>
        <v>0</v>
      </c>
      <c r="FP40" s="25"/>
      <c r="FR40" s="24">
        <f t="shared" ref="FR40:FR46" si="1284">SUM(FP40:FQ40)</f>
        <v>0</v>
      </c>
      <c r="FS40" s="25"/>
      <c r="FU40" s="24">
        <f t="shared" ref="FU40:FU46" si="1285">SUM(FS40:FT40)</f>
        <v>0</v>
      </c>
      <c r="FV40" s="25"/>
      <c r="FX40" s="24">
        <f t="shared" ref="FX40:FX46" si="1286">SUM(FV40:FW40)</f>
        <v>0</v>
      </c>
      <c r="FY40" s="25"/>
      <c r="GA40" s="24">
        <f t="shared" ref="GA40:GA46" si="1287">SUM(FY40:FZ40)</f>
        <v>0</v>
      </c>
      <c r="GB40" s="25">
        <f t="shared" si="89"/>
        <v>0</v>
      </c>
      <c r="GC40" s="23">
        <f t="shared" si="90"/>
        <v>0</v>
      </c>
      <c r="GD40" s="24">
        <f t="shared" ref="GD40:GD46" si="1288">SUM(GB40:GC40)</f>
        <v>0</v>
      </c>
      <c r="GE40" s="25"/>
      <c r="GG40" s="24">
        <f t="shared" ref="GG40:GG46" si="1289">SUM(GE40:GF40)</f>
        <v>0</v>
      </c>
      <c r="GH40" s="25"/>
      <c r="GJ40" s="24">
        <f t="shared" ref="GJ40:GJ46" si="1290">SUM(GH40:GI40)</f>
        <v>0</v>
      </c>
      <c r="GK40" s="25">
        <f t="shared" si="94"/>
        <v>0</v>
      </c>
      <c r="GL40" s="23">
        <f t="shared" si="94"/>
        <v>0</v>
      </c>
      <c r="GM40" s="24">
        <f t="shared" si="95"/>
        <v>0</v>
      </c>
      <c r="GN40" s="25"/>
      <c r="GP40" s="24">
        <f t="shared" ref="GP40:GP46" si="1291">SUM(GN40:GO40)</f>
        <v>0</v>
      </c>
      <c r="GQ40" s="25"/>
      <c r="GS40" s="24">
        <f t="shared" ref="GS40:GS46" si="1292">SUM(GQ40:GR40)</f>
        <v>0</v>
      </c>
      <c r="GT40" s="25">
        <f t="shared" si="98"/>
        <v>0</v>
      </c>
      <c r="GU40" s="23">
        <f t="shared" si="99"/>
        <v>0</v>
      </c>
      <c r="GV40" s="24">
        <f t="shared" si="100"/>
        <v>0</v>
      </c>
      <c r="GW40" s="25">
        <f t="shared" si="1228"/>
        <v>0</v>
      </c>
      <c r="GX40" s="23">
        <f t="shared" si="1229"/>
        <v>0</v>
      </c>
      <c r="GY40" s="24">
        <f t="shared" si="101"/>
        <v>0</v>
      </c>
      <c r="HB40" s="24">
        <f t="shared" ref="HB40:HB46" si="1293">SUM(GZ40:HA40)</f>
        <v>0</v>
      </c>
      <c r="HE40" s="24">
        <f t="shared" ref="HE40:HE46" si="1294">SUM(HC40:HD40)</f>
        <v>0</v>
      </c>
      <c r="HH40" s="24">
        <f t="shared" ref="HH40:HH46" si="1295">SUM(HF40:HG40)</f>
        <v>0</v>
      </c>
      <c r="HK40" s="24">
        <f t="shared" ref="HK40:HK46" si="1296">SUM(HI40:HJ40)</f>
        <v>0</v>
      </c>
      <c r="HN40" s="24">
        <f t="shared" ref="HN40:HN46" si="1297">SUM(HL40:HM40)</f>
        <v>0</v>
      </c>
      <c r="HO40" s="25"/>
      <c r="HQ40" s="24">
        <f t="shared" ref="HQ40:HQ46" si="1298">SUM(HO40:HP40)</f>
        <v>0</v>
      </c>
      <c r="HR40" s="25"/>
      <c r="HT40" s="24">
        <f t="shared" ref="HT40:HT46" si="1299">SUM(HR40:HS40)</f>
        <v>0</v>
      </c>
      <c r="HU40" s="25"/>
      <c r="HW40" s="24">
        <f t="shared" ref="HW40:HW46" si="1300">SUM(HU40:HV40)</f>
        <v>0</v>
      </c>
      <c r="HX40" s="25">
        <f t="shared" si="110"/>
        <v>0</v>
      </c>
      <c r="HY40" s="23">
        <f t="shared" si="111"/>
        <v>0</v>
      </c>
      <c r="HZ40" s="24">
        <f t="shared" si="112"/>
        <v>0</v>
      </c>
      <c r="IA40" s="25"/>
      <c r="IC40" s="24">
        <f t="shared" ref="IC40:IC46" si="1301">SUM(IA40:IB40)</f>
        <v>0</v>
      </c>
      <c r="ID40" s="25"/>
      <c r="IF40" s="24">
        <f t="shared" ref="IF40:IF46" si="1302">SUM(ID40:IE40)</f>
        <v>0</v>
      </c>
      <c r="IG40" s="25">
        <f t="shared" si="115"/>
        <v>0</v>
      </c>
      <c r="IH40" s="23">
        <f t="shared" si="116"/>
        <v>0</v>
      </c>
      <c r="II40" s="24">
        <f t="shared" si="117"/>
        <v>0</v>
      </c>
      <c r="IJ40" s="25"/>
      <c r="IL40" s="24">
        <f t="shared" ref="IL40:IL46" si="1303">SUM(IJ40:IK40)</f>
        <v>0</v>
      </c>
      <c r="IM40" s="25"/>
      <c r="IO40" s="24">
        <f t="shared" ref="IO40:IO46" si="1304">SUM(IM40:IN40)</f>
        <v>0</v>
      </c>
      <c r="IP40" s="25">
        <f t="shared" si="120"/>
        <v>0</v>
      </c>
      <c r="IQ40" s="23">
        <f t="shared" si="121"/>
        <v>0</v>
      </c>
      <c r="IR40" s="24">
        <f t="shared" si="122"/>
        <v>0</v>
      </c>
      <c r="IS40" s="25"/>
      <c r="IU40" s="24">
        <f t="shared" ref="IU40:IU46" si="1305">SUM(IS40:IT40)</f>
        <v>0</v>
      </c>
      <c r="IV40" s="25"/>
      <c r="IX40" s="24">
        <f t="shared" ref="IX40:IX46" si="1306">SUM(IV40:IW40)</f>
        <v>0</v>
      </c>
      <c r="IY40" s="25">
        <f t="shared" si="125"/>
        <v>0</v>
      </c>
      <c r="IZ40" s="23">
        <f t="shared" si="126"/>
        <v>0</v>
      </c>
      <c r="JA40" s="24">
        <f t="shared" si="127"/>
        <v>0</v>
      </c>
      <c r="JB40" s="25"/>
      <c r="JD40" s="24">
        <f t="shared" ref="JD40:JD46" si="1307">SUM(JB40:JC40)</f>
        <v>0</v>
      </c>
      <c r="JE40" s="25"/>
      <c r="JG40" s="24">
        <f t="shared" ref="JG40:JG46" si="1308">SUM(JE40:JF40)</f>
        <v>0</v>
      </c>
      <c r="JH40" s="25"/>
      <c r="JJ40" s="24">
        <f t="shared" ref="JJ40:JJ46" si="1309">SUM(JH40:JI40)</f>
        <v>0</v>
      </c>
      <c r="JK40" s="25">
        <f t="shared" si="131"/>
        <v>0</v>
      </c>
      <c r="JL40" s="23">
        <f t="shared" si="132"/>
        <v>0</v>
      </c>
      <c r="JM40" s="24">
        <f t="shared" si="133"/>
        <v>0</v>
      </c>
      <c r="JN40" s="25"/>
      <c r="JP40" s="24">
        <f t="shared" ref="JP40:JP46" si="1310">SUM(JN40:JO40)</f>
        <v>0</v>
      </c>
      <c r="JQ40" s="25"/>
      <c r="JS40" s="24">
        <f t="shared" ref="JS40:JS46" si="1311">SUM(JQ40:JR40)</f>
        <v>0</v>
      </c>
      <c r="JT40" s="25">
        <f t="shared" si="136"/>
        <v>0</v>
      </c>
      <c r="JU40" s="23">
        <f t="shared" si="137"/>
        <v>0</v>
      </c>
      <c r="JV40" s="24">
        <f t="shared" si="138"/>
        <v>0</v>
      </c>
      <c r="JW40" s="25"/>
      <c r="JY40" s="24">
        <f t="shared" ref="JY40:JY46" si="1312">SUM(JW40:JX40)</f>
        <v>0</v>
      </c>
      <c r="JZ40" s="25"/>
      <c r="KB40" s="24">
        <f t="shared" ref="KB40:KB46" si="1313">SUM(JZ40:KA40)</f>
        <v>0</v>
      </c>
      <c r="KC40" s="25">
        <f t="shared" si="141"/>
        <v>0</v>
      </c>
      <c r="KD40" s="23">
        <f t="shared" si="142"/>
        <v>0</v>
      </c>
      <c r="KE40" s="24">
        <f t="shared" si="143"/>
        <v>0</v>
      </c>
      <c r="KF40" s="25"/>
      <c r="KH40" s="24">
        <f t="shared" ref="KH40:KH46" si="1314">SUM(KF40:KG40)</f>
        <v>0</v>
      </c>
      <c r="KI40" s="25">
        <f t="shared" si="6"/>
        <v>0</v>
      </c>
      <c r="KJ40" s="23">
        <f t="shared" si="7"/>
        <v>0</v>
      </c>
      <c r="KK40" s="24">
        <f t="shared" si="145"/>
        <v>0</v>
      </c>
      <c r="KL40" s="25"/>
      <c r="KN40" s="24">
        <f t="shared" ref="KN40:KN46" si="1315">SUM(KL40:KM40)</f>
        <v>0</v>
      </c>
      <c r="KO40" s="25"/>
      <c r="KQ40" s="24">
        <f t="shared" ref="KQ40:KQ46" si="1316">SUM(KO40:KP40)</f>
        <v>0</v>
      </c>
      <c r="KR40" s="25"/>
      <c r="KT40" s="24">
        <f t="shared" ref="KT40:KT46" si="1317">SUM(KR40:KS40)</f>
        <v>0</v>
      </c>
      <c r="KU40" s="25">
        <f t="shared" si="149"/>
        <v>0</v>
      </c>
      <c r="KV40" s="23">
        <f t="shared" si="150"/>
        <v>0</v>
      </c>
      <c r="KW40" s="24">
        <f t="shared" si="151"/>
        <v>0</v>
      </c>
      <c r="KX40" s="25"/>
      <c r="KZ40" s="24">
        <f t="shared" ref="KZ40:KZ46" si="1318">SUM(KX40:KY40)</f>
        <v>0</v>
      </c>
      <c r="LA40" s="25"/>
      <c r="LC40" s="24">
        <f t="shared" ref="LC40:LC46" si="1319">SUM(LA40:LB40)</f>
        <v>0</v>
      </c>
      <c r="LD40" s="25"/>
      <c r="LF40" s="24">
        <f t="shared" ref="LF40:LF46" si="1320">SUM(LD40:LE40)</f>
        <v>0</v>
      </c>
      <c r="LG40" s="25"/>
      <c r="LI40" s="24">
        <f t="shared" ref="LI40:LI46" si="1321">SUM(LG40:LH40)</f>
        <v>0</v>
      </c>
      <c r="LJ40" s="25"/>
      <c r="LL40" s="24">
        <f t="shared" ref="LL40:LL46" si="1322">SUM(LJ40:LK40)</f>
        <v>0</v>
      </c>
      <c r="LM40" s="25">
        <f t="shared" si="157"/>
        <v>0</v>
      </c>
      <c r="LN40" s="23">
        <f t="shared" si="157"/>
        <v>0</v>
      </c>
      <c r="LO40" s="24">
        <f t="shared" si="158"/>
        <v>0</v>
      </c>
      <c r="LP40" s="25"/>
      <c r="LR40" s="24">
        <f t="shared" ref="LR40:LR46" si="1323">SUM(LP40:LQ40)</f>
        <v>0</v>
      </c>
      <c r="LS40" s="25">
        <f t="shared" si="1230"/>
        <v>0</v>
      </c>
      <c r="LT40" s="23">
        <f t="shared" si="1231"/>
        <v>0</v>
      </c>
      <c r="LU40" s="24">
        <f t="shared" si="160"/>
        <v>0</v>
      </c>
      <c r="LV40" s="25"/>
      <c r="LX40" s="24">
        <f t="shared" ref="LX40:LX46" si="1324">SUM(LV40:LW40)</f>
        <v>0</v>
      </c>
      <c r="LY40" s="25"/>
      <c r="MA40" s="24">
        <f t="shared" ref="MA40:MA46" si="1325">SUM(LY40:LZ40)</f>
        <v>0</v>
      </c>
      <c r="MB40" s="25"/>
      <c r="MD40" s="24">
        <f t="shared" ref="MD40:MD46" si="1326">SUM(MB40:MC40)</f>
        <v>0</v>
      </c>
      <c r="ME40" s="25"/>
      <c r="MG40" s="24">
        <f t="shared" ref="MG40:MG46" si="1327">SUM(ME40:MF40)</f>
        <v>0</v>
      </c>
      <c r="MH40" s="25"/>
      <c r="MJ40" s="24">
        <f t="shared" ref="MJ40:MJ46" si="1328">SUM(MH40:MI40)</f>
        <v>0</v>
      </c>
      <c r="MK40" s="25"/>
      <c r="MM40" s="24">
        <f t="shared" ref="MM40:MM46" si="1329">SUM(MK40:ML40)</f>
        <v>0</v>
      </c>
      <c r="MN40" s="25"/>
      <c r="MP40" s="24">
        <f t="shared" ref="MP40:MP46" si="1330">SUM(MN40:MO40)</f>
        <v>0</v>
      </c>
      <c r="MQ40" s="25"/>
      <c r="MS40" s="24">
        <f t="shared" ref="MS40:MS46" si="1331">SUM(MQ40:MR40)</f>
        <v>0</v>
      </c>
      <c r="MT40" s="25"/>
      <c r="MV40" s="24">
        <f t="shared" ref="MV40:MV46" si="1332">SUM(MT40:MU40)</f>
        <v>0</v>
      </c>
      <c r="MW40" s="25">
        <f t="shared" si="170"/>
        <v>0</v>
      </c>
      <c r="MX40" s="23">
        <f t="shared" si="171"/>
        <v>0</v>
      </c>
      <c r="MY40" s="24">
        <f t="shared" si="172"/>
        <v>0</v>
      </c>
      <c r="MZ40" s="25"/>
      <c r="NB40" s="24">
        <f t="shared" ref="NB40:NB46" si="1333">SUM(MZ40:NA40)</f>
        <v>0</v>
      </c>
      <c r="NC40" s="25"/>
      <c r="NE40" s="24">
        <f t="shared" ref="NE40:NE46" si="1334">SUM(NC40:ND40)</f>
        <v>0</v>
      </c>
      <c r="NF40" s="25"/>
      <c r="NH40" s="24">
        <f t="shared" ref="NH40:NH46" si="1335">SUM(NF40:NG40)</f>
        <v>0</v>
      </c>
      <c r="NI40" s="25"/>
      <c r="NK40" s="24">
        <f t="shared" ref="NK40:NK46" si="1336">SUM(NI40:NJ40)</f>
        <v>0</v>
      </c>
      <c r="NL40" s="25">
        <f t="shared" si="177"/>
        <v>0</v>
      </c>
      <c r="NM40" s="23">
        <f t="shared" si="178"/>
        <v>0</v>
      </c>
      <c r="NN40" s="24">
        <f t="shared" si="179"/>
        <v>0</v>
      </c>
      <c r="NO40" s="25">
        <f t="shared" si="180"/>
        <v>0</v>
      </c>
      <c r="NP40" s="23">
        <f t="shared" si="181"/>
        <v>0</v>
      </c>
      <c r="NQ40" s="24">
        <f t="shared" si="182"/>
        <v>0</v>
      </c>
      <c r="NR40" s="25"/>
      <c r="NT40" s="24">
        <f t="shared" ref="NT40:NT46" si="1337">SUM(NR40:NS40)</f>
        <v>0</v>
      </c>
      <c r="NU40" s="25"/>
      <c r="NW40" s="24">
        <f t="shared" ref="NW40:NW46" si="1338">SUM(NU40:NV40)</f>
        <v>0</v>
      </c>
      <c r="NX40" s="25">
        <v>0</v>
      </c>
      <c r="NZ40" s="24">
        <f t="shared" ref="NZ40:NZ46" si="1339">SUM(NX40:NY40)</f>
        <v>0</v>
      </c>
      <c r="OA40" s="25">
        <v>36788</v>
      </c>
      <c r="OB40" s="23">
        <v>-1350</v>
      </c>
      <c r="OC40" s="24">
        <f t="shared" ref="OC40:OC46" si="1340">SUM(OA40:OB40)</f>
        <v>35438</v>
      </c>
      <c r="OD40" s="25"/>
      <c r="OF40" s="24">
        <f t="shared" ref="OF40:OF46" si="1341">SUM(OD40:OE40)</f>
        <v>0</v>
      </c>
      <c r="OG40" s="25"/>
      <c r="OI40" s="24">
        <f t="shared" ref="OI40:OI46" si="1342">SUM(OG40:OH40)</f>
        <v>0</v>
      </c>
      <c r="OJ40" s="25">
        <v>3747</v>
      </c>
      <c r="OL40" s="24">
        <f t="shared" ref="OL40:OL46" si="1343">SUM(OJ40:OK40)</f>
        <v>3747</v>
      </c>
      <c r="OM40" s="25"/>
      <c r="OO40" s="24">
        <f t="shared" ref="OO40:OO46" si="1344">SUM(OM40:ON40)</f>
        <v>0</v>
      </c>
      <c r="OP40" s="25">
        <f t="shared" ref="OP40:OQ72" si="1345">SUM(NR40,NU40,NX40,OA40,OD40,OG40,OJ40,OM40)</f>
        <v>40535</v>
      </c>
      <c r="OQ40" s="23">
        <f t="shared" si="1345"/>
        <v>-1350</v>
      </c>
      <c r="OR40" s="24">
        <f t="shared" si="192"/>
        <v>39185</v>
      </c>
      <c r="OS40" s="25">
        <v>40000</v>
      </c>
      <c r="OU40" s="24">
        <f t="shared" ref="OU40:OU46" si="1346">SUM(OS40:OT40)</f>
        <v>40000</v>
      </c>
      <c r="OV40" s="25">
        <f t="shared" si="194"/>
        <v>40000</v>
      </c>
      <c r="OW40" s="23">
        <f t="shared" si="195"/>
        <v>0</v>
      </c>
      <c r="OX40" s="24">
        <f t="shared" si="196"/>
        <v>40000</v>
      </c>
      <c r="OY40" s="25"/>
      <c r="PA40" s="24">
        <f t="shared" ref="PA40:PA46" si="1347">SUM(OY40:OZ40)</f>
        <v>0</v>
      </c>
      <c r="PB40" s="25"/>
      <c r="PD40" s="24">
        <f t="shared" ref="PD40:PD46" si="1348">SUM(PB40:PC40)</f>
        <v>0</v>
      </c>
      <c r="PE40" s="25">
        <v>400</v>
      </c>
      <c r="PG40" s="24">
        <f t="shared" ref="PG40:PG46" si="1349">SUM(PE40:PF40)</f>
        <v>400</v>
      </c>
      <c r="PH40" s="25"/>
      <c r="PJ40" s="24">
        <f t="shared" ref="PJ40:PJ46" si="1350">SUM(PH40:PI40)</f>
        <v>0</v>
      </c>
      <c r="PK40" s="25">
        <f t="shared" si="201"/>
        <v>400</v>
      </c>
      <c r="PL40" s="23">
        <f t="shared" si="201"/>
        <v>0</v>
      </c>
      <c r="PM40" s="24">
        <f t="shared" si="202"/>
        <v>400</v>
      </c>
      <c r="PN40" s="25">
        <f t="shared" si="11"/>
        <v>80935</v>
      </c>
      <c r="PO40" s="23">
        <f t="shared" si="12"/>
        <v>-1350</v>
      </c>
      <c r="PP40" s="24">
        <f t="shared" si="203"/>
        <v>79585</v>
      </c>
      <c r="PQ40" s="25">
        <f t="shared" si="1232"/>
        <v>80935</v>
      </c>
      <c r="PR40" s="23">
        <f t="shared" si="1233"/>
        <v>-1350</v>
      </c>
      <c r="PS40" s="24">
        <f t="shared" si="204"/>
        <v>79585</v>
      </c>
      <c r="PT40" s="25">
        <f t="shared" si="1234"/>
        <v>80935</v>
      </c>
      <c r="PU40" s="23">
        <f t="shared" si="1235"/>
        <v>-1350</v>
      </c>
      <c r="PV40" s="24">
        <f t="shared" si="205"/>
        <v>79585</v>
      </c>
      <c r="PW40" s="22"/>
    </row>
    <row r="41" spans="1:439" s="32" customFormat="1" x14ac:dyDescent="0.25">
      <c r="A41" s="28">
        <v>30</v>
      </c>
      <c r="B41" s="29" t="s">
        <v>290</v>
      </c>
      <c r="C41" s="73" t="s">
        <v>248</v>
      </c>
      <c r="D41" s="31"/>
      <c r="F41" s="33">
        <f t="shared" si="1236"/>
        <v>0</v>
      </c>
      <c r="G41" s="34"/>
      <c r="I41" s="33">
        <f t="shared" si="1237"/>
        <v>0</v>
      </c>
      <c r="J41" s="34"/>
      <c r="L41" s="33">
        <f t="shared" si="1238"/>
        <v>0</v>
      </c>
      <c r="M41" s="34"/>
      <c r="O41" s="33">
        <f t="shared" si="1239"/>
        <v>0</v>
      </c>
      <c r="P41" s="34"/>
      <c r="R41" s="33">
        <f t="shared" si="1240"/>
        <v>0</v>
      </c>
      <c r="S41" s="34"/>
      <c r="U41" s="33">
        <f t="shared" si="1241"/>
        <v>0</v>
      </c>
      <c r="V41" s="34"/>
      <c r="X41" s="33">
        <f t="shared" si="1242"/>
        <v>0</v>
      </c>
      <c r="Y41" s="34"/>
      <c r="AA41" s="33">
        <f t="shared" si="1243"/>
        <v>0</v>
      </c>
      <c r="AB41" s="34">
        <f t="shared" si="25"/>
        <v>0</v>
      </c>
      <c r="AC41" s="32">
        <f t="shared" si="26"/>
        <v>0</v>
      </c>
      <c r="AD41" s="33">
        <f t="shared" si="26"/>
        <v>0</v>
      </c>
      <c r="AE41" s="34"/>
      <c r="AG41" s="33">
        <f t="shared" si="1244"/>
        <v>0</v>
      </c>
      <c r="AH41" s="34">
        <f t="shared" si="1225"/>
        <v>0</v>
      </c>
      <c r="AI41" s="32">
        <f t="shared" si="28"/>
        <v>0</v>
      </c>
      <c r="AJ41" s="33">
        <f t="shared" si="29"/>
        <v>0</v>
      </c>
      <c r="AK41" s="34"/>
      <c r="AM41" s="33">
        <f t="shared" si="1245"/>
        <v>0</v>
      </c>
      <c r="AN41" s="34"/>
      <c r="AP41" s="33">
        <f t="shared" si="1246"/>
        <v>0</v>
      </c>
      <c r="AQ41" s="34"/>
      <c r="AS41" s="33">
        <f t="shared" si="1247"/>
        <v>0</v>
      </c>
      <c r="AT41" s="34"/>
      <c r="AV41" s="33">
        <f t="shared" si="1248"/>
        <v>0</v>
      </c>
      <c r="AW41" s="34"/>
      <c r="AY41" s="33">
        <f t="shared" si="1249"/>
        <v>0</v>
      </c>
      <c r="AZ41" s="34"/>
      <c r="BB41" s="33">
        <f t="shared" si="1250"/>
        <v>0</v>
      </c>
      <c r="BC41" s="34"/>
      <c r="BE41" s="33">
        <f t="shared" si="1251"/>
        <v>0</v>
      </c>
      <c r="BF41" s="34"/>
      <c r="BH41" s="33">
        <f t="shared" si="1252"/>
        <v>0</v>
      </c>
      <c r="BI41" s="34"/>
      <c r="BK41" s="33">
        <f t="shared" si="1253"/>
        <v>0</v>
      </c>
      <c r="BL41" s="34"/>
      <c r="BN41" s="33">
        <f t="shared" si="1254"/>
        <v>0</v>
      </c>
      <c r="BO41" s="34"/>
      <c r="BQ41" s="33">
        <f t="shared" si="1255"/>
        <v>0</v>
      </c>
      <c r="BR41" s="34">
        <f t="shared" si="41"/>
        <v>0</v>
      </c>
      <c r="BS41" s="32">
        <f t="shared" si="42"/>
        <v>0</v>
      </c>
      <c r="BT41" s="33">
        <f t="shared" si="43"/>
        <v>0</v>
      </c>
      <c r="BU41" s="34"/>
      <c r="BW41" s="33">
        <f t="shared" si="1256"/>
        <v>0</v>
      </c>
      <c r="BX41" s="34"/>
      <c r="BZ41" s="33">
        <f t="shared" si="1257"/>
        <v>0</v>
      </c>
      <c r="CA41" s="34"/>
      <c r="CC41" s="33">
        <f t="shared" si="1258"/>
        <v>0</v>
      </c>
      <c r="CD41" s="34"/>
      <c r="CF41" s="33">
        <f t="shared" si="1259"/>
        <v>0</v>
      </c>
      <c r="CG41" s="34"/>
      <c r="CI41" s="33">
        <f t="shared" si="1260"/>
        <v>0</v>
      </c>
      <c r="CJ41" s="34"/>
      <c r="CL41" s="33">
        <f t="shared" si="1261"/>
        <v>0</v>
      </c>
      <c r="CM41" s="34"/>
      <c r="CO41" s="33">
        <f t="shared" si="1262"/>
        <v>0</v>
      </c>
      <c r="CP41" s="34">
        <f t="shared" si="51"/>
        <v>0</v>
      </c>
      <c r="CQ41" s="32">
        <f t="shared" si="52"/>
        <v>0</v>
      </c>
      <c r="CR41" s="33">
        <f t="shared" si="53"/>
        <v>0</v>
      </c>
      <c r="CS41" s="34"/>
      <c r="CU41" s="33">
        <f t="shared" si="1263"/>
        <v>0</v>
      </c>
      <c r="CV41" s="34"/>
      <c r="CX41" s="33">
        <f t="shared" si="1264"/>
        <v>0</v>
      </c>
      <c r="CY41" s="34"/>
      <c r="DA41" s="33">
        <f t="shared" si="1265"/>
        <v>0</v>
      </c>
      <c r="DB41" s="34"/>
      <c r="DD41" s="33">
        <f t="shared" si="1266"/>
        <v>0</v>
      </c>
      <c r="DE41" s="34"/>
      <c r="DG41" s="33">
        <f t="shared" si="1267"/>
        <v>0</v>
      </c>
      <c r="DH41" s="34">
        <f t="shared" si="59"/>
        <v>0</v>
      </c>
      <c r="DI41" s="32">
        <f t="shared" si="60"/>
        <v>0</v>
      </c>
      <c r="DJ41" s="33">
        <f t="shared" si="61"/>
        <v>0</v>
      </c>
      <c r="DK41" s="34"/>
      <c r="DM41" s="33">
        <f t="shared" si="1268"/>
        <v>0</v>
      </c>
      <c r="DN41" s="34"/>
      <c r="DP41" s="33">
        <f t="shared" si="1269"/>
        <v>0</v>
      </c>
      <c r="DQ41" s="34"/>
      <c r="DS41" s="33">
        <f t="shared" si="1270"/>
        <v>0</v>
      </c>
      <c r="DT41" s="34"/>
      <c r="DV41" s="33">
        <f t="shared" si="1271"/>
        <v>0</v>
      </c>
      <c r="DW41" s="34"/>
      <c r="DY41" s="33">
        <f t="shared" si="1272"/>
        <v>0</v>
      </c>
      <c r="DZ41" s="34">
        <f t="shared" si="67"/>
        <v>0</v>
      </c>
      <c r="EA41" s="32">
        <f t="shared" si="67"/>
        <v>0</v>
      </c>
      <c r="EB41" s="33">
        <f t="shared" si="68"/>
        <v>0</v>
      </c>
      <c r="EC41" s="34"/>
      <c r="EE41" s="33">
        <f t="shared" si="1273"/>
        <v>0</v>
      </c>
      <c r="EF41" s="34"/>
      <c r="EH41" s="33">
        <f t="shared" si="1274"/>
        <v>0</v>
      </c>
      <c r="EI41" s="34"/>
      <c r="EK41" s="33">
        <f t="shared" si="1275"/>
        <v>0</v>
      </c>
      <c r="EL41" s="34"/>
      <c r="EN41" s="33">
        <f t="shared" si="1276"/>
        <v>0</v>
      </c>
      <c r="EO41" s="34">
        <f t="shared" si="1226"/>
        <v>0</v>
      </c>
      <c r="EP41" s="32">
        <f t="shared" si="1227"/>
        <v>0</v>
      </c>
      <c r="EQ41" s="33">
        <f t="shared" si="74"/>
        <v>0</v>
      </c>
      <c r="ER41" s="34"/>
      <c r="ET41" s="33">
        <f t="shared" si="1277"/>
        <v>0</v>
      </c>
      <c r="EU41" s="34"/>
      <c r="EW41" s="33">
        <f t="shared" si="1278"/>
        <v>0</v>
      </c>
      <c r="EX41" s="34"/>
      <c r="EZ41" s="33">
        <f t="shared" si="1279"/>
        <v>0</v>
      </c>
      <c r="FA41" s="34"/>
      <c r="FC41" s="33">
        <f t="shared" si="1280"/>
        <v>0</v>
      </c>
      <c r="FD41" s="34"/>
      <c r="FF41" s="33">
        <f t="shared" si="1281"/>
        <v>0</v>
      </c>
      <c r="FG41" s="34"/>
      <c r="FI41" s="33">
        <f t="shared" si="1282"/>
        <v>0</v>
      </c>
      <c r="FJ41" s="34">
        <f t="shared" si="81"/>
        <v>0</v>
      </c>
      <c r="FK41" s="32">
        <f t="shared" si="82"/>
        <v>0</v>
      </c>
      <c r="FL41" s="33">
        <f t="shared" si="83"/>
        <v>0</v>
      </c>
      <c r="FM41" s="34"/>
      <c r="FO41" s="33">
        <f t="shared" si="1283"/>
        <v>0</v>
      </c>
      <c r="FP41" s="34"/>
      <c r="FR41" s="33">
        <f t="shared" si="1284"/>
        <v>0</v>
      </c>
      <c r="FS41" s="34"/>
      <c r="FU41" s="33">
        <f t="shared" si="1285"/>
        <v>0</v>
      </c>
      <c r="FV41" s="34"/>
      <c r="FX41" s="33">
        <f t="shared" si="1286"/>
        <v>0</v>
      </c>
      <c r="FY41" s="34"/>
      <c r="GA41" s="33">
        <f t="shared" si="1287"/>
        <v>0</v>
      </c>
      <c r="GB41" s="34">
        <f t="shared" si="89"/>
        <v>0</v>
      </c>
      <c r="GC41" s="32">
        <f t="shared" si="90"/>
        <v>0</v>
      </c>
      <c r="GD41" s="33">
        <f t="shared" si="1288"/>
        <v>0</v>
      </c>
      <c r="GE41" s="34"/>
      <c r="GG41" s="33">
        <f t="shared" si="1289"/>
        <v>0</v>
      </c>
      <c r="GH41" s="34"/>
      <c r="GJ41" s="33">
        <f t="shared" si="1290"/>
        <v>0</v>
      </c>
      <c r="GK41" s="34">
        <f t="shared" si="94"/>
        <v>0</v>
      </c>
      <c r="GL41" s="32">
        <f t="shared" si="94"/>
        <v>0</v>
      </c>
      <c r="GM41" s="33">
        <f t="shared" si="95"/>
        <v>0</v>
      </c>
      <c r="GN41" s="34"/>
      <c r="GP41" s="33">
        <f t="shared" si="1291"/>
        <v>0</v>
      </c>
      <c r="GQ41" s="34"/>
      <c r="GS41" s="33">
        <f t="shared" si="1292"/>
        <v>0</v>
      </c>
      <c r="GT41" s="34">
        <f t="shared" si="98"/>
        <v>0</v>
      </c>
      <c r="GU41" s="32">
        <f t="shared" si="99"/>
        <v>0</v>
      </c>
      <c r="GV41" s="33">
        <f t="shared" si="100"/>
        <v>0</v>
      </c>
      <c r="GW41" s="34">
        <f t="shared" si="1228"/>
        <v>0</v>
      </c>
      <c r="GX41" s="32">
        <f t="shared" si="1229"/>
        <v>0</v>
      </c>
      <c r="GY41" s="33">
        <f t="shared" si="101"/>
        <v>0</v>
      </c>
      <c r="HB41" s="33">
        <f t="shared" si="1293"/>
        <v>0</v>
      </c>
      <c r="HE41" s="33">
        <f t="shared" si="1294"/>
        <v>0</v>
      </c>
      <c r="HH41" s="33">
        <f t="shared" si="1295"/>
        <v>0</v>
      </c>
      <c r="HK41" s="33">
        <f t="shared" si="1296"/>
        <v>0</v>
      </c>
      <c r="HN41" s="33">
        <f t="shared" si="1297"/>
        <v>0</v>
      </c>
      <c r="HO41" s="34"/>
      <c r="HQ41" s="33">
        <f t="shared" si="1298"/>
        <v>0</v>
      </c>
      <c r="HR41" s="34"/>
      <c r="HT41" s="33">
        <f t="shared" si="1299"/>
        <v>0</v>
      </c>
      <c r="HU41" s="34"/>
      <c r="HW41" s="33">
        <f t="shared" si="1300"/>
        <v>0</v>
      </c>
      <c r="HX41" s="34">
        <f t="shared" si="110"/>
        <v>0</v>
      </c>
      <c r="HY41" s="32">
        <f t="shared" si="111"/>
        <v>0</v>
      </c>
      <c r="HZ41" s="33">
        <f t="shared" si="112"/>
        <v>0</v>
      </c>
      <c r="IA41" s="34"/>
      <c r="IC41" s="33">
        <f t="shared" si="1301"/>
        <v>0</v>
      </c>
      <c r="ID41" s="34"/>
      <c r="IF41" s="33">
        <f t="shared" si="1302"/>
        <v>0</v>
      </c>
      <c r="IG41" s="34">
        <f t="shared" si="115"/>
        <v>0</v>
      </c>
      <c r="IH41" s="32">
        <f t="shared" si="116"/>
        <v>0</v>
      </c>
      <c r="II41" s="33">
        <f t="shared" si="117"/>
        <v>0</v>
      </c>
      <c r="IJ41" s="34"/>
      <c r="IL41" s="33">
        <f t="shared" si="1303"/>
        <v>0</v>
      </c>
      <c r="IM41" s="34"/>
      <c r="IO41" s="33">
        <f t="shared" si="1304"/>
        <v>0</v>
      </c>
      <c r="IP41" s="34">
        <f t="shared" si="120"/>
        <v>0</v>
      </c>
      <c r="IQ41" s="32">
        <f t="shared" si="121"/>
        <v>0</v>
      </c>
      <c r="IR41" s="33">
        <f t="shared" si="122"/>
        <v>0</v>
      </c>
      <c r="IS41" s="34"/>
      <c r="IU41" s="33">
        <f t="shared" si="1305"/>
        <v>0</v>
      </c>
      <c r="IV41" s="34"/>
      <c r="IX41" s="33">
        <f t="shared" si="1306"/>
        <v>0</v>
      </c>
      <c r="IY41" s="34">
        <f t="shared" si="125"/>
        <v>0</v>
      </c>
      <c r="IZ41" s="32">
        <f t="shared" si="126"/>
        <v>0</v>
      </c>
      <c r="JA41" s="33">
        <f t="shared" si="127"/>
        <v>0</v>
      </c>
      <c r="JB41" s="34"/>
      <c r="JD41" s="33">
        <f t="shared" si="1307"/>
        <v>0</v>
      </c>
      <c r="JE41" s="34"/>
      <c r="JG41" s="33">
        <f t="shared" si="1308"/>
        <v>0</v>
      </c>
      <c r="JH41" s="34"/>
      <c r="JJ41" s="33">
        <f t="shared" si="1309"/>
        <v>0</v>
      </c>
      <c r="JK41" s="34">
        <f t="shared" si="131"/>
        <v>0</v>
      </c>
      <c r="JL41" s="32">
        <f t="shared" si="132"/>
        <v>0</v>
      </c>
      <c r="JM41" s="33">
        <f t="shared" si="133"/>
        <v>0</v>
      </c>
      <c r="JN41" s="34"/>
      <c r="JP41" s="33">
        <f t="shared" si="1310"/>
        <v>0</v>
      </c>
      <c r="JQ41" s="34"/>
      <c r="JS41" s="33">
        <f t="shared" si="1311"/>
        <v>0</v>
      </c>
      <c r="JT41" s="34">
        <f t="shared" si="136"/>
        <v>0</v>
      </c>
      <c r="JU41" s="32">
        <f t="shared" si="137"/>
        <v>0</v>
      </c>
      <c r="JV41" s="33">
        <f t="shared" si="138"/>
        <v>0</v>
      </c>
      <c r="JW41" s="34"/>
      <c r="JY41" s="33">
        <f t="shared" si="1312"/>
        <v>0</v>
      </c>
      <c r="JZ41" s="34"/>
      <c r="KB41" s="33">
        <f t="shared" si="1313"/>
        <v>0</v>
      </c>
      <c r="KC41" s="34">
        <f t="shared" si="141"/>
        <v>0</v>
      </c>
      <c r="KD41" s="32">
        <f t="shared" si="142"/>
        <v>0</v>
      </c>
      <c r="KE41" s="33">
        <f t="shared" si="143"/>
        <v>0</v>
      </c>
      <c r="KF41" s="34"/>
      <c r="KH41" s="33">
        <f t="shared" si="1314"/>
        <v>0</v>
      </c>
      <c r="KI41" s="34">
        <f t="shared" si="6"/>
        <v>0</v>
      </c>
      <c r="KJ41" s="32">
        <f t="shared" si="7"/>
        <v>0</v>
      </c>
      <c r="KK41" s="33">
        <f t="shared" si="145"/>
        <v>0</v>
      </c>
      <c r="KL41" s="34"/>
      <c r="KN41" s="33">
        <f t="shared" si="1315"/>
        <v>0</v>
      </c>
      <c r="KO41" s="34"/>
      <c r="KQ41" s="33">
        <f t="shared" si="1316"/>
        <v>0</v>
      </c>
      <c r="KR41" s="34"/>
      <c r="KT41" s="33">
        <f t="shared" si="1317"/>
        <v>0</v>
      </c>
      <c r="KU41" s="34">
        <f t="shared" si="149"/>
        <v>0</v>
      </c>
      <c r="KV41" s="32">
        <f t="shared" si="150"/>
        <v>0</v>
      </c>
      <c r="KW41" s="33">
        <f t="shared" si="151"/>
        <v>0</v>
      </c>
      <c r="KX41" s="34"/>
      <c r="KZ41" s="33">
        <f t="shared" si="1318"/>
        <v>0</v>
      </c>
      <c r="LA41" s="34"/>
      <c r="LC41" s="33">
        <f t="shared" si="1319"/>
        <v>0</v>
      </c>
      <c r="LD41" s="34"/>
      <c r="LF41" s="33">
        <f t="shared" si="1320"/>
        <v>0</v>
      </c>
      <c r="LG41" s="34"/>
      <c r="LI41" s="33">
        <f t="shared" si="1321"/>
        <v>0</v>
      </c>
      <c r="LJ41" s="34"/>
      <c r="LL41" s="33">
        <f t="shared" si="1322"/>
        <v>0</v>
      </c>
      <c r="LM41" s="34">
        <f t="shared" si="157"/>
        <v>0</v>
      </c>
      <c r="LN41" s="32">
        <f t="shared" si="157"/>
        <v>0</v>
      </c>
      <c r="LO41" s="33">
        <f t="shared" si="158"/>
        <v>0</v>
      </c>
      <c r="LP41" s="34"/>
      <c r="LR41" s="33">
        <f t="shared" si="1323"/>
        <v>0</v>
      </c>
      <c r="LS41" s="34">
        <f t="shared" si="1230"/>
        <v>0</v>
      </c>
      <c r="LT41" s="32">
        <f t="shared" si="1231"/>
        <v>0</v>
      </c>
      <c r="LU41" s="33">
        <f t="shared" si="160"/>
        <v>0</v>
      </c>
      <c r="LV41" s="34"/>
      <c r="LX41" s="33">
        <f t="shared" si="1324"/>
        <v>0</v>
      </c>
      <c r="LY41" s="34"/>
      <c r="MA41" s="33">
        <f t="shared" si="1325"/>
        <v>0</v>
      </c>
      <c r="MB41" s="34"/>
      <c r="MD41" s="33">
        <f t="shared" si="1326"/>
        <v>0</v>
      </c>
      <c r="ME41" s="34"/>
      <c r="MG41" s="33">
        <f t="shared" si="1327"/>
        <v>0</v>
      </c>
      <c r="MH41" s="34"/>
      <c r="MJ41" s="33">
        <f t="shared" si="1328"/>
        <v>0</v>
      </c>
      <c r="MK41" s="34"/>
      <c r="MM41" s="33">
        <f t="shared" si="1329"/>
        <v>0</v>
      </c>
      <c r="MN41" s="34"/>
      <c r="MP41" s="33">
        <f t="shared" si="1330"/>
        <v>0</v>
      </c>
      <c r="MQ41" s="34"/>
      <c r="MS41" s="33">
        <f t="shared" si="1331"/>
        <v>0</v>
      </c>
      <c r="MT41" s="34"/>
      <c r="MV41" s="33">
        <f t="shared" si="1332"/>
        <v>0</v>
      </c>
      <c r="MW41" s="34">
        <f t="shared" si="170"/>
        <v>0</v>
      </c>
      <c r="MX41" s="32">
        <f t="shared" si="171"/>
        <v>0</v>
      </c>
      <c r="MY41" s="33">
        <f t="shared" si="172"/>
        <v>0</v>
      </c>
      <c r="MZ41" s="34"/>
      <c r="NB41" s="33">
        <f t="shared" si="1333"/>
        <v>0</v>
      </c>
      <c r="NC41" s="32">
        <v>1260000</v>
      </c>
      <c r="NE41" s="33">
        <f t="shared" si="1334"/>
        <v>1260000</v>
      </c>
      <c r="NF41" s="34"/>
      <c r="NH41" s="33">
        <f t="shared" si="1335"/>
        <v>0</v>
      </c>
      <c r="NI41" s="34"/>
      <c r="NK41" s="33">
        <f t="shared" si="1336"/>
        <v>0</v>
      </c>
      <c r="NL41" s="34">
        <f t="shared" si="177"/>
        <v>1260000</v>
      </c>
      <c r="NM41" s="32">
        <f t="shared" si="178"/>
        <v>0</v>
      </c>
      <c r="NN41" s="33">
        <f t="shared" si="179"/>
        <v>1260000</v>
      </c>
      <c r="NO41" s="34">
        <f t="shared" si="180"/>
        <v>1260000</v>
      </c>
      <c r="NP41" s="32">
        <f t="shared" si="181"/>
        <v>0</v>
      </c>
      <c r="NQ41" s="33">
        <f t="shared" si="182"/>
        <v>1260000</v>
      </c>
      <c r="NR41" s="34"/>
      <c r="NT41" s="33">
        <f t="shared" si="1337"/>
        <v>0</v>
      </c>
      <c r="NU41" s="34"/>
      <c r="NW41" s="33">
        <f t="shared" si="1338"/>
        <v>0</v>
      </c>
      <c r="NX41" s="34"/>
      <c r="NZ41" s="33">
        <f t="shared" si="1339"/>
        <v>0</v>
      </c>
      <c r="OA41" s="34"/>
      <c r="OC41" s="33">
        <f t="shared" si="1340"/>
        <v>0</v>
      </c>
      <c r="OD41" s="34"/>
      <c r="OF41" s="33">
        <f t="shared" si="1341"/>
        <v>0</v>
      </c>
      <c r="OG41" s="34"/>
      <c r="OI41" s="33">
        <f t="shared" si="1342"/>
        <v>0</v>
      </c>
      <c r="OJ41" s="34"/>
      <c r="OL41" s="33">
        <f t="shared" si="1343"/>
        <v>0</v>
      </c>
      <c r="OM41" s="34"/>
      <c r="OO41" s="33">
        <f t="shared" si="1344"/>
        <v>0</v>
      </c>
      <c r="OP41" s="34">
        <f t="shared" si="1345"/>
        <v>0</v>
      </c>
      <c r="OQ41" s="32">
        <f t="shared" si="1345"/>
        <v>0</v>
      </c>
      <c r="OR41" s="33">
        <f t="shared" si="192"/>
        <v>0</v>
      </c>
      <c r="OS41" s="34"/>
      <c r="OU41" s="33">
        <f t="shared" si="1346"/>
        <v>0</v>
      </c>
      <c r="OV41" s="34">
        <f t="shared" si="194"/>
        <v>0</v>
      </c>
      <c r="OW41" s="32">
        <f t="shared" si="195"/>
        <v>0</v>
      </c>
      <c r="OX41" s="33">
        <f t="shared" si="196"/>
        <v>0</v>
      </c>
      <c r="OY41" s="34"/>
      <c r="PA41" s="33">
        <f t="shared" si="1347"/>
        <v>0</v>
      </c>
      <c r="PB41" s="34"/>
      <c r="PD41" s="33">
        <f t="shared" si="1348"/>
        <v>0</v>
      </c>
      <c r="PE41" s="34"/>
      <c r="PG41" s="33">
        <f t="shared" si="1349"/>
        <v>0</v>
      </c>
      <c r="PH41" s="34"/>
      <c r="PJ41" s="33">
        <f t="shared" si="1350"/>
        <v>0</v>
      </c>
      <c r="PK41" s="34">
        <f t="shared" si="201"/>
        <v>0</v>
      </c>
      <c r="PL41" s="32">
        <f t="shared" si="201"/>
        <v>0</v>
      </c>
      <c r="PM41" s="33">
        <f t="shared" si="202"/>
        <v>0</v>
      </c>
      <c r="PN41" s="34">
        <f t="shared" si="11"/>
        <v>0</v>
      </c>
      <c r="PO41" s="32">
        <f t="shared" si="12"/>
        <v>0</v>
      </c>
      <c r="PP41" s="33">
        <f t="shared" si="203"/>
        <v>0</v>
      </c>
      <c r="PQ41" s="34">
        <f t="shared" si="1232"/>
        <v>1260000</v>
      </c>
      <c r="PR41" s="32">
        <f t="shared" si="1233"/>
        <v>0</v>
      </c>
      <c r="PS41" s="33">
        <f t="shared" si="204"/>
        <v>1260000</v>
      </c>
      <c r="PT41" s="34">
        <f t="shared" si="1234"/>
        <v>1260000</v>
      </c>
      <c r="PU41" s="32">
        <f t="shared" si="1235"/>
        <v>0</v>
      </c>
      <c r="PV41" s="33">
        <f t="shared" si="205"/>
        <v>1260000</v>
      </c>
      <c r="PW41" s="31"/>
    </row>
    <row r="42" spans="1:439" s="52" customFormat="1" x14ac:dyDescent="0.25">
      <c r="A42" s="35">
        <v>31</v>
      </c>
      <c r="B42" s="36" t="s">
        <v>291</v>
      </c>
      <c r="C42" s="74" t="s">
        <v>249</v>
      </c>
      <c r="D42" s="38"/>
      <c r="E42" s="39"/>
      <c r="F42" s="40">
        <f t="shared" si="1236"/>
        <v>0</v>
      </c>
      <c r="G42" s="41"/>
      <c r="H42" s="39"/>
      <c r="I42" s="40">
        <f t="shared" si="1237"/>
        <v>0</v>
      </c>
      <c r="J42" s="41"/>
      <c r="K42" s="39"/>
      <c r="L42" s="40">
        <f t="shared" si="1238"/>
        <v>0</v>
      </c>
      <c r="M42" s="41"/>
      <c r="N42" s="39"/>
      <c r="O42" s="40">
        <f t="shared" si="1239"/>
        <v>0</v>
      </c>
      <c r="P42" s="41"/>
      <c r="Q42" s="39"/>
      <c r="R42" s="40">
        <f t="shared" si="1240"/>
        <v>0</v>
      </c>
      <c r="S42" s="41"/>
      <c r="T42" s="39"/>
      <c r="U42" s="40">
        <f t="shared" si="1241"/>
        <v>0</v>
      </c>
      <c r="V42" s="41"/>
      <c r="W42" s="39"/>
      <c r="X42" s="40">
        <f t="shared" si="1242"/>
        <v>0</v>
      </c>
      <c r="Y42" s="41"/>
      <c r="Z42" s="39"/>
      <c r="AA42" s="40">
        <f t="shared" si="1243"/>
        <v>0</v>
      </c>
      <c r="AB42" s="41">
        <f t="shared" si="25"/>
        <v>0</v>
      </c>
      <c r="AC42" s="39">
        <f t="shared" si="26"/>
        <v>0</v>
      </c>
      <c r="AD42" s="40">
        <f t="shared" si="26"/>
        <v>0</v>
      </c>
      <c r="AE42" s="41"/>
      <c r="AF42" s="39"/>
      <c r="AG42" s="40">
        <f t="shared" si="1244"/>
        <v>0</v>
      </c>
      <c r="AH42" s="41">
        <f t="shared" si="1225"/>
        <v>0</v>
      </c>
      <c r="AI42" s="39">
        <f t="shared" si="28"/>
        <v>0</v>
      </c>
      <c r="AJ42" s="40">
        <f t="shared" si="29"/>
        <v>0</v>
      </c>
      <c r="AK42" s="41"/>
      <c r="AL42" s="39"/>
      <c r="AM42" s="40">
        <f t="shared" si="1245"/>
        <v>0</v>
      </c>
      <c r="AN42" s="41"/>
      <c r="AO42" s="39"/>
      <c r="AP42" s="40">
        <f t="shared" si="1246"/>
        <v>0</v>
      </c>
      <c r="AQ42" s="41"/>
      <c r="AR42" s="39"/>
      <c r="AS42" s="40">
        <f t="shared" si="1247"/>
        <v>0</v>
      </c>
      <c r="AT42" s="41"/>
      <c r="AU42" s="39"/>
      <c r="AV42" s="40">
        <f t="shared" si="1248"/>
        <v>0</v>
      </c>
      <c r="AW42" s="41"/>
      <c r="AX42" s="39"/>
      <c r="AY42" s="40">
        <f t="shared" si="1249"/>
        <v>0</v>
      </c>
      <c r="AZ42" s="41"/>
      <c r="BA42" s="39"/>
      <c r="BB42" s="40">
        <f t="shared" si="1250"/>
        <v>0</v>
      </c>
      <c r="BC42" s="41"/>
      <c r="BD42" s="39"/>
      <c r="BE42" s="40">
        <f t="shared" si="1251"/>
        <v>0</v>
      </c>
      <c r="BF42" s="41"/>
      <c r="BG42" s="39"/>
      <c r="BH42" s="40">
        <f t="shared" si="1252"/>
        <v>0</v>
      </c>
      <c r="BI42" s="41"/>
      <c r="BJ42" s="39"/>
      <c r="BK42" s="40">
        <f t="shared" si="1253"/>
        <v>0</v>
      </c>
      <c r="BL42" s="41"/>
      <c r="BM42" s="39"/>
      <c r="BN42" s="40">
        <f t="shared" si="1254"/>
        <v>0</v>
      </c>
      <c r="BO42" s="41"/>
      <c r="BP42" s="39"/>
      <c r="BQ42" s="40">
        <f t="shared" si="1255"/>
        <v>0</v>
      </c>
      <c r="BR42" s="41">
        <f t="shared" si="41"/>
        <v>0</v>
      </c>
      <c r="BS42" s="39">
        <f t="shared" si="42"/>
        <v>0</v>
      </c>
      <c r="BT42" s="40">
        <f t="shared" si="43"/>
        <v>0</v>
      </c>
      <c r="BU42" s="41"/>
      <c r="BV42" s="39"/>
      <c r="BW42" s="40">
        <f t="shared" si="1256"/>
        <v>0</v>
      </c>
      <c r="BX42" s="41"/>
      <c r="BY42" s="39"/>
      <c r="BZ42" s="40">
        <f t="shared" si="1257"/>
        <v>0</v>
      </c>
      <c r="CA42" s="41"/>
      <c r="CB42" s="39"/>
      <c r="CC42" s="40">
        <f t="shared" si="1258"/>
        <v>0</v>
      </c>
      <c r="CD42" s="41"/>
      <c r="CE42" s="39"/>
      <c r="CF42" s="40">
        <f t="shared" si="1259"/>
        <v>0</v>
      </c>
      <c r="CG42" s="41"/>
      <c r="CH42" s="39"/>
      <c r="CI42" s="40">
        <f t="shared" si="1260"/>
        <v>0</v>
      </c>
      <c r="CJ42" s="41"/>
      <c r="CK42" s="39"/>
      <c r="CL42" s="40">
        <f t="shared" si="1261"/>
        <v>0</v>
      </c>
      <c r="CM42" s="41"/>
      <c r="CN42" s="39"/>
      <c r="CO42" s="40">
        <f t="shared" si="1262"/>
        <v>0</v>
      </c>
      <c r="CP42" s="41">
        <f t="shared" si="51"/>
        <v>0</v>
      </c>
      <c r="CQ42" s="39">
        <f t="shared" si="52"/>
        <v>0</v>
      </c>
      <c r="CR42" s="40">
        <f t="shared" si="53"/>
        <v>0</v>
      </c>
      <c r="CS42" s="41"/>
      <c r="CT42" s="39"/>
      <c r="CU42" s="40">
        <f t="shared" si="1263"/>
        <v>0</v>
      </c>
      <c r="CV42" s="41"/>
      <c r="CW42" s="39"/>
      <c r="CX42" s="40">
        <f t="shared" si="1264"/>
        <v>0</v>
      </c>
      <c r="CY42" s="41"/>
      <c r="CZ42" s="39"/>
      <c r="DA42" s="40">
        <f t="shared" si="1265"/>
        <v>0</v>
      </c>
      <c r="DB42" s="41"/>
      <c r="DC42" s="39"/>
      <c r="DD42" s="40">
        <f t="shared" si="1266"/>
        <v>0</v>
      </c>
      <c r="DE42" s="41"/>
      <c r="DF42" s="39"/>
      <c r="DG42" s="40">
        <f t="shared" si="1267"/>
        <v>0</v>
      </c>
      <c r="DH42" s="41">
        <f t="shared" si="59"/>
        <v>0</v>
      </c>
      <c r="DI42" s="39">
        <f t="shared" si="60"/>
        <v>0</v>
      </c>
      <c r="DJ42" s="40">
        <f t="shared" si="61"/>
        <v>0</v>
      </c>
      <c r="DK42" s="41"/>
      <c r="DL42" s="39"/>
      <c r="DM42" s="40">
        <f t="shared" si="1268"/>
        <v>0</v>
      </c>
      <c r="DN42" s="41"/>
      <c r="DO42" s="39"/>
      <c r="DP42" s="40">
        <f t="shared" si="1269"/>
        <v>0</v>
      </c>
      <c r="DQ42" s="41"/>
      <c r="DR42" s="39"/>
      <c r="DS42" s="40">
        <f t="shared" si="1270"/>
        <v>0</v>
      </c>
      <c r="DT42" s="41"/>
      <c r="DU42" s="39"/>
      <c r="DV42" s="40">
        <f t="shared" si="1271"/>
        <v>0</v>
      </c>
      <c r="DW42" s="41"/>
      <c r="DX42" s="39"/>
      <c r="DY42" s="40">
        <f t="shared" si="1272"/>
        <v>0</v>
      </c>
      <c r="DZ42" s="41">
        <f t="shared" si="67"/>
        <v>0</v>
      </c>
      <c r="EA42" s="39">
        <f t="shared" si="67"/>
        <v>0</v>
      </c>
      <c r="EB42" s="40">
        <f t="shared" si="68"/>
        <v>0</v>
      </c>
      <c r="EC42" s="41"/>
      <c r="ED42" s="39"/>
      <c r="EE42" s="40">
        <f t="shared" si="1273"/>
        <v>0</v>
      </c>
      <c r="EF42" s="41"/>
      <c r="EG42" s="39"/>
      <c r="EH42" s="40">
        <f t="shared" si="1274"/>
        <v>0</v>
      </c>
      <c r="EI42" s="41"/>
      <c r="EJ42" s="39"/>
      <c r="EK42" s="40">
        <f t="shared" si="1275"/>
        <v>0</v>
      </c>
      <c r="EL42" s="41"/>
      <c r="EM42" s="39"/>
      <c r="EN42" s="40">
        <f t="shared" si="1276"/>
        <v>0</v>
      </c>
      <c r="EO42" s="41">
        <f t="shared" si="1226"/>
        <v>0</v>
      </c>
      <c r="EP42" s="39">
        <f t="shared" si="1227"/>
        <v>0</v>
      </c>
      <c r="EQ42" s="40">
        <f t="shared" si="74"/>
        <v>0</v>
      </c>
      <c r="ER42" s="41"/>
      <c r="ES42" s="39"/>
      <c r="ET42" s="40">
        <f t="shared" si="1277"/>
        <v>0</v>
      </c>
      <c r="EU42" s="41"/>
      <c r="EV42" s="39"/>
      <c r="EW42" s="40">
        <f t="shared" si="1278"/>
        <v>0</v>
      </c>
      <c r="EX42" s="41"/>
      <c r="EY42" s="39"/>
      <c r="EZ42" s="40">
        <f t="shared" si="1279"/>
        <v>0</v>
      </c>
      <c r="FA42" s="41"/>
      <c r="FB42" s="39"/>
      <c r="FC42" s="40">
        <f t="shared" si="1280"/>
        <v>0</v>
      </c>
      <c r="FD42" s="41"/>
      <c r="FE42" s="39"/>
      <c r="FF42" s="40">
        <f t="shared" si="1281"/>
        <v>0</v>
      </c>
      <c r="FG42" s="41"/>
      <c r="FH42" s="39"/>
      <c r="FI42" s="40">
        <f t="shared" si="1282"/>
        <v>0</v>
      </c>
      <c r="FJ42" s="41">
        <f t="shared" si="81"/>
        <v>0</v>
      </c>
      <c r="FK42" s="39">
        <f t="shared" si="82"/>
        <v>0</v>
      </c>
      <c r="FL42" s="40">
        <f t="shared" si="83"/>
        <v>0</v>
      </c>
      <c r="FM42" s="41"/>
      <c r="FN42" s="39"/>
      <c r="FO42" s="40">
        <f t="shared" si="1283"/>
        <v>0</v>
      </c>
      <c r="FP42" s="41"/>
      <c r="FQ42" s="39"/>
      <c r="FR42" s="40">
        <f t="shared" si="1284"/>
        <v>0</v>
      </c>
      <c r="FS42" s="41"/>
      <c r="FT42" s="39"/>
      <c r="FU42" s="40">
        <f t="shared" si="1285"/>
        <v>0</v>
      </c>
      <c r="FV42" s="41"/>
      <c r="FW42" s="39"/>
      <c r="FX42" s="40">
        <f t="shared" si="1286"/>
        <v>0</v>
      </c>
      <c r="FY42" s="41"/>
      <c r="FZ42" s="39"/>
      <c r="GA42" s="40">
        <f t="shared" si="1287"/>
        <v>0</v>
      </c>
      <c r="GB42" s="41">
        <f t="shared" si="89"/>
        <v>0</v>
      </c>
      <c r="GC42" s="39">
        <f t="shared" si="90"/>
        <v>0</v>
      </c>
      <c r="GD42" s="40">
        <f t="shared" si="1288"/>
        <v>0</v>
      </c>
      <c r="GE42" s="41"/>
      <c r="GF42" s="39"/>
      <c r="GG42" s="40">
        <f t="shared" si="1289"/>
        <v>0</v>
      </c>
      <c r="GH42" s="41"/>
      <c r="GI42" s="39"/>
      <c r="GJ42" s="40">
        <f t="shared" si="1290"/>
        <v>0</v>
      </c>
      <c r="GK42" s="41">
        <f t="shared" si="94"/>
        <v>0</v>
      </c>
      <c r="GL42" s="39">
        <f t="shared" si="94"/>
        <v>0</v>
      </c>
      <c r="GM42" s="40">
        <f t="shared" si="95"/>
        <v>0</v>
      </c>
      <c r="GN42" s="41"/>
      <c r="GO42" s="39"/>
      <c r="GP42" s="40">
        <f t="shared" si="1291"/>
        <v>0</v>
      </c>
      <c r="GQ42" s="41"/>
      <c r="GR42" s="39"/>
      <c r="GS42" s="40">
        <f t="shared" si="1292"/>
        <v>0</v>
      </c>
      <c r="GT42" s="41">
        <f t="shared" si="98"/>
        <v>0</v>
      </c>
      <c r="GU42" s="39">
        <f t="shared" si="99"/>
        <v>0</v>
      </c>
      <c r="GV42" s="40">
        <f t="shared" si="100"/>
        <v>0</v>
      </c>
      <c r="GW42" s="41">
        <f t="shared" si="1228"/>
        <v>0</v>
      </c>
      <c r="GX42" s="39">
        <f t="shared" si="1229"/>
        <v>0</v>
      </c>
      <c r="GY42" s="40">
        <f t="shared" si="101"/>
        <v>0</v>
      </c>
      <c r="GZ42" s="39"/>
      <c r="HA42" s="39"/>
      <c r="HB42" s="40">
        <f t="shared" si="1293"/>
        <v>0</v>
      </c>
      <c r="HC42" s="39"/>
      <c r="HD42" s="39"/>
      <c r="HE42" s="40">
        <f t="shared" si="1294"/>
        <v>0</v>
      </c>
      <c r="HF42" s="39"/>
      <c r="HG42" s="39"/>
      <c r="HH42" s="40">
        <f t="shared" si="1295"/>
        <v>0</v>
      </c>
      <c r="HI42" s="39"/>
      <c r="HJ42" s="39"/>
      <c r="HK42" s="40">
        <f t="shared" si="1296"/>
        <v>0</v>
      </c>
      <c r="HL42" s="39"/>
      <c r="HM42" s="39"/>
      <c r="HN42" s="40">
        <f t="shared" si="1297"/>
        <v>0</v>
      </c>
      <c r="HO42" s="41"/>
      <c r="HP42" s="39"/>
      <c r="HQ42" s="40">
        <f t="shared" si="1298"/>
        <v>0</v>
      </c>
      <c r="HR42" s="41"/>
      <c r="HS42" s="39"/>
      <c r="HT42" s="40">
        <f t="shared" si="1299"/>
        <v>0</v>
      </c>
      <c r="HU42" s="41"/>
      <c r="HV42" s="39"/>
      <c r="HW42" s="40">
        <f t="shared" si="1300"/>
        <v>0</v>
      </c>
      <c r="HX42" s="41">
        <f t="shared" si="110"/>
        <v>0</v>
      </c>
      <c r="HY42" s="39">
        <f t="shared" si="111"/>
        <v>0</v>
      </c>
      <c r="HZ42" s="40">
        <f t="shared" si="112"/>
        <v>0</v>
      </c>
      <c r="IA42" s="41"/>
      <c r="IB42" s="39"/>
      <c r="IC42" s="40">
        <f t="shared" si="1301"/>
        <v>0</v>
      </c>
      <c r="ID42" s="41"/>
      <c r="IE42" s="39"/>
      <c r="IF42" s="40">
        <f t="shared" si="1302"/>
        <v>0</v>
      </c>
      <c r="IG42" s="41">
        <f t="shared" si="115"/>
        <v>0</v>
      </c>
      <c r="IH42" s="39">
        <f t="shared" si="116"/>
        <v>0</v>
      </c>
      <c r="II42" s="40">
        <f t="shared" si="117"/>
        <v>0</v>
      </c>
      <c r="IJ42" s="41"/>
      <c r="IK42" s="39"/>
      <c r="IL42" s="40">
        <f t="shared" si="1303"/>
        <v>0</v>
      </c>
      <c r="IM42" s="41"/>
      <c r="IN42" s="39"/>
      <c r="IO42" s="40">
        <f t="shared" si="1304"/>
        <v>0</v>
      </c>
      <c r="IP42" s="41">
        <f t="shared" si="120"/>
        <v>0</v>
      </c>
      <c r="IQ42" s="39">
        <f t="shared" si="121"/>
        <v>0</v>
      </c>
      <c r="IR42" s="40">
        <f t="shared" si="122"/>
        <v>0</v>
      </c>
      <c r="IS42" s="41"/>
      <c r="IT42" s="39"/>
      <c r="IU42" s="40">
        <f t="shared" si="1305"/>
        <v>0</v>
      </c>
      <c r="IV42" s="41"/>
      <c r="IW42" s="39"/>
      <c r="IX42" s="40">
        <f t="shared" si="1306"/>
        <v>0</v>
      </c>
      <c r="IY42" s="41">
        <f t="shared" si="125"/>
        <v>0</v>
      </c>
      <c r="IZ42" s="39">
        <f t="shared" si="126"/>
        <v>0</v>
      </c>
      <c r="JA42" s="40">
        <f t="shared" si="127"/>
        <v>0</v>
      </c>
      <c r="JB42" s="41"/>
      <c r="JC42" s="39"/>
      <c r="JD42" s="40">
        <f t="shared" si="1307"/>
        <v>0</v>
      </c>
      <c r="JE42" s="41"/>
      <c r="JF42" s="39"/>
      <c r="JG42" s="40">
        <f t="shared" si="1308"/>
        <v>0</v>
      </c>
      <c r="JH42" s="41"/>
      <c r="JI42" s="39"/>
      <c r="JJ42" s="40">
        <f t="shared" si="1309"/>
        <v>0</v>
      </c>
      <c r="JK42" s="41">
        <f t="shared" si="131"/>
        <v>0</v>
      </c>
      <c r="JL42" s="39">
        <f t="shared" si="132"/>
        <v>0</v>
      </c>
      <c r="JM42" s="40">
        <f t="shared" si="133"/>
        <v>0</v>
      </c>
      <c r="JN42" s="41"/>
      <c r="JO42" s="39"/>
      <c r="JP42" s="40">
        <f t="shared" si="1310"/>
        <v>0</v>
      </c>
      <c r="JQ42" s="41"/>
      <c r="JR42" s="39"/>
      <c r="JS42" s="40">
        <f t="shared" si="1311"/>
        <v>0</v>
      </c>
      <c r="JT42" s="41">
        <f t="shared" si="136"/>
        <v>0</v>
      </c>
      <c r="JU42" s="39">
        <f t="shared" si="137"/>
        <v>0</v>
      </c>
      <c r="JV42" s="40">
        <f t="shared" si="138"/>
        <v>0</v>
      </c>
      <c r="JW42" s="41"/>
      <c r="JX42" s="39"/>
      <c r="JY42" s="40">
        <f t="shared" si="1312"/>
        <v>0</v>
      </c>
      <c r="JZ42" s="41"/>
      <c r="KA42" s="39"/>
      <c r="KB42" s="40">
        <f t="shared" si="1313"/>
        <v>0</v>
      </c>
      <c r="KC42" s="41">
        <f t="shared" si="141"/>
        <v>0</v>
      </c>
      <c r="KD42" s="39">
        <f t="shared" si="142"/>
        <v>0</v>
      </c>
      <c r="KE42" s="40">
        <f t="shared" si="143"/>
        <v>0</v>
      </c>
      <c r="KF42" s="41"/>
      <c r="KG42" s="39"/>
      <c r="KH42" s="40">
        <f t="shared" si="1314"/>
        <v>0</v>
      </c>
      <c r="KI42" s="41">
        <f t="shared" si="6"/>
        <v>0</v>
      </c>
      <c r="KJ42" s="39">
        <f t="shared" si="7"/>
        <v>0</v>
      </c>
      <c r="KK42" s="40">
        <f t="shared" si="145"/>
        <v>0</v>
      </c>
      <c r="KL42" s="41"/>
      <c r="KM42" s="39"/>
      <c r="KN42" s="40">
        <f t="shared" si="1315"/>
        <v>0</v>
      </c>
      <c r="KO42" s="41"/>
      <c r="KP42" s="39"/>
      <c r="KQ42" s="40">
        <f t="shared" si="1316"/>
        <v>0</v>
      </c>
      <c r="KR42" s="41"/>
      <c r="KS42" s="39"/>
      <c r="KT42" s="40">
        <f t="shared" si="1317"/>
        <v>0</v>
      </c>
      <c r="KU42" s="41">
        <f t="shared" si="149"/>
        <v>0</v>
      </c>
      <c r="KV42" s="39">
        <f t="shared" si="150"/>
        <v>0</v>
      </c>
      <c r="KW42" s="40">
        <f t="shared" si="151"/>
        <v>0</v>
      </c>
      <c r="KX42" s="41"/>
      <c r="KY42" s="39"/>
      <c r="KZ42" s="40">
        <f t="shared" si="1318"/>
        <v>0</v>
      </c>
      <c r="LA42" s="41"/>
      <c r="LB42" s="39"/>
      <c r="LC42" s="40">
        <f t="shared" si="1319"/>
        <v>0</v>
      </c>
      <c r="LD42" s="41"/>
      <c r="LE42" s="39"/>
      <c r="LF42" s="40">
        <f t="shared" si="1320"/>
        <v>0</v>
      </c>
      <c r="LG42" s="41"/>
      <c r="LH42" s="39"/>
      <c r="LI42" s="40">
        <f t="shared" si="1321"/>
        <v>0</v>
      </c>
      <c r="LJ42" s="41"/>
      <c r="LK42" s="39"/>
      <c r="LL42" s="40">
        <f t="shared" si="1322"/>
        <v>0</v>
      </c>
      <c r="LM42" s="41">
        <f t="shared" si="157"/>
        <v>0</v>
      </c>
      <c r="LN42" s="39">
        <f t="shared" si="157"/>
        <v>0</v>
      </c>
      <c r="LO42" s="40">
        <f t="shared" si="158"/>
        <v>0</v>
      </c>
      <c r="LP42" s="41"/>
      <c r="LQ42" s="39"/>
      <c r="LR42" s="40">
        <f t="shared" si="1323"/>
        <v>0</v>
      </c>
      <c r="LS42" s="41">
        <f t="shared" si="1230"/>
        <v>0</v>
      </c>
      <c r="LT42" s="39">
        <f t="shared" si="1231"/>
        <v>0</v>
      </c>
      <c r="LU42" s="40">
        <f t="shared" si="160"/>
        <v>0</v>
      </c>
      <c r="LV42" s="41"/>
      <c r="LW42" s="39"/>
      <c r="LX42" s="40">
        <f t="shared" si="1324"/>
        <v>0</v>
      </c>
      <c r="LY42" s="41"/>
      <c r="LZ42" s="39"/>
      <c r="MA42" s="40">
        <f t="shared" si="1325"/>
        <v>0</v>
      </c>
      <c r="MB42" s="41"/>
      <c r="MC42" s="39"/>
      <c r="MD42" s="40">
        <f t="shared" si="1326"/>
        <v>0</v>
      </c>
      <c r="ME42" s="41"/>
      <c r="MF42" s="39"/>
      <c r="MG42" s="40">
        <f t="shared" si="1327"/>
        <v>0</v>
      </c>
      <c r="MH42" s="41"/>
      <c r="MI42" s="39"/>
      <c r="MJ42" s="40">
        <f t="shared" si="1328"/>
        <v>0</v>
      </c>
      <c r="MK42" s="41"/>
      <c r="ML42" s="39"/>
      <c r="MM42" s="40">
        <f t="shared" si="1329"/>
        <v>0</v>
      </c>
      <c r="MN42" s="41"/>
      <c r="MO42" s="39"/>
      <c r="MP42" s="40">
        <f t="shared" si="1330"/>
        <v>0</v>
      </c>
      <c r="MQ42" s="41"/>
      <c r="MR42" s="39"/>
      <c r="MS42" s="40">
        <f t="shared" si="1331"/>
        <v>0</v>
      </c>
      <c r="MT42" s="41"/>
      <c r="MU42" s="39"/>
      <c r="MV42" s="40">
        <f t="shared" si="1332"/>
        <v>0</v>
      </c>
      <c r="MW42" s="41">
        <f t="shared" si="170"/>
        <v>0</v>
      </c>
      <c r="MX42" s="39">
        <f t="shared" si="171"/>
        <v>0</v>
      </c>
      <c r="MY42" s="40">
        <f t="shared" si="172"/>
        <v>0</v>
      </c>
      <c r="MZ42" s="41"/>
      <c r="NA42" s="39"/>
      <c r="NB42" s="40">
        <f t="shared" si="1333"/>
        <v>0</v>
      </c>
      <c r="NC42" s="39">
        <v>3407143</v>
      </c>
      <c r="ND42" s="39"/>
      <c r="NE42" s="40">
        <f t="shared" si="1334"/>
        <v>3407143</v>
      </c>
      <c r="NF42" s="41"/>
      <c r="NG42" s="39"/>
      <c r="NH42" s="40">
        <f t="shared" si="1335"/>
        <v>0</v>
      </c>
      <c r="NI42" s="41"/>
      <c r="NJ42" s="39"/>
      <c r="NK42" s="40">
        <f t="shared" si="1336"/>
        <v>0</v>
      </c>
      <c r="NL42" s="41">
        <f t="shared" si="177"/>
        <v>3407143</v>
      </c>
      <c r="NM42" s="39">
        <f t="shared" si="178"/>
        <v>0</v>
      </c>
      <c r="NN42" s="40">
        <f t="shared" si="179"/>
        <v>3407143</v>
      </c>
      <c r="NO42" s="41">
        <f t="shared" si="180"/>
        <v>3407143</v>
      </c>
      <c r="NP42" s="39">
        <f t="shared" si="181"/>
        <v>0</v>
      </c>
      <c r="NQ42" s="40">
        <f t="shared" si="182"/>
        <v>3407143</v>
      </c>
      <c r="NR42" s="41"/>
      <c r="NS42" s="39"/>
      <c r="NT42" s="40">
        <f t="shared" si="1337"/>
        <v>0</v>
      </c>
      <c r="NU42" s="41"/>
      <c r="NV42" s="39"/>
      <c r="NW42" s="40">
        <f t="shared" si="1338"/>
        <v>0</v>
      </c>
      <c r="NX42" s="41"/>
      <c r="NY42" s="39"/>
      <c r="NZ42" s="40">
        <f t="shared" si="1339"/>
        <v>0</v>
      </c>
      <c r="OA42" s="41"/>
      <c r="OB42" s="39"/>
      <c r="OC42" s="40">
        <f t="shared" si="1340"/>
        <v>0</v>
      </c>
      <c r="OD42" s="41"/>
      <c r="OE42" s="39"/>
      <c r="OF42" s="40">
        <f t="shared" si="1341"/>
        <v>0</v>
      </c>
      <c r="OG42" s="41"/>
      <c r="OH42" s="39"/>
      <c r="OI42" s="40">
        <f t="shared" si="1342"/>
        <v>0</v>
      </c>
      <c r="OJ42" s="41"/>
      <c r="OK42" s="39"/>
      <c r="OL42" s="40">
        <f t="shared" si="1343"/>
        <v>0</v>
      </c>
      <c r="OM42" s="41"/>
      <c r="ON42" s="39"/>
      <c r="OO42" s="40">
        <f t="shared" si="1344"/>
        <v>0</v>
      </c>
      <c r="OP42" s="41">
        <f t="shared" si="1345"/>
        <v>0</v>
      </c>
      <c r="OQ42" s="39">
        <f t="shared" si="1345"/>
        <v>0</v>
      </c>
      <c r="OR42" s="40">
        <f t="shared" si="192"/>
        <v>0</v>
      </c>
      <c r="OS42" s="41"/>
      <c r="OT42" s="39"/>
      <c r="OU42" s="40">
        <f t="shared" si="1346"/>
        <v>0</v>
      </c>
      <c r="OV42" s="41">
        <f t="shared" si="194"/>
        <v>0</v>
      </c>
      <c r="OW42" s="39">
        <f t="shared" si="195"/>
        <v>0</v>
      </c>
      <c r="OX42" s="40">
        <f t="shared" si="196"/>
        <v>0</v>
      </c>
      <c r="OY42" s="41"/>
      <c r="OZ42" s="39"/>
      <c r="PA42" s="40">
        <f t="shared" si="1347"/>
        <v>0</v>
      </c>
      <c r="PB42" s="41"/>
      <c r="PC42" s="39"/>
      <c r="PD42" s="40">
        <f t="shared" si="1348"/>
        <v>0</v>
      </c>
      <c r="PE42" s="41"/>
      <c r="PF42" s="39"/>
      <c r="PG42" s="40">
        <f t="shared" si="1349"/>
        <v>0</v>
      </c>
      <c r="PH42" s="41"/>
      <c r="PI42" s="39"/>
      <c r="PJ42" s="40">
        <f t="shared" si="1350"/>
        <v>0</v>
      </c>
      <c r="PK42" s="41">
        <f t="shared" si="201"/>
        <v>0</v>
      </c>
      <c r="PL42" s="39">
        <f t="shared" si="201"/>
        <v>0</v>
      </c>
      <c r="PM42" s="40">
        <f t="shared" si="202"/>
        <v>0</v>
      </c>
      <c r="PN42" s="41">
        <f t="shared" si="11"/>
        <v>0</v>
      </c>
      <c r="PO42" s="39">
        <f t="shared" si="12"/>
        <v>0</v>
      </c>
      <c r="PP42" s="40">
        <f t="shared" si="203"/>
        <v>0</v>
      </c>
      <c r="PQ42" s="41">
        <f t="shared" si="1232"/>
        <v>3407143</v>
      </c>
      <c r="PR42" s="39">
        <f t="shared" si="1233"/>
        <v>0</v>
      </c>
      <c r="PS42" s="40">
        <f t="shared" si="204"/>
        <v>3407143</v>
      </c>
      <c r="PT42" s="41">
        <f t="shared" si="1234"/>
        <v>3407143</v>
      </c>
      <c r="PU42" s="39">
        <f t="shared" si="1235"/>
        <v>0</v>
      </c>
      <c r="PV42" s="40">
        <f t="shared" si="205"/>
        <v>3407143</v>
      </c>
    </row>
    <row r="43" spans="1:439" s="52" customFormat="1" x14ac:dyDescent="0.25">
      <c r="A43" s="35">
        <v>32</v>
      </c>
      <c r="B43" s="36" t="s">
        <v>292</v>
      </c>
      <c r="C43" s="74" t="s">
        <v>250</v>
      </c>
      <c r="D43" s="38"/>
      <c r="E43" s="39"/>
      <c r="F43" s="40">
        <f t="shared" si="1236"/>
        <v>0</v>
      </c>
      <c r="G43" s="41"/>
      <c r="H43" s="39"/>
      <c r="I43" s="40">
        <f t="shared" si="1237"/>
        <v>0</v>
      </c>
      <c r="J43" s="41"/>
      <c r="K43" s="39"/>
      <c r="L43" s="40">
        <f t="shared" si="1238"/>
        <v>0</v>
      </c>
      <c r="M43" s="41"/>
      <c r="N43" s="39"/>
      <c r="O43" s="40">
        <f t="shared" si="1239"/>
        <v>0</v>
      </c>
      <c r="P43" s="41"/>
      <c r="Q43" s="39"/>
      <c r="R43" s="40">
        <f t="shared" si="1240"/>
        <v>0</v>
      </c>
      <c r="S43" s="41"/>
      <c r="T43" s="39"/>
      <c r="U43" s="40">
        <f t="shared" si="1241"/>
        <v>0</v>
      </c>
      <c r="V43" s="41"/>
      <c r="W43" s="39"/>
      <c r="X43" s="40">
        <f t="shared" si="1242"/>
        <v>0</v>
      </c>
      <c r="Y43" s="41"/>
      <c r="Z43" s="39"/>
      <c r="AA43" s="40">
        <f t="shared" si="1243"/>
        <v>0</v>
      </c>
      <c r="AB43" s="41">
        <f t="shared" si="25"/>
        <v>0</v>
      </c>
      <c r="AC43" s="39">
        <f t="shared" si="26"/>
        <v>0</v>
      </c>
      <c r="AD43" s="40">
        <f t="shared" si="26"/>
        <v>0</v>
      </c>
      <c r="AE43" s="41"/>
      <c r="AF43" s="39"/>
      <c r="AG43" s="40">
        <f t="shared" si="1244"/>
        <v>0</v>
      </c>
      <c r="AH43" s="41">
        <f t="shared" si="1225"/>
        <v>0</v>
      </c>
      <c r="AI43" s="39">
        <f t="shared" si="28"/>
        <v>0</v>
      </c>
      <c r="AJ43" s="40">
        <f t="shared" si="29"/>
        <v>0</v>
      </c>
      <c r="AK43" s="41"/>
      <c r="AL43" s="39"/>
      <c r="AM43" s="40">
        <f t="shared" si="1245"/>
        <v>0</v>
      </c>
      <c r="AN43" s="41"/>
      <c r="AO43" s="39"/>
      <c r="AP43" s="40">
        <f t="shared" si="1246"/>
        <v>0</v>
      </c>
      <c r="AQ43" s="41"/>
      <c r="AR43" s="39"/>
      <c r="AS43" s="40">
        <f t="shared" si="1247"/>
        <v>0</v>
      </c>
      <c r="AT43" s="41"/>
      <c r="AU43" s="39"/>
      <c r="AV43" s="40">
        <f t="shared" si="1248"/>
        <v>0</v>
      </c>
      <c r="AW43" s="41"/>
      <c r="AX43" s="39"/>
      <c r="AY43" s="40">
        <f t="shared" si="1249"/>
        <v>0</v>
      </c>
      <c r="AZ43" s="41"/>
      <c r="BA43" s="39"/>
      <c r="BB43" s="40">
        <f t="shared" si="1250"/>
        <v>0</v>
      </c>
      <c r="BC43" s="41"/>
      <c r="BD43" s="39"/>
      <c r="BE43" s="40">
        <f t="shared" si="1251"/>
        <v>0</v>
      </c>
      <c r="BF43" s="41"/>
      <c r="BG43" s="39"/>
      <c r="BH43" s="40">
        <f t="shared" si="1252"/>
        <v>0</v>
      </c>
      <c r="BI43" s="41"/>
      <c r="BJ43" s="39"/>
      <c r="BK43" s="40">
        <f t="shared" si="1253"/>
        <v>0</v>
      </c>
      <c r="BL43" s="41"/>
      <c r="BM43" s="39"/>
      <c r="BN43" s="40">
        <f t="shared" si="1254"/>
        <v>0</v>
      </c>
      <c r="BO43" s="41"/>
      <c r="BP43" s="39"/>
      <c r="BQ43" s="40">
        <f t="shared" si="1255"/>
        <v>0</v>
      </c>
      <c r="BR43" s="41">
        <f t="shared" si="41"/>
        <v>0</v>
      </c>
      <c r="BS43" s="39">
        <f t="shared" si="42"/>
        <v>0</v>
      </c>
      <c r="BT43" s="40">
        <f t="shared" si="43"/>
        <v>0</v>
      </c>
      <c r="BU43" s="41"/>
      <c r="BV43" s="39"/>
      <c r="BW43" s="40">
        <f t="shared" si="1256"/>
        <v>0</v>
      </c>
      <c r="BX43" s="41"/>
      <c r="BY43" s="39"/>
      <c r="BZ43" s="40">
        <f t="shared" si="1257"/>
        <v>0</v>
      </c>
      <c r="CA43" s="41"/>
      <c r="CB43" s="39"/>
      <c r="CC43" s="40">
        <f t="shared" si="1258"/>
        <v>0</v>
      </c>
      <c r="CD43" s="41"/>
      <c r="CE43" s="39"/>
      <c r="CF43" s="40">
        <f t="shared" si="1259"/>
        <v>0</v>
      </c>
      <c r="CG43" s="41"/>
      <c r="CH43" s="39"/>
      <c r="CI43" s="40">
        <f t="shared" si="1260"/>
        <v>0</v>
      </c>
      <c r="CJ43" s="41"/>
      <c r="CK43" s="39"/>
      <c r="CL43" s="40">
        <f t="shared" si="1261"/>
        <v>0</v>
      </c>
      <c r="CM43" s="41"/>
      <c r="CN43" s="39"/>
      <c r="CO43" s="40">
        <f t="shared" si="1262"/>
        <v>0</v>
      </c>
      <c r="CP43" s="41">
        <f t="shared" si="51"/>
        <v>0</v>
      </c>
      <c r="CQ43" s="39">
        <f t="shared" si="52"/>
        <v>0</v>
      </c>
      <c r="CR43" s="40">
        <f t="shared" si="53"/>
        <v>0</v>
      </c>
      <c r="CS43" s="41"/>
      <c r="CT43" s="39"/>
      <c r="CU43" s="40">
        <f t="shared" si="1263"/>
        <v>0</v>
      </c>
      <c r="CV43" s="41"/>
      <c r="CW43" s="39"/>
      <c r="CX43" s="40">
        <f t="shared" si="1264"/>
        <v>0</v>
      </c>
      <c r="CY43" s="41"/>
      <c r="CZ43" s="39"/>
      <c r="DA43" s="40">
        <f t="shared" si="1265"/>
        <v>0</v>
      </c>
      <c r="DB43" s="41"/>
      <c r="DC43" s="39"/>
      <c r="DD43" s="40">
        <f t="shared" si="1266"/>
        <v>0</v>
      </c>
      <c r="DE43" s="41"/>
      <c r="DF43" s="39"/>
      <c r="DG43" s="40">
        <f t="shared" si="1267"/>
        <v>0</v>
      </c>
      <c r="DH43" s="41">
        <f t="shared" si="59"/>
        <v>0</v>
      </c>
      <c r="DI43" s="39">
        <f t="shared" si="60"/>
        <v>0</v>
      </c>
      <c r="DJ43" s="40">
        <f t="shared" si="61"/>
        <v>0</v>
      </c>
      <c r="DK43" s="41"/>
      <c r="DL43" s="39"/>
      <c r="DM43" s="40">
        <f t="shared" si="1268"/>
        <v>0</v>
      </c>
      <c r="DN43" s="41"/>
      <c r="DO43" s="39"/>
      <c r="DP43" s="40">
        <f t="shared" si="1269"/>
        <v>0</v>
      </c>
      <c r="DQ43" s="41"/>
      <c r="DR43" s="39"/>
      <c r="DS43" s="40">
        <f t="shared" si="1270"/>
        <v>0</v>
      </c>
      <c r="DT43" s="41"/>
      <c r="DU43" s="39"/>
      <c r="DV43" s="40">
        <f t="shared" si="1271"/>
        <v>0</v>
      </c>
      <c r="DW43" s="41"/>
      <c r="DX43" s="39"/>
      <c r="DY43" s="40">
        <f t="shared" si="1272"/>
        <v>0</v>
      </c>
      <c r="DZ43" s="41">
        <f t="shared" si="67"/>
        <v>0</v>
      </c>
      <c r="EA43" s="39">
        <f t="shared" si="67"/>
        <v>0</v>
      </c>
      <c r="EB43" s="40">
        <f t="shared" si="68"/>
        <v>0</v>
      </c>
      <c r="EC43" s="41"/>
      <c r="ED43" s="39"/>
      <c r="EE43" s="40">
        <f t="shared" si="1273"/>
        <v>0</v>
      </c>
      <c r="EF43" s="41"/>
      <c r="EG43" s="39"/>
      <c r="EH43" s="40">
        <f t="shared" si="1274"/>
        <v>0</v>
      </c>
      <c r="EI43" s="41"/>
      <c r="EJ43" s="39"/>
      <c r="EK43" s="40">
        <f t="shared" si="1275"/>
        <v>0</v>
      </c>
      <c r="EL43" s="41"/>
      <c r="EM43" s="39"/>
      <c r="EN43" s="40">
        <f t="shared" si="1276"/>
        <v>0</v>
      </c>
      <c r="EO43" s="41">
        <f t="shared" si="1226"/>
        <v>0</v>
      </c>
      <c r="EP43" s="39">
        <f t="shared" si="1227"/>
        <v>0</v>
      </c>
      <c r="EQ43" s="40">
        <f t="shared" si="74"/>
        <v>0</v>
      </c>
      <c r="ER43" s="41"/>
      <c r="ES43" s="39"/>
      <c r="ET43" s="40">
        <f t="shared" si="1277"/>
        <v>0</v>
      </c>
      <c r="EU43" s="41"/>
      <c r="EV43" s="39"/>
      <c r="EW43" s="40">
        <f t="shared" si="1278"/>
        <v>0</v>
      </c>
      <c r="EX43" s="41"/>
      <c r="EY43" s="39"/>
      <c r="EZ43" s="40">
        <f t="shared" si="1279"/>
        <v>0</v>
      </c>
      <c r="FA43" s="41"/>
      <c r="FB43" s="39"/>
      <c r="FC43" s="40">
        <f t="shared" si="1280"/>
        <v>0</v>
      </c>
      <c r="FD43" s="41"/>
      <c r="FE43" s="39"/>
      <c r="FF43" s="40">
        <f t="shared" si="1281"/>
        <v>0</v>
      </c>
      <c r="FG43" s="41"/>
      <c r="FH43" s="39"/>
      <c r="FI43" s="40">
        <f t="shared" si="1282"/>
        <v>0</v>
      </c>
      <c r="FJ43" s="41">
        <f t="shared" si="81"/>
        <v>0</v>
      </c>
      <c r="FK43" s="39">
        <f t="shared" si="82"/>
        <v>0</v>
      </c>
      <c r="FL43" s="40">
        <f t="shared" si="83"/>
        <v>0</v>
      </c>
      <c r="FM43" s="41"/>
      <c r="FN43" s="39"/>
      <c r="FO43" s="40">
        <f t="shared" si="1283"/>
        <v>0</v>
      </c>
      <c r="FP43" s="41"/>
      <c r="FQ43" s="39"/>
      <c r="FR43" s="40">
        <f t="shared" si="1284"/>
        <v>0</v>
      </c>
      <c r="FS43" s="41"/>
      <c r="FT43" s="39"/>
      <c r="FU43" s="40">
        <f t="shared" si="1285"/>
        <v>0</v>
      </c>
      <c r="FV43" s="41"/>
      <c r="FW43" s="39"/>
      <c r="FX43" s="40">
        <f t="shared" si="1286"/>
        <v>0</v>
      </c>
      <c r="FY43" s="41"/>
      <c r="FZ43" s="39"/>
      <c r="GA43" s="40">
        <f t="shared" si="1287"/>
        <v>0</v>
      </c>
      <c r="GB43" s="41">
        <f t="shared" si="89"/>
        <v>0</v>
      </c>
      <c r="GC43" s="39">
        <f t="shared" si="90"/>
        <v>0</v>
      </c>
      <c r="GD43" s="40">
        <f t="shared" si="1288"/>
        <v>0</v>
      </c>
      <c r="GE43" s="41"/>
      <c r="GF43" s="39"/>
      <c r="GG43" s="40">
        <f t="shared" si="1289"/>
        <v>0</v>
      </c>
      <c r="GH43" s="41"/>
      <c r="GI43" s="39"/>
      <c r="GJ43" s="40">
        <f t="shared" si="1290"/>
        <v>0</v>
      </c>
      <c r="GK43" s="41">
        <f t="shared" si="94"/>
        <v>0</v>
      </c>
      <c r="GL43" s="39">
        <f t="shared" si="94"/>
        <v>0</v>
      </c>
      <c r="GM43" s="40">
        <f t="shared" si="95"/>
        <v>0</v>
      </c>
      <c r="GN43" s="41"/>
      <c r="GO43" s="39"/>
      <c r="GP43" s="40">
        <f t="shared" si="1291"/>
        <v>0</v>
      </c>
      <c r="GQ43" s="41"/>
      <c r="GR43" s="39"/>
      <c r="GS43" s="40">
        <f t="shared" si="1292"/>
        <v>0</v>
      </c>
      <c r="GT43" s="41">
        <f t="shared" si="98"/>
        <v>0</v>
      </c>
      <c r="GU43" s="39">
        <f t="shared" si="99"/>
        <v>0</v>
      </c>
      <c r="GV43" s="40">
        <f t="shared" si="100"/>
        <v>0</v>
      </c>
      <c r="GW43" s="41">
        <f t="shared" si="1228"/>
        <v>0</v>
      </c>
      <c r="GX43" s="39">
        <f t="shared" si="1229"/>
        <v>0</v>
      </c>
      <c r="GY43" s="40">
        <f t="shared" si="101"/>
        <v>0</v>
      </c>
      <c r="GZ43" s="39"/>
      <c r="HA43" s="39"/>
      <c r="HB43" s="40">
        <f t="shared" si="1293"/>
        <v>0</v>
      </c>
      <c r="HC43" s="39"/>
      <c r="HD43" s="39"/>
      <c r="HE43" s="40">
        <f t="shared" si="1294"/>
        <v>0</v>
      </c>
      <c r="HF43" s="39"/>
      <c r="HG43" s="39"/>
      <c r="HH43" s="40">
        <f t="shared" si="1295"/>
        <v>0</v>
      </c>
      <c r="HI43" s="39"/>
      <c r="HJ43" s="39"/>
      <c r="HK43" s="40">
        <f t="shared" si="1296"/>
        <v>0</v>
      </c>
      <c r="HL43" s="39"/>
      <c r="HM43" s="39"/>
      <c r="HN43" s="40">
        <f t="shared" si="1297"/>
        <v>0</v>
      </c>
      <c r="HO43" s="41"/>
      <c r="HP43" s="39"/>
      <c r="HQ43" s="40">
        <f t="shared" si="1298"/>
        <v>0</v>
      </c>
      <c r="HR43" s="41"/>
      <c r="HS43" s="39"/>
      <c r="HT43" s="40">
        <f t="shared" si="1299"/>
        <v>0</v>
      </c>
      <c r="HU43" s="41"/>
      <c r="HV43" s="39"/>
      <c r="HW43" s="40">
        <f t="shared" si="1300"/>
        <v>0</v>
      </c>
      <c r="HX43" s="41">
        <f t="shared" si="110"/>
        <v>0</v>
      </c>
      <c r="HY43" s="39">
        <f t="shared" si="111"/>
        <v>0</v>
      </c>
      <c r="HZ43" s="40">
        <f t="shared" si="112"/>
        <v>0</v>
      </c>
      <c r="IA43" s="41"/>
      <c r="IB43" s="39"/>
      <c r="IC43" s="40">
        <f t="shared" si="1301"/>
        <v>0</v>
      </c>
      <c r="ID43" s="41"/>
      <c r="IE43" s="39"/>
      <c r="IF43" s="40">
        <f t="shared" si="1302"/>
        <v>0</v>
      </c>
      <c r="IG43" s="41">
        <f t="shared" si="115"/>
        <v>0</v>
      </c>
      <c r="IH43" s="39">
        <f t="shared" si="116"/>
        <v>0</v>
      </c>
      <c r="II43" s="40">
        <f t="shared" si="117"/>
        <v>0</v>
      </c>
      <c r="IJ43" s="41"/>
      <c r="IK43" s="39"/>
      <c r="IL43" s="40">
        <f t="shared" si="1303"/>
        <v>0</v>
      </c>
      <c r="IM43" s="41"/>
      <c r="IN43" s="39"/>
      <c r="IO43" s="40">
        <f t="shared" si="1304"/>
        <v>0</v>
      </c>
      <c r="IP43" s="41">
        <f t="shared" si="120"/>
        <v>0</v>
      </c>
      <c r="IQ43" s="39">
        <f t="shared" si="121"/>
        <v>0</v>
      </c>
      <c r="IR43" s="40">
        <f t="shared" si="122"/>
        <v>0</v>
      </c>
      <c r="IS43" s="41"/>
      <c r="IT43" s="39"/>
      <c r="IU43" s="40">
        <f t="shared" si="1305"/>
        <v>0</v>
      </c>
      <c r="IV43" s="41"/>
      <c r="IW43" s="39"/>
      <c r="IX43" s="40">
        <f t="shared" si="1306"/>
        <v>0</v>
      </c>
      <c r="IY43" s="41">
        <f t="shared" si="125"/>
        <v>0</v>
      </c>
      <c r="IZ43" s="39">
        <f t="shared" si="126"/>
        <v>0</v>
      </c>
      <c r="JA43" s="40">
        <f t="shared" si="127"/>
        <v>0</v>
      </c>
      <c r="JB43" s="41"/>
      <c r="JC43" s="39"/>
      <c r="JD43" s="40">
        <f t="shared" si="1307"/>
        <v>0</v>
      </c>
      <c r="JE43" s="41"/>
      <c r="JF43" s="39"/>
      <c r="JG43" s="40">
        <f t="shared" si="1308"/>
        <v>0</v>
      </c>
      <c r="JH43" s="41"/>
      <c r="JI43" s="39"/>
      <c r="JJ43" s="40">
        <f t="shared" si="1309"/>
        <v>0</v>
      </c>
      <c r="JK43" s="41">
        <f t="shared" si="131"/>
        <v>0</v>
      </c>
      <c r="JL43" s="39">
        <f t="shared" si="132"/>
        <v>0</v>
      </c>
      <c r="JM43" s="40">
        <f t="shared" si="133"/>
        <v>0</v>
      </c>
      <c r="JN43" s="41"/>
      <c r="JO43" s="39"/>
      <c r="JP43" s="40">
        <f t="shared" si="1310"/>
        <v>0</v>
      </c>
      <c r="JQ43" s="41"/>
      <c r="JR43" s="39"/>
      <c r="JS43" s="40">
        <f t="shared" si="1311"/>
        <v>0</v>
      </c>
      <c r="JT43" s="41">
        <f t="shared" si="136"/>
        <v>0</v>
      </c>
      <c r="JU43" s="39">
        <f t="shared" si="137"/>
        <v>0</v>
      </c>
      <c r="JV43" s="40">
        <f t="shared" si="138"/>
        <v>0</v>
      </c>
      <c r="JW43" s="41"/>
      <c r="JX43" s="39"/>
      <c r="JY43" s="40">
        <f t="shared" si="1312"/>
        <v>0</v>
      </c>
      <c r="JZ43" s="41"/>
      <c r="KA43" s="39"/>
      <c r="KB43" s="40">
        <f t="shared" si="1313"/>
        <v>0</v>
      </c>
      <c r="KC43" s="41">
        <f t="shared" si="141"/>
        <v>0</v>
      </c>
      <c r="KD43" s="39">
        <f t="shared" si="142"/>
        <v>0</v>
      </c>
      <c r="KE43" s="40">
        <f t="shared" si="143"/>
        <v>0</v>
      </c>
      <c r="KF43" s="41"/>
      <c r="KG43" s="39"/>
      <c r="KH43" s="40">
        <f t="shared" si="1314"/>
        <v>0</v>
      </c>
      <c r="KI43" s="41">
        <f t="shared" ref="KI43:KI72" si="1351">SUM(HX43,IG43,IP43,,IY43,JK43,JT43,KC43,KF43)</f>
        <v>0</v>
      </c>
      <c r="KJ43" s="39">
        <f t="shared" ref="KJ43:KJ72" si="1352">SUM(HY43,IH43,IQ43,,IZ43,JL43,JU43,KD43,KG43)</f>
        <v>0</v>
      </c>
      <c r="KK43" s="40">
        <f t="shared" si="145"/>
        <v>0</v>
      </c>
      <c r="KL43" s="41"/>
      <c r="KM43" s="39"/>
      <c r="KN43" s="40">
        <f t="shared" si="1315"/>
        <v>0</v>
      </c>
      <c r="KO43" s="41"/>
      <c r="KP43" s="39"/>
      <c r="KQ43" s="40">
        <f t="shared" si="1316"/>
        <v>0</v>
      </c>
      <c r="KR43" s="41"/>
      <c r="KS43" s="39"/>
      <c r="KT43" s="40">
        <f t="shared" si="1317"/>
        <v>0</v>
      </c>
      <c r="KU43" s="41">
        <f t="shared" si="149"/>
        <v>0</v>
      </c>
      <c r="KV43" s="39">
        <f t="shared" si="150"/>
        <v>0</v>
      </c>
      <c r="KW43" s="40">
        <f t="shared" si="151"/>
        <v>0</v>
      </c>
      <c r="KX43" s="41"/>
      <c r="KY43" s="39"/>
      <c r="KZ43" s="40">
        <f t="shared" si="1318"/>
        <v>0</v>
      </c>
      <c r="LA43" s="41"/>
      <c r="LB43" s="39"/>
      <c r="LC43" s="40">
        <f t="shared" si="1319"/>
        <v>0</v>
      </c>
      <c r="LD43" s="41"/>
      <c r="LE43" s="39"/>
      <c r="LF43" s="40">
        <f t="shared" si="1320"/>
        <v>0</v>
      </c>
      <c r="LG43" s="41"/>
      <c r="LH43" s="39"/>
      <c r="LI43" s="40">
        <f t="shared" si="1321"/>
        <v>0</v>
      </c>
      <c r="LJ43" s="41"/>
      <c r="LK43" s="39"/>
      <c r="LL43" s="40">
        <f t="shared" si="1322"/>
        <v>0</v>
      </c>
      <c r="LM43" s="41">
        <f t="shared" si="157"/>
        <v>0</v>
      </c>
      <c r="LN43" s="39">
        <f t="shared" si="157"/>
        <v>0</v>
      </c>
      <c r="LO43" s="40">
        <f t="shared" si="158"/>
        <v>0</v>
      </c>
      <c r="LP43" s="41"/>
      <c r="LQ43" s="39"/>
      <c r="LR43" s="40">
        <f t="shared" si="1323"/>
        <v>0</v>
      </c>
      <c r="LS43" s="41">
        <f t="shared" si="1230"/>
        <v>0</v>
      </c>
      <c r="LT43" s="39">
        <f t="shared" si="1231"/>
        <v>0</v>
      </c>
      <c r="LU43" s="40">
        <f t="shared" si="160"/>
        <v>0</v>
      </c>
      <c r="LV43" s="41"/>
      <c r="LW43" s="39"/>
      <c r="LX43" s="40">
        <f t="shared" si="1324"/>
        <v>0</v>
      </c>
      <c r="LY43" s="41"/>
      <c r="LZ43" s="39"/>
      <c r="MA43" s="40">
        <f t="shared" si="1325"/>
        <v>0</v>
      </c>
      <c r="MB43" s="41"/>
      <c r="MC43" s="39"/>
      <c r="MD43" s="40">
        <f t="shared" si="1326"/>
        <v>0</v>
      </c>
      <c r="ME43" s="41"/>
      <c r="MF43" s="39"/>
      <c r="MG43" s="40">
        <f t="shared" si="1327"/>
        <v>0</v>
      </c>
      <c r="MH43" s="41"/>
      <c r="MI43" s="39"/>
      <c r="MJ43" s="40">
        <f t="shared" si="1328"/>
        <v>0</v>
      </c>
      <c r="MK43" s="41"/>
      <c r="ML43" s="39"/>
      <c r="MM43" s="40">
        <f t="shared" si="1329"/>
        <v>0</v>
      </c>
      <c r="MN43" s="41"/>
      <c r="MO43" s="39"/>
      <c r="MP43" s="40">
        <f t="shared" si="1330"/>
        <v>0</v>
      </c>
      <c r="MQ43" s="41"/>
      <c r="MR43" s="39"/>
      <c r="MS43" s="40">
        <f t="shared" si="1331"/>
        <v>0</v>
      </c>
      <c r="MT43" s="41"/>
      <c r="MU43" s="39"/>
      <c r="MV43" s="40">
        <f t="shared" si="1332"/>
        <v>0</v>
      </c>
      <c r="MW43" s="41">
        <f t="shared" si="170"/>
        <v>0</v>
      </c>
      <c r="MX43" s="39">
        <f t="shared" si="171"/>
        <v>0</v>
      </c>
      <c r="MY43" s="40">
        <f t="shared" si="172"/>
        <v>0</v>
      </c>
      <c r="MZ43" s="41">
        <v>100000</v>
      </c>
      <c r="NA43" s="39"/>
      <c r="NB43" s="40">
        <f t="shared" si="1333"/>
        <v>100000</v>
      </c>
      <c r="NC43" s="39"/>
      <c r="ND43" s="39"/>
      <c r="NE43" s="40">
        <f t="shared" si="1334"/>
        <v>0</v>
      </c>
      <c r="NF43" s="41"/>
      <c r="NG43" s="39"/>
      <c r="NH43" s="40">
        <f t="shared" si="1335"/>
        <v>0</v>
      </c>
      <c r="NI43" s="41"/>
      <c r="NJ43" s="39"/>
      <c r="NK43" s="40">
        <f t="shared" si="1336"/>
        <v>0</v>
      </c>
      <c r="NL43" s="41">
        <f t="shared" si="177"/>
        <v>100000</v>
      </c>
      <c r="NM43" s="39">
        <f t="shared" si="178"/>
        <v>0</v>
      </c>
      <c r="NN43" s="40">
        <f t="shared" si="179"/>
        <v>100000</v>
      </c>
      <c r="NO43" s="41">
        <f t="shared" si="180"/>
        <v>100000</v>
      </c>
      <c r="NP43" s="39">
        <f t="shared" si="181"/>
        <v>0</v>
      </c>
      <c r="NQ43" s="40">
        <f t="shared" si="182"/>
        <v>100000</v>
      </c>
      <c r="NR43" s="41"/>
      <c r="NS43" s="39"/>
      <c r="NT43" s="40">
        <f t="shared" si="1337"/>
        <v>0</v>
      </c>
      <c r="NU43" s="41"/>
      <c r="NV43" s="39"/>
      <c r="NW43" s="40">
        <f t="shared" si="1338"/>
        <v>0</v>
      </c>
      <c r="NX43" s="41"/>
      <c r="NY43" s="39"/>
      <c r="NZ43" s="40">
        <f t="shared" si="1339"/>
        <v>0</v>
      </c>
      <c r="OA43" s="41"/>
      <c r="OB43" s="39"/>
      <c r="OC43" s="40">
        <f t="shared" si="1340"/>
        <v>0</v>
      </c>
      <c r="OD43" s="41"/>
      <c r="OE43" s="39"/>
      <c r="OF43" s="40">
        <f t="shared" si="1341"/>
        <v>0</v>
      </c>
      <c r="OG43" s="41"/>
      <c r="OH43" s="39"/>
      <c r="OI43" s="40">
        <f t="shared" si="1342"/>
        <v>0</v>
      </c>
      <c r="OJ43" s="41"/>
      <c r="OK43" s="39"/>
      <c r="OL43" s="40">
        <f t="shared" si="1343"/>
        <v>0</v>
      </c>
      <c r="OM43" s="41"/>
      <c r="ON43" s="39"/>
      <c r="OO43" s="40">
        <f t="shared" si="1344"/>
        <v>0</v>
      </c>
      <c r="OP43" s="41">
        <f t="shared" si="1345"/>
        <v>0</v>
      </c>
      <c r="OQ43" s="39">
        <f t="shared" si="1345"/>
        <v>0</v>
      </c>
      <c r="OR43" s="40">
        <f t="shared" si="192"/>
        <v>0</v>
      </c>
      <c r="OS43" s="41"/>
      <c r="OT43" s="39"/>
      <c r="OU43" s="40">
        <f t="shared" si="1346"/>
        <v>0</v>
      </c>
      <c r="OV43" s="41">
        <f t="shared" si="194"/>
        <v>0</v>
      </c>
      <c r="OW43" s="39">
        <f t="shared" si="195"/>
        <v>0</v>
      </c>
      <c r="OX43" s="40">
        <f t="shared" si="196"/>
        <v>0</v>
      </c>
      <c r="OY43" s="41"/>
      <c r="OZ43" s="39"/>
      <c r="PA43" s="40">
        <f t="shared" si="1347"/>
        <v>0</v>
      </c>
      <c r="PB43" s="41"/>
      <c r="PC43" s="39"/>
      <c r="PD43" s="40">
        <f t="shared" si="1348"/>
        <v>0</v>
      </c>
      <c r="PE43" s="41"/>
      <c r="PF43" s="39"/>
      <c r="PG43" s="40">
        <f t="shared" si="1349"/>
        <v>0</v>
      </c>
      <c r="PH43" s="41"/>
      <c r="PI43" s="39"/>
      <c r="PJ43" s="40">
        <f t="shared" si="1350"/>
        <v>0</v>
      </c>
      <c r="PK43" s="41">
        <f t="shared" si="201"/>
        <v>0</v>
      </c>
      <c r="PL43" s="39">
        <f t="shared" si="201"/>
        <v>0</v>
      </c>
      <c r="PM43" s="40">
        <f t="shared" si="202"/>
        <v>0</v>
      </c>
      <c r="PN43" s="41">
        <f t="shared" ref="PN43:PN72" si="1353">SUM(OP43,OV43,PK43)</f>
        <v>0</v>
      </c>
      <c r="PO43" s="39">
        <f t="shared" ref="PO43:PO72" si="1354">SUM(OQ43,OW43,PL43)</f>
        <v>0</v>
      </c>
      <c r="PP43" s="40">
        <f t="shared" si="203"/>
        <v>0</v>
      </c>
      <c r="PQ43" s="41">
        <f t="shared" si="1232"/>
        <v>100000</v>
      </c>
      <c r="PR43" s="39">
        <f t="shared" si="1233"/>
        <v>0</v>
      </c>
      <c r="PS43" s="40">
        <f t="shared" si="204"/>
        <v>100000</v>
      </c>
      <c r="PT43" s="41">
        <f t="shared" si="1234"/>
        <v>100000</v>
      </c>
      <c r="PU43" s="39">
        <f t="shared" si="1235"/>
        <v>0</v>
      </c>
      <c r="PV43" s="40">
        <f t="shared" si="205"/>
        <v>100000</v>
      </c>
    </row>
    <row r="44" spans="1:439" s="52" customFormat="1" x14ac:dyDescent="0.25">
      <c r="A44" s="35">
        <v>33</v>
      </c>
      <c r="B44" s="36" t="s">
        <v>293</v>
      </c>
      <c r="C44" s="74" t="s">
        <v>251</v>
      </c>
      <c r="D44" s="38"/>
      <c r="E44" s="39"/>
      <c r="F44" s="40">
        <f t="shared" si="1236"/>
        <v>0</v>
      </c>
      <c r="G44" s="41"/>
      <c r="H44" s="39"/>
      <c r="I44" s="40">
        <f t="shared" si="1237"/>
        <v>0</v>
      </c>
      <c r="J44" s="41"/>
      <c r="K44" s="39"/>
      <c r="L44" s="40">
        <f t="shared" si="1238"/>
        <v>0</v>
      </c>
      <c r="M44" s="41"/>
      <c r="N44" s="39"/>
      <c r="O44" s="40">
        <f t="shared" si="1239"/>
        <v>0</v>
      </c>
      <c r="P44" s="41"/>
      <c r="Q44" s="39"/>
      <c r="R44" s="40">
        <f t="shared" si="1240"/>
        <v>0</v>
      </c>
      <c r="S44" s="41"/>
      <c r="T44" s="39"/>
      <c r="U44" s="40">
        <f t="shared" si="1241"/>
        <v>0</v>
      </c>
      <c r="V44" s="41"/>
      <c r="W44" s="39"/>
      <c r="X44" s="40">
        <f t="shared" si="1242"/>
        <v>0</v>
      </c>
      <c r="Y44" s="41"/>
      <c r="Z44" s="39"/>
      <c r="AA44" s="40">
        <f t="shared" si="1243"/>
        <v>0</v>
      </c>
      <c r="AB44" s="41">
        <f t="shared" si="25"/>
        <v>0</v>
      </c>
      <c r="AC44" s="39">
        <f t="shared" si="26"/>
        <v>0</v>
      </c>
      <c r="AD44" s="40">
        <f t="shared" si="26"/>
        <v>0</v>
      </c>
      <c r="AE44" s="41"/>
      <c r="AF44" s="39"/>
      <c r="AG44" s="40">
        <f t="shared" si="1244"/>
        <v>0</v>
      </c>
      <c r="AH44" s="41">
        <f t="shared" si="1225"/>
        <v>0</v>
      </c>
      <c r="AI44" s="39">
        <f t="shared" si="28"/>
        <v>0</v>
      </c>
      <c r="AJ44" s="40">
        <f t="shared" si="29"/>
        <v>0</v>
      </c>
      <c r="AK44" s="41"/>
      <c r="AL44" s="39"/>
      <c r="AM44" s="40">
        <f t="shared" si="1245"/>
        <v>0</v>
      </c>
      <c r="AN44" s="41"/>
      <c r="AO44" s="39"/>
      <c r="AP44" s="40">
        <f t="shared" si="1246"/>
        <v>0</v>
      </c>
      <c r="AQ44" s="41"/>
      <c r="AR44" s="39"/>
      <c r="AS44" s="40">
        <f t="shared" si="1247"/>
        <v>0</v>
      </c>
      <c r="AT44" s="41"/>
      <c r="AU44" s="39"/>
      <c r="AV44" s="40">
        <f t="shared" si="1248"/>
        <v>0</v>
      </c>
      <c r="AW44" s="41"/>
      <c r="AX44" s="39"/>
      <c r="AY44" s="40">
        <f t="shared" si="1249"/>
        <v>0</v>
      </c>
      <c r="AZ44" s="41"/>
      <c r="BA44" s="39"/>
      <c r="BB44" s="40">
        <f t="shared" si="1250"/>
        <v>0</v>
      </c>
      <c r="BC44" s="41"/>
      <c r="BD44" s="39"/>
      <c r="BE44" s="40">
        <f t="shared" si="1251"/>
        <v>0</v>
      </c>
      <c r="BF44" s="41"/>
      <c r="BG44" s="39"/>
      <c r="BH44" s="40">
        <f t="shared" si="1252"/>
        <v>0</v>
      </c>
      <c r="BI44" s="41"/>
      <c r="BJ44" s="39"/>
      <c r="BK44" s="40">
        <f t="shared" si="1253"/>
        <v>0</v>
      </c>
      <c r="BL44" s="41"/>
      <c r="BM44" s="39"/>
      <c r="BN44" s="40">
        <f t="shared" si="1254"/>
        <v>0</v>
      </c>
      <c r="BO44" s="41"/>
      <c r="BP44" s="39"/>
      <c r="BQ44" s="40">
        <f t="shared" si="1255"/>
        <v>0</v>
      </c>
      <c r="BR44" s="41">
        <f t="shared" si="41"/>
        <v>0</v>
      </c>
      <c r="BS44" s="39">
        <f t="shared" si="42"/>
        <v>0</v>
      </c>
      <c r="BT44" s="40">
        <f t="shared" si="43"/>
        <v>0</v>
      </c>
      <c r="BU44" s="41"/>
      <c r="BV44" s="39"/>
      <c r="BW44" s="40">
        <f t="shared" si="1256"/>
        <v>0</v>
      </c>
      <c r="BX44" s="41"/>
      <c r="BY44" s="39"/>
      <c r="BZ44" s="40">
        <f t="shared" si="1257"/>
        <v>0</v>
      </c>
      <c r="CA44" s="41"/>
      <c r="CB44" s="39"/>
      <c r="CC44" s="40">
        <f t="shared" si="1258"/>
        <v>0</v>
      </c>
      <c r="CD44" s="41"/>
      <c r="CE44" s="39"/>
      <c r="CF44" s="40">
        <f t="shared" si="1259"/>
        <v>0</v>
      </c>
      <c r="CG44" s="41"/>
      <c r="CH44" s="39"/>
      <c r="CI44" s="40">
        <f t="shared" si="1260"/>
        <v>0</v>
      </c>
      <c r="CJ44" s="41"/>
      <c r="CK44" s="39"/>
      <c r="CL44" s="40">
        <f t="shared" si="1261"/>
        <v>0</v>
      </c>
      <c r="CM44" s="41"/>
      <c r="CN44" s="39"/>
      <c r="CO44" s="40">
        <f t="shared" si="1262"/>
        <v>0</v>
      </c>
      <c r="CP44" s="41">
        <f t="shared" si="51"/>
        <v>0</v>
      </c>
      <c r="CQ44" s="39">
        <f t="shared" si="52"/>
        <v>0</v>
      </c>
      <c r="CR44" s="40">
        <f t="shared" si="53"/>
        <v>0</v>
      </c>
      <c r="CS44" s="41"/>
      <c r="CT44" s="39"/>
      <c r="CU44" s="40">
        <f t="shared" si="1263"/>
        <v>0</v>
      </c>
      <c r="CV44" s="41"/>
      <c r="CW44" s="39"/>
      <c r="CX44" s="40">
        <f t="shared" si="1264"/>
        <v>0</v>
      </c>
      <c r="CY44" s="41"/>
      <c r="CZ44" s="39"/>
      <c r="DA44" s="40">
        <f t="shared" si="1265"/>
        <v>0</v>
      </c>
      <c r="DB44" s="41"/>
      <c r="DC44" s="39"/>
      <c r="DD44" s="40">
        <f t="shared" si="1266"/>
        <v>0</v>
      </c>
      <c r="DE44" s="41"/>
      <c r="DF44" s="39"/>
      <c r="DG44" s="40">
        <f t="shared" si="1267"/>
        <v>0</v>
      </c>
      <c r="DH44" s="41">
        <f t="shared" si="59"/>
        <v>0</v>
      </c>
      <c r="DI44" s="39">
        <f t="shared" si="60"/>
        <v>0</v>
      </c>
      <c r="DJ44" s="40">
        <f t="shared" si="61"/>
        <v>0</v>
      </c>
      <c r="DK44" s="41"/>
      <c r="DL44" s="39"/>
      <c r="DM44" s="40">
        <f t="shared" si="1268"/>
        <v>0</v>
      </c>
      <c r="DN44" s="41"/>
      <c r="DO44" s="39"/>
      <c r="DP44" s="40">
        <f t="shared" si="1269"/>
        <v>0</v>
      </c>
      <c r="DQ44" s="41"/>
      <c r="DR44" s="39"/>
      <c r="DS44" s="40">
        <f t="shared" si="1270"/>
        <v>0</v>
      </c>
      <c r="DT44" s="41"/>
      <c r="DU44" s="39"/>
      <c r="DV44" s="40">
        <f t="shared" si="1271"/>
        <v>0</v>
      </c>
      <c r="DW44" s="41"/>
      <c r="DX44" s="39"/>
      <c r="DY44" s="40">
        <f t="shared" si="1272"/>
        <v>0</v>
      </c>
      <c r="DZ44" s="41">
        <f t="shared" si="67"/>
        <v>0</v>
      </c>
      <c r="EA44" s="39">
        <f t="shared" si="67"/>
        <v>0</v>
      </c>
      <c r="EB44" s="40">
        <f t="shared" si="68"/>
        <v>0</v>
      </c>
      <c r="EC44" s="41"/>
      <c r="ED44" s="39"/>
      <c r="EE44" s="40">
        <f t="shared" si="1273"/>
        <v>0</v>
      </c>
      <c r="EF44" s="41"/>
      <c r="EG44" s="39"/>
      <c r="EH44" s="40">
        <f t="shared" si="1274"/>
        <v>0</v>
      </c>
      <c r="EI44" s="41"/>
      <c r="EJ44" s="39"/>
      <c r="EK44" s="40">
        <f t="shared" si="1275"/>
        <v>0</v>
      </c>
      <c r="EL44" s="41"/>
      <c r="EM44" s="39"/>
      <c r="EN44" s="40">
        <f t="shared" si="1276"/>
        <v>0</v>
      </c>
      <c r="EO44" s="41">
        <f t="shared" si="1226"/>
        <v>0</v>
      </c>
      <c r="EP44" s="39">
        <f t="shared" si="1227"/>
        <v>0</v>
      </c>
      <c r="EQ44" s="40">
        <f t="shared" si="74"/>
        <v>0</v>
      </c>
      <c r="ER44" s="41"/>
      <c r="ES44" s="39"/>
      <c r="ET44" s="40">
        <f t="shared" si="1277"/>
        <v>0</v>
      </c>
      <c r="EU44" s="41"/>
      <c r="EV44" s="39"/>
      <c r="EW44" s="40">
        <f t="shared" si="1278"/>
        <v>0</v>
      </c>
      <c r="EX44" s="41"/>
      <c r="EY44" s="39"/>
      <c r="EZ44" s="40">
        <f t="shared" si="1279"/>
        <v>0</v>
      </c>
      <c r="FA44" s="41"/>
      <c r="FB44" s="39"/>
      <c r="FC44" s="40">
        <f t="shared" si="1280"/>
        <v>0</v>
      </c>
      <c r="FD44" s="41"/>
      <c r="FE44" s="39"/>
      <c r="FF44" s="40">
        <f t="shared" si="1281"/>
        <v>0</v>
      </c>
      <c r="FG44" s="41"/>
      <c r="FH44" s="39"/>
      <c r="FI44" s="40">
        <f t="shared" si="1282"/>
        <v>0</v>
      </c>
      <c r="FJ44" s="41">
        <f t="shared" si="81"/>
        <v>0</v>
      </c>
      <c r="FK44" s="39">
        <f t="shared" si="82"/>
        <v>0</v>
      </c>
      <c r="FL44" s="40">
        <f t="shared" si="83"/>
        <v>0</v>
      </c>
      <c r="FM44" s="41"/>
      <c r="FN44" s="39"/>
      <c r="FO44" s="40">
        <f t="shared" si="1283"/>
        <v>0</v>
      </c>
      <c r="FP44" s="41"/>
      <c r="FQ44" s="39"/>
      <c r="FR44" s="40">
        <f t="shared" si="1284"/>
        <v>0</v>
      </c>
      <c r="FS44" s="41"/>
      <c r="FT44" s="39"/>
      <c r="FU44" s="40">
        <f t="shared" si="1285"/>
        <v>0</v>
      </c>
      <c r="FV44" s="41"/>
      <c r="FW44" s="39"/>
      <c r="FX44" s="40">
        <f t="shared" si="1286"/>
        <v>0</v>
      </c>
      <c r="FY44" s="41"/>
      <c r="FZ44" s="39"/>
      <c r="GA44" s="40">
        <f t="shared" si="1287"/>
        <v>0</v>
      </c>
      <c r="GB44" s="41">
        <f t="shared" si="89"/>
        <v>0</v>
      </c>
      <c r="GC44" s="39">
        <f t="shared" si="90"/>
        <v>0</v>
      </c>
      <c r="GD44" s="40">
        <f t="shared" si="1288"/>
        <v>0</v>
      </c>
      <c r="GE44" s="41"/>
      <c r="GF44" s="39"/>
      <c r="GG44" s="40">
        <f t="shared" si="1289"/>
        <v>0</v>
      </c>
      <c r="GH44" s="41"/>
      <c r="GI44" s="39"/>
      <c r="GJ44" s="40">
        <f t="shared" si="1290"/>
        <v>0</v>
      </c>
      <c r="GK44" s="41">
        <f t="shared" si="94"/>
        <v>0</v>
      </c>
      <c r="GL44" s="39">
        <f t="shared" si="94"/>
        <v>0</v>
      </c>
      <c r="GM44" s="40">
        <f t="shared" si="95"/>
        <v>0</v>
      </c>
      <c r="GN44" s="41"/>
      <c r="GO44" s="39"/>
      <c r="GP44" s="40">
        <f t="shared" si="1291"/>
        <v>0</v>
      </c>
      <c r="GQ44" s="41"/>
      <c r="GR44" s="39"/>
      <c r="GS44" s="40">
        <f t="shared" si="1292"/>
        <v>0</v>
      </c>
      <c r="GT44" s="41">
        <f t="shared" si="98"/>
        <v>0</v>
      </c>
      <c r="GU44" s="39">
        <f t="shared" si="99"/>
        <v>0</v>
      </c>
      <c r="GV44" s="40">
        <f t="shared" si="100"/>
        <v>0</v>
      </c>
      <c r="GW44" s="41">
        <f t="shared" si="1228"/>
        <v>0</v>
      </c>
      <c r="GX44" s="39">
        <f t="shared" si="1229"/>
        <v>0</v>
      </c>
      <c r="GY44" s="40">
        <f t="shared" si="101"/>
        <v>0</v>
      </c>
      <c r="GZ44" s="39"/>
      <c r="HA44" s="39"/>
      <c r="HB44" s="40">
        <f t="shared" si="1293"/>
        <v>0</v>
      </c>
      <c r="HC44" s="39"/>
      <c r="HD44" s="39"/>
      <c r="HE44" s="40">
        <f t="shared" si="1294"/>
        <v>0</v>
      </c>
      <c r="HF44" s="39"/>
      <c r="HG44" s="39"/>
      <c r="HH44" s="40">
        <f t="shared" si="1295"/>
        <v>0</v>
      </c>
      <c r="HI44" s="39"/>
      <c r="HJ44" s="39"/>
      <c r="HK44" s="40">
        <f t="shared" si="1296"/>
        <v>0</v>
      </c>
      <c r="HL44" s="39"/>
      <c r="HM44" s="39"/>
      <c r="HN44" s="40">
        <f t="shared" si="1297"/>
        <v>0</v>
      </c>
      <c r="HO44" s="41"/>
      <c r="HP44" s="39"/>
      <c r="HQ44" s="40">
        <f t="shared" si="1298"/>
        <v>0</v>
      </c>
      <c r="HR44" s="41"/>
      <c r="HS44" s="39"/>
      <c r="HT44" s="40">
        <f t="shared" si="1299"/>
        <v>0</v>
      </c>
      <c r="HU44" s="41"/>
      <c r="HV44" s="39"/>
      <c r="HW44" s="40">
        <f t="shared" si="1300"/>
        <v>0</v>
      </c>
      <c r="HX44" s="41">
        <f t="shared" si="110"/>
        <v>0</v>
      </c>
      <c r="HY44" s="39">
        <f t="shared" si="111"/>
        <v>0</v>
      </c>
      <c r="HZ44" s="40">
        <f t="shared" si="112"/>
        <v>0</v>
      </c>
      <c r="IA44" s="41"/>
      <c r="IB44" s="39"/>
      <c r="IC44" s="40">
        <f t="shared" si="1301"/>
        <v>0</v>
      </c>
      <c r="ID44" s="41"/>
      <c r="IE44" s="39"/>
      <c r="IF44" s="40">
        <f t="shared" si="1302"/>
        <v>0</v>
      </c>
      <c r="IG44" s="41">
        <f t="shared" si="115"/>
        <v>0</v>
      </c>
      <c r="IH44" s="39">
        <f t="shared" si="116"/>
        <v>0</v>
      </c>
      <c r="II44" s="40">
        <f t="shared" si="117"/>
        <v>0</v>
      </c>
      <c r="IJ44" s="41"/>
      <c r="IK44" s="39"/>
      <c r="IL44" s="40">
        <f t="shared" si="1303"/>
        <v>0</v>
      </c>
      <c r="IM44" s="41"/>
      <c r="IN44" s="39"/>
      <c r="IO44" s="40">
        <f t="shared" si="1304"/>
        <v>0</v>
      </c>
      <c r="IP44" s="41">
        <f t="shared" si="120"/>
        <v>0</v>
      </c>
      <c r="IQ44" s="39">
        <f t="shared" si="121"/>
        <v>0</v>
      </c>
      <c r="IR44" s="40">
        <f t="shared" si="122"/>
        <v>0</v>
      </c>
      <c r="IS44" s="41"/>
      <c r="IT44" s="39"/>
      <c r="IU44" s="40">
        <f t="shared" si="1305"/>
        <v>0</v>
      </c>
      <c r="IV44" s="41"/>
      <c r="IW44" s="39"/>
      <c r="IX44" s="40">
        <f t="shared" si="1306"/>
        <v>0</v>
      </c>
      <c r="IY44" s="41">
        <f t="shared" si="125"/>
        <v>0</v>
      </c>
      <c r="IZ44" s="39">
        <f t="shared" si="126"/>
        <v>0</v>
      </c>
      <c r="JA44" s="40">
        <f t="shared" si="127"/>
        <v>0</v>
      </c>
      <c r="JB44" s="41"/>
      <c r="JC44" s="39"/>
      <c r="JD44" s="40">
        <f t="shared" si="1307"/>
        <v>0</v>
      </c>
      <c r="JE44" s="41"/>
      <c r="JF44" s="39"/>
      <c r="JG44" s="40">
        <f t="shared" si="1308"/>
        <v>0</v>
      </c>
      <c r="JH44" s="41"/>
      <c r="JI44" s="39"/>
      <c r="JJ44" s="40">
        <f t="shared" si="1309"/>
        <v>0</v>
      </c>
      <c r="JK44" s="41">
        <f t="shared" si="131"/>
        <v>0</v>
      </c>
      <c r="JL44" s="39">
        <f t="shared" si="132"/>
        <v>0</v>
      </c>
      <c r="JM44" s="40">
        <f t="shared" si="133"/>
        <v>0</v>
      </c>
      <c r="JN44" s="41"/>
      <c r="JO44" s="39"/>
      <c r="JP44" s="40">
        <f t="shared" si="1310"/>
        <v>0</v>
      </c>
      <c r="JQ44" s="41"/>
      <c r="JR44" s="39"/>
      <c r="JS44" s="40">
        <f t="shared" si="1311"/>
        <v>0</v>
      </c>
      <c r="JT44" s="41">
        <f t="shared" si="136"/>
        <v>0</v>
      </c>
      <c r="JU44" s="39">
        <f t="shared" si="137"/>
        <v>0</v>
      </c>
      <c r="JV44" s="40">
        <f t="shared" si="138"/>
        <v>0</v>
      </c>
      <c r="JW44" s="41"/>
      <c r="JX44" s="39"/>
      <c r="JY44" s="40">
        <f t="shared" si="1312"/>
        <v>0</v>
      </c>
      <c r="JZ44" s="41"/>
      <c r="KA44" s="39"/>
      <c r="KB44" s="40">
        <f t="shared" si="1313"/>
        <v>0</v>
      </c>
      <c r="KC44" s="41">
        <f t="shared" si="141"/>
        <v>0</v>
      </c>
      <c r="KD44" s="39">
        <f t="shared" si="142"/>
        <v>0</v>
      </c>
      <c r="KE44" s="40">
        <f t="shared" si="143"/>
        <v>0</v>
      </c>
      <c r="KF44" s="41"/>
      <c r="KG44" s="39"/>
      <c r="KH44" s="40">
        <f t="shared" si="1314"/>
        <v>0</v>
      </c>
      <c r="KI44" s="41">
        <f t="shared" si="1351"/>
        <v>0</v>
      </c>
      <c r="KJ44" s="39">
        <f t="shared" si="1352"/>
        <v>0</v>
      </c>
      <c r="KK44" s="40">
        <f t="shared" si="145"/>
        <v>0</v>
      </c>
      <c r="KL44" s="41"/>
      <c r="KM44" s="39"/>
      <c r="KN44" s="40">
        <f t="shared" si="1315"/>
        <v>0</v>
      </c>
      <c r="KO44" s="41"/>
      <c r="KP44" s="39"/>
      <c r="KQ44" s="40">
        <f t="shared" si="1316"/>
        <v>0</v>
      </c>
      <c r="KR44" s="41"/>
      <c r="KS44" s="39"/>
      <c r="KT44" s="40">
        <f t="shared" si="1317"/>
        <v>0</v>
      </c>
      <c r="KU44" s="41">
        <f t="shared" si="149"/>
        <v>0</v>
      </c>
      <c r="KV44" s="39">
        <f t="shared" si="150"/>
        <v>0</v>
      </c>
      <c r="KW44" s="40">
        <f t="shared" si="151"/>
        <v>0</v>
      </c>
      <c r="KX44" s="41"/>
      <c r="KY44" s="39"/>
      <c r="KZ44" s="40">
        <f t="shared" si="1318"/>
        <v>0</v>
      </c>
      <c r="LA44" s="41"/>
      <c r="LB44" s="39"/>
      <c r="LC44" s="40">
        <f t="shared" si="1319"/>
        <v>0</v>
      </c>
      <c r="LD44" s="41"/>
      <c r="LE44" s="39"/>
      <c r="LF44" s="40">
        <f t="shared" si="1320"/>
        <v>0</v>
      </c>
      <c r="LG44" s="41"/>
      <c r="LH44" s="39"/>
      <c r="LI44" s="40">
        <f t="shared" si="1321"/>
        <v>0</v>
      </c>
      <c r="LJ44" s="41"/>
      <c r="LK44" s="39"/>
      <c r="LL44" s="40">
        <f t="shared" si="1322"/>
        <v>0</v>
      </c>
      <c r="LM44" s="41">
        <f t="shared" si="157"/>
        <v>0</v>
      </c>
      <c r="LN44" s="39">
        <f t="shared" si="157"/>
        <v>0</v>
      </c>
      <c r="LO44" s="40">
        <f t="shared" si="158"/>
        <v>0</v>
      </c>
      <c r="LP44" s="41"/>
      <c r="LQ44" s="39"/>
      <c r="LR44" s="40">
        <f t="shared" si="1323"/>
        <v>0</v>
      </c>
      <c r="LS44" s="41">
        <f t="shared" si="1230"/>
        <v>0</v>
      </c>
      <c r="LT44" s="39">
        <f t="shared" si="1231"/>
        <v>0</v>
      </c>
      <c r="LU44" s="40">
        <f t="shared" si="160"/>
        <v>0</v>
      </c>
      <c r="LV44" s="41"/>
      <c r="LW44" s="39"/>
      <c r="LX44" s="40">
        <f t="shared" si="1324"/>
        <v>0</v>
      </c>
      <c r="LY44" s="41"/>
      <c r="LZ44" s="39"/>
      <c r="MA44" s="40">
        <f t="shared" si="1325"/>
        <v>0</v>
      </c>
      <c r="MB44" s="41"/>
      <c r="MC44" s="39"/>
      <c r="MD44" s="40">
        <f t="shared" si="1326"/>
        <v>0</v>
      </c>
      <c r="ME44" s="41"/>
      <c r="MF44" s="39"/>
      <c r="MG44" s="40">
        <f t="shared" si="1327"/>
        <v>0</v>
      </c>
      <c r="MH44" s="41"/>
      <c r="MI44" s="39"/>
      <c r="MJ44" s="40">
        <f t="shared" si="1328"/>
        <v>0</v>
      </c>
      <c r="MK44" s="41"/>
      <c r="ML44" s="39"/>
      <c r="MM44" s="40">
        <f t="shared" si="1329"/>
        <v>0</v>
      </c>
      <c r="MN44" s="41"/>
      <c r="MO44" s="39"/>
      <c r="MP44" s="40">
        <f t="shared" si="1330"/>
        <v>0</v>
      </c>
      <c r="MQ44" s="41"/>
      <c r="MR44" s="39"/>
      <c r="MS44" s="40">
        <f t="shared" si="1331"/>
        <v>0</v>
      </c>
      <c r="MT44" s="41"/>
      <c r="MU44" s="39"/>
      <c r="MV44" s="40">
        <f t="shared" si="1332"/>
        <v>0</v>
      </c>
      <c r="MW44" s="41">
        <f t="shared" si="170"/>
        <v>0</v>
      </c>
      <c r="MX44" s="39">
        <f t="shared" si="171"/>
        <v>0</v>
      </c>
      <c r="MY44" s="40">
        <f t="shared" si="172"/>
        <v>0</v>
      </c>
      <c r="MZ44" s="41"/>
      <c r="NA44" s="39"/>
      <c r="NB44" s="40">
        <f t="shared" si="1333"/>
        <v>0</v>
      </c>
      <c r="NC44" s="39">
        <v>375000</v>
      </c>
      <c r="ND44" s="39"/>
      <c r="NE44" s="40">
        <f t="shared" si="1334"/>
        <v>375000</v>
      </c>
      <c r="NF44" s="41"/>
      <c r="NG44" s="39"/>
      <c r="NH44" s="40">
        <f t="shared" si="1335"/>
        <v>0</v>
      </c>
      <c r="NI44" s="41"/>
      <c r="NJ44" s="39"/>
      <c r="NK44" s="40">
        <f t="shared" si="1336"/>
        <v>0</v>
      </c>
      <c r="NL44" s="41">
        <f t="shared" si="177"/>
        <v>375000</v>
      </c>
      <c r="NM44" s="39">
        <f t="shared" si="178"/>
        <v>0</v>
      </c>
      <c r="NN44" s="40">
        <f t="shared" si="179"/>
        <v>375000</v>
      </c>
      <c r="NO44" s="41">
        <f t="shared" si="180"/>
        <v>375000</v>
      </c>
      <c r="NP44" s="39">
        <f t="shared" si="181"/>
        <v>0</v>
      </c>
      <c r="NQ44" s="40">
        <f t="shared" si="182"/>
        <v>375000</v>
      </c>
      <c r="NR44" s="41"/>
      <c r="NS44" s="39"/>
      <c r="NT44" s="40">
        <f t="shared" si="1337"/>
        <v>0</v>
      </c>
      <c r="NU44" s="41"/>
      <c r="NV44" s="39"/>
      <c r="NW44" s="40">
        <f t="shared" si="1338"/>
        <v>0</v>
      </c>
      <c r="NX44" s="41"/>
      <c r="NY44" s="39"/>
      <c r="NZ44" s="40">
        <f t="shared" si="1339"/>
        <v>0</v>
      </c>
      <c r="OA44" s="41"/>
      <c r="OB44" s="39"/>
      <c r="OC44" s="40">
        <f t="shared" si="1340"/>
        <v>0</v>
      </c>
      <c r="OD44" s="41"/>
      <c r="OE44" s="39"/>
      <c r="OF44" s="40">
        <f t="shared" si="1341"/>
        <v>0</v>
      </c>
      <c r="OG44" s="41"/>
      <c r="OH44" s="39"/>
      <c r="OI44" s="40">
        <f t="shared" si="1342"/>
        <v>0</v>
      </c>
      <c r="OJ44" s="41"/>
      <c r="OK44" s="39"/>
      <c r="OL44" s="40">
        <f t="shared" si="1343"/>
        <v>0</v>
      </c>
      <c r="OM44" s="41"/>
      <c r="ON44" s="39"/>
      <c r="OO44" s="40">
        <f t="shared" si="1344"/>
        <v>0</v>
      </c>
      <c r="OP44" s="41">
        <f t="shared" si="1345"/>
        <v>0</v>
      </c>
      <c r="OQ44" s="39">
        <f t="shared" si="1345"/>
        <v>0</v>
      </c>
      <c r="OR44" s="40">
        <f t="shared" si="192"/>
        <v>0</v>
      </c>
      <c r="OS44" s="41"/>
      <c r="OT44" s="39"/>
      <c r="OU44" s="40">
        <f t="shared" si="1346"/>
        <v>0</v>
      </c>
      <c r="OV44" s="41">
        <f t="shared" si="194"/>
        <v>0</v>
      </c>
      <c r="OW44" s="39">
        <f t="shared" si="195"/>
        <v>0</v>
      </c>
      <c r="OX44" s="40">
        <f t="shared" si="196"/>
        <v>0</v>
      </c>
      <c r="OY44" s="41"/>
      <c r="OZ44" s="39"/>
      <c r="PA44" s="40">
        <f t="shared" si="1347"/>
        <v>0</v>
      </c>
      <c r="PB44" s="41"/>
      <c r="PC44" s="39"/>
      <c r="PD44" s="40">
        <f t="shared" si="1348"/>
        <v>0</v>
      </c>
      <c r="PE44" s="41"/>
      <c r="PF44" s="39"/>
      <c r="PG44" s="40">
        <f t="shared" si="1349"/>
        <v>0</v>
      </c>
      <c r="PH44" s="41"/>
      <c r="PI44" s="39"/>
      <c r="PJ44" s="40">
        <f t="shared" si="1350"/>
        <v>0</v>
      </c>
      <c r="PK44" s="41">
        <f t="shared" si="201"/>
        <v>0</v>
      </c>
      <c r="PL44" s="39">
        <f t="shared" si="201"/>
        <v>0</v>
      </c>
      <c r="PM44" s="40">
        <f t="shared" si="202"/>
        <v>0</v>
      </c>
      <c r="PN44" s="41">
        <f t="shared" si="1353"/>
        <v>0</v>
      </c>
      <c r="PO44" s="39">
        <f t="shared" si="1354"/>
        <v>0</v>
      </c>
      <c r="PP44" s="40">
        <f t="shared" si="203"/>
        <v>0</v>
      </c>
      <c r="PQ44" s="41">
        <f t="shared" si="1232"/>
        <v>375000</v>
      </c>
      <c r="PR44" s="39">
        <f t="shared" si="1233"/>
        <v>0</v>
      </c>
      <c r="PS44" s="40">
        <f t="shared" si="204"/>
        <v>375000</v>
      </c>
      <c r="PT44" s="41">
        <f t="shared" si="1234"/>
        <v>375000</v>
      </c>
      <c r="PU44" s="39">
        <f t="shared" si="1235"/>
        <v>0</v>
      </c>
      <c r="PV44" s="40">
        <f t="shared" si="205"/>
        <v>375000</v>
      </c>
    </row>
    <row r="45" spans="1:439" s="52" customFormat="1" x14ac:dyDescent="0.25">
      <c r="A45" s="35">
        <v>34</v>
      </c>
      <c r="B45" s="36" t="s">
        <v>294</v>
      </c>
      <c r="C45" s="74" t="s">
        <v>324</v>
      </c>
      <c r="D45" s="38">
        <f>SUM(D42:D44)</f>
        <v>0</v>
      </c>
      <c r="E45" s="39">
        <f>SUM(E42:E44)</f>
        <v>0</v>
      </c>
      <c r="F45" s="75">
        <f t="shared" si="1236"/>
        <v>0</v>
      </c>
      <c r="G45" s="41">
        <f t="shared" ref="G45" si="1355">SUM(G42:G44)</f>
        <v>0</v>
      </c>
      <c r="H45" s="39">
        <f>SUM(H42:H44)</f>
        <v>0</v>
      </c>
      <c r="I45" s="75">
        <f t="shared" si="1237"/>
        <v>0</v>
      </c>
      <c r="J45" s="41">
        <f t="shared" ref="J45" si="1356">SUM(J42:J44)</f>
        <v>0</v>
      </c>
      <c r="K45" s="39">
        <f>SUM(K42:K44)</f>
        <v>0</v>
      </c>
      <c r="L45" s="75">
        <f t="shared" si="1238"/>
        <v>0</v>
      </c>
      <c r="M45" s="41">
        <f t="shared" ref="M45" si="1357">SUM(M42:M44)</f>
        <v>0</v>
      </c>
      <c r="N45" s="39">
        <f>SUM(N42:N44)</f>
        <v>0</v>
      </c>
      <c r="O45" s="75">
        <f t="shared" si="1239"/>
        <v>0</v>
      </c>
      <c r="P45" s="41">
        <f t="shared" ref="P45" si="1358">SUM(P42:P44)</f>
        <v>0</v>
      </c>
      <c r="Q45" s="39">
        <f>SUM(Q42:Q44)</f>
        <v>0</v>
      </c>
      <c r="R45" s="75">
        <f t="shared" si="1240"/>
        <v>0</v>
      </c>
      <c r="S45" s="41">
        <f t="shared" ref="S45" si="1359">SUM(S42:S44)</f>
        <v>0</v>
      </c>
      <c r="T45" s="39">
        <f>SUM(T42:T44)</f>
        <v>0</v>
      </c>
      <c r="U45" s="75">
        <f t="shared" si="1241"/>
        <v>0</v>
      </c>
      <c r="V45" s="41">
        <f t="shared" ref="V45" si="1360">SUM(V42:V44)</f>
        <v>0</v>
      </c>
      <c r="W45" s="39">
        <f>SUM(W42:W44)</f>
        <v>0</v>
      </c>
      <c r="X45" s="75">
        <f t="shared" si="1242"/>
        <v>0</v>
      </c>
      <c r="Y45" s="41">
        <f t="shared" ref="Y45" si="1361">SUM(Y42:Y44)</f>
        <v>0</v>
      </c>
      <c r="Z45" s="39">
        <f>SUM(Z42:Z44)</f>
        <v>0</v>
      </c>
      <c r="AA45" s="75">
        <f t="shared" si="1243"/>
        <v>0</v>
      </c>
      <c r="AB45" s="41">
        <f t="shared" si="25"/>
        <v>0</v>
      </c>
      <c r="AC45" s="39">
        <f t="shared" si="26"/>
        <v>0</v>
      </c>
      <c r="AD45" s="75">
        <f t="shared" si="26"/>
        <v>0</v>
      </c>
      <c r="AE45" s="41">
        <f t="shared" ref="AE45" si="1362">SUM(AE42:AE44)</f>
        <v>0</v>
      </c>
      <c r="AF45" s="39">
        <f>SUM(AF42:AF44)</f>
        <v>0</v>
      </c>
      <c r="AG45" s="75">
        <f t="shared" si="1244"/>
        <v>0</v>
      </c>
      <c r="AH45" s="41">
        <f t="shared" si="1225"/>
        <v>0</v>
      </c>
      <c r="AI45" s="39">
        <f t="shared" si="28"/>
        <v>0</v>
      </c>
      <c r="AJ45" s="75">
        <f t="shared" si="29"/>
        <v>0</v>
      </c>
      <c r="AK45" s="41">
        <f t="shared" ref="AK45" si="1363">SUM(AK42:AK44)</f>
        <v>0</v>
      </c>
      <c r="AL45" s="39">
        <f>SUM(AL42:AL44)</f>
        <v>0</v>
      </c>
      <c r="AM45" s="75">
        <f t="shared" si="1245"/>
        <v>0</v>
      </c>
      <c r="AN45" s="41">
        <f t="shared" ref="AN45" si="1364">SUM(AN42:AN44)</f>
        <v>0</v>
      </c>
      <c r="AO45" s="39">
        <f>SUM(AO42:AO44)</f>
        <v>0</v>
      </c>
      <c r="AP45" s="75">
        <f t="shared" si="1246"/>
        <v>0</v>
      </c>
      <c r="AQ45" s="41">
        <f t="shared" ref="AQ45" si="1365">SUM(AQ42:AQ44)</f>
        <v>0</v>
      </c>
      <c r="AR45" s="39">
        <f>SUM(AR42:AR44)</f>
        <v>0</v>
      </c>
      <c r="AS45" s="75">
        <f t="shared" si="1247"/>
        <v>0</v>
      </c>
      <c r="AT45" s="41">
        <f t="shared" ref="AT45" si="1366">SUM(AT42:AT44)</f>
        <v>0</v>
      </c>
      <c r="AU45" s="39">
        <f>SUM(AU42:AU44)</f>
        <v>0</v>
      </c>
      <c r="AV45" s="75">
        <f t="shared" si="1248"/>
        <v>0</v>
      </c>
      <c r="AW45" s="41">
        <f t="shared" ref="AW45" si="1367">SUM(AW42:AW44)</f>
        <v>0</v>
      </c>
      <c r="AX45" s="39">
        <f>SUM(AX42:AX44)</f>
        <v>0</v>
      </c>
      <c r="AY45" s="75">
        <f t="shared" si="1249"/>
        <v>0</v>
      </c>
      <c r="AZ45" s="41">
        <f t="shared" ref="AZ45" si="1368">SUM(AZ42:AZ44)</f>
        <v>0</v>
      </c>
      <c r="BA45" s="39">
        <f>SUM(BA42:BA44)</f>
        <v>0</v>
      </c>
      <c r="BB45" s="75">
        <f t="shared" si="1250"/>
        <v>0</v>
      </c>
      <c r="BC45" s="41">
        <f t="shared" ref="BC45" si="1369">SUM(BC42:BC44)</f>
        <v>0</v>
      </c>
      <c r="BD45" s="39">
        <f>SUM(BD42:BD44)</f>
        <v>0</v>
      </c>
      <c r="BE45" s="75">
        <f t="shared" si="1251"/>
        <v>0</v>
      </c>
      <c r="BF45" s="41">
        <f t="shared" ref="BF45" si="1370">SUM(BF42:BF44)</f>
        <v>0</v>
      </c>
      <c r="BG45" s="39">
        <f>SUM(BG42:BG44)</f>
        <v>0</v>
      </c>
      <c r="BH45" s="75">
        <f t="shared" si="1252"/>
        <v>0</v>
      </c>
      <c r="BI45" s="41">
        <f t="shared" ref="BI45" si="1371">SUM(BI42:BI44)</f>
        <v>0</v>
      </c>
      <c r="BJ45" s="39">
        <f>SUM(BJ42:BJ44)</f>
        <v>0</v>
      </c>
      <c r="BK45" s="75">
        <f t="shared" si="1253"/>
        <v>0</v>
      </c>
      <c r="BL45" s="41">
        <f t="shared" ref="BL45" si="1372">SUM(BL42:BL44)</f>
        <v>0</v>
      </c>
      <c r="BM45" s="39">
        <f>SUM(BM42:BM44)</f>
        <v>0</v>
      </c>
      <c r="BN45" s="75">
        <f t="shared" si="1254"/>
        <v>0</v>
      </c>
      <c r="BO45" s="41">
        <f t="shared" ref="BO45" si="1373">SUM(BO42:BO44)</f>
        <v>0</v>
      </c>
      <c r="BP45" s="39">
        <f>SUM(BP42:BP44)</f>
        <v>0</v>
      </c>
      <c r="BQ45" s="75">
        <f t="shared" si="1255"/>
        <v>0</v>
      </c>
      <c r="BR45" s="41">
        <f t="shared" si="41"/>
        <v>0</v>
      </c>
      <c r="BS45" s="39">
        <f t="shared" si="42"/>
        <v>0</v>
      </c>
      <c r="BT45" s="75">
        <f t="shared" si="43"/>
        <v>0</v>
      </c>
      <c r="BU45" s="41">
        <f t="shared" ref="BU45" si="1374">SUM(BU42:BU44)</f>
        <v>0</v>
      </c>
      <c r="BV45" s="39">
        <f>SUM(BV42:BV44)</f>
        <v>0</v>
      </c>
      <c r="BW45" s="75">
        <f t="shared" si="1256"/>
        <v>0</v>
      </c>
      <c r="BX45" s="41">
        <f t="shared" ref="BX45" si="1375">SUM(BX42:BX44)</f>
        <v>0</v>
      </c>
      <c r="BY45" s="39">
        <f>SUM(BY42:BY44)</f>
        <v>0</v>
      </c>
      <c r="BZ45" s="75">
        <f t="shared" si="1257"/>
        <v>0</v>
      </c>
      <c r="CA45" s="41">
        <f t="shared" ref="CA45" si="1376">SUM(CA42:CA44)</f>
        <v>0</v>
      </c>
      <c r="CB45" s="39">
        <f>SUM(CB42:CB44)</f>
        <v>0</v>
      </c>
      <c r="CC45" s="75">
        <f t="shared" si="1258"/>
        <v>0</v>
      </c>
      <c r="CD45" s="41">
        <f t="shared" ref="CD45" si="1377">SUM(CD42:CD44)</f>
        <v>0</v>
      </c>
      <c r="CE45" s="39">
        <f>SUM(CE42:CE44)</f>
        <v>0</v>
      </c>
      <c r="CF45" s="75">
        <f t="shared" si="1259"/>
        <v>0</v>
      </c>
      <c r="CG45" s="41">
        <f t="shared" ref="CG45" si="1378">SUM(CG42:CG44)</f>
        <v>0</v>
      </c>
      <c r="CH45" s="39">
        <f>SUM(CH42:CH44)</f>
        <v>0</v>
      </c>
      <c r="CI45" s="75">
        <f t="shared" si="1260"/>
        <v>0</v>
      </c>
      <c r="CJ45" s="41">
        <f t="shared" ref="CJ45" si="1379">SUM(CJ42:CJ44)</f>
        <v>0</v>
      </c>
      <c r="CK45" s="39">
        <f>SUM(CK42:CK44)</f>
        <v>0</v>
      </c>
      <c r="CL45" s="75">
        <f t="shared" si="1261"/>
        <v>0</v>
      </c>
      <c r="CM45" s="41">
        <f t="shared" ref="CM45" si="1380">SUM(CM42:CM44)</f>
        <v>0</v>
      </c>
      <c r="CN45" s="39">
        <f>SUM(CN42:CN44)</f>
        <v>0</v>
      </c>
      <c r="CO45" s="75">
        <f t="shared" si="1262"/>
        <v>0</v>
      </c>
      <c r="CP45" s="41">
        <f t="shared" si="51"/>
        <v>0</v>
      </c>
      <c r="CQ45" s="39">
        <f t="shared" si="52"/>
        <v>0</v>
      </c>
      <c r="CR45" s="75">
        <f t="shared" si="53"/>
        <v>0</v>
      </c>
      <c r="CS45" s="41">
        <f t="shared" ref="CS45" si="1381">SUM(CS42:CS44)</f>
        <v>0</v>
      </c>
      <c r="CT45" s="39">
        <f>SUM(CT42:CT44)</f>
        <v>0</v>
      </c>
      <c r="CU45" s="75">
        <f t="shared" si="1263"/>
        <v>0</v>
      </c>
      <c r="CV45" s="41">
        <f t="shared" ref="CV45" si="1382">SUM(CV42:CV44)</f>
        <v>0</v>
      </c>
      <c r="CW45" s="39">
        <f>SUM(CW42:CW44)</f>
        <v>0</v>
      </c>
      <c r="CX45" s="75">
        <f t="shared" si="1264"/>
        <v>0</v>
      </c>
      <c r="CY45" s="41">
        <f t="shared" ref="CY45" si="1383">SUM(CY42:CY44)</f>
        <v>0</v>
      </c>
      <c r="CZ45" s="39">
        <f>SUM(CZ42:CZ44)</f>
        <v>0</v>
      </c>
      <c r="DA45" s="75">
        <f t="shared" si="1265"/>
        <v>0</v>
      </c>
      <c r="DB45" s="41">
        <f t="shared" ref="DB45" si="1384">SUM(DB42:DB44)</f>
        <v>0</v>
      </c>
      <c r="DC45" s="39">
        <f>SUM(DC42:DC44)</f>
        <v>0</v>
      </c>
      <c r="DD45" s="75">
        <f t="shared" si="1266"/>
        <v>0</v>
      </c>
      <c r="DE45" s="41">
        <f t="shared" ref="DE45" si="1385">SUM(DE42:DE44)</f>
        <v>0</v>
      </c>
      <c r="DF45" s="39">
        <f>SUM(DF42:DF44)</f>
        <v>0</v>
      </c>
      <c r="DG45" s="75">
        <f t="shared" si="1267"/>
        <v>0</v>
      </c>
      <c r="DH45" s="41">
        <f t="shared" si="59"/>
        <v>0</v>
      </c>
      <c r="DI45" s="39">
        <f t="shared" si="60"/>
        <v>0</v>
      </c>
      <c r="DJ45" s="75">
        <f t="shared" si="61"/>
        <v>0</v>
      </c>
      <c r="DK45" s="41">
        <f t="shared" ref="DK45" si="1386">SUM(DK42:DK44)</f>
        <v>0</v>
      </c>
      <c r="DL45" s="39">
        <f>SUM(DL42:DL44)</f>
        <v>0</v>
      </c>
      <c r="DM45" s="75">
        <f t="shared" si="1268"/>
        <v>0</v>
      </c>
      <c r="DN45" s="41">
        <f t="shared" ref="DN45" si="1387">SUM(DN42:DN44)</f>
        <v>0</v>
      </c>
      <c r="DO45" s="39">
        <f>SUM(DO42:DO44)</f>
        <v>0</v>
      </c>
      <c r="DP45" s="75">
        <f t="shared" si="1269"/>
        <v>0</v>
      </c>
      <c r="DQ45" s="41">
        <f t="shared" ref="DQ45" si="1388">SUM(DQ42:DQ44)</f>
        <v>0</v>
      </c>
      <c r="DR45" s="39">
        <f>SUM(DR42:DR44)</f>
        <v>0</v>
      </c>
      <c r="DS45" s="75">
        <f t="shared" si="1270"/>
        <v>0</v>
      </c>
      <c r="DT45" s="41">
        <f t="shared" ref="DT45" si="1389">SUM(DT42:DT44)</f>
        <v>0</v>
      </c>
      <c r="DU45" s="39">
        <f>SUM(DU42:DU44)</f>
        <v>0</v>
      </c>
      <c r="DV45" s="75">
        <f t="shared" si="1271"/>
        <v>0</v>
      </c>
      <c r="DW45" s="41">
        <f t="shared" ref="DW45" si="1390">SUM(DW42:DW44)</f>
        <v>0</v>
      </c>
      <c r="DX45" s="39">
        <f>SUM(DX42:DX44)</f>
        <v>0</v>
      </c>
      <c r="DY45" s="75">
        <f t="shared" si="1272"/>
        <v>0</v>
      </c>
      <c r="DZ45" s="41">
        <f t="shared" si="67"/>
        <v>0</v>
      </c>
      <c r="EA45" s="39">
        <f t="shared" si="67"/>
        <v>0</v>
      </c>
      <c r="EB45" s="75">
        <f t="shared" si="68"/>
        <v>0</v>
      </c>
      <c r="EC45" s="41">
        <f t="shared" ref="EC45" si="1391">SUM(EC42:EC44)</f>
        <v>0</v>
      </c>
      <c r="ED45" s="39">
        <f>SUM(ED42:ED44)</f>
        <v>0</v>
      </c>
      <c r="EE45" s="75">
        <f t="shared" si="1273"/>
        <v>0</v>
      </c>
      <c r="EF45" s="41">
        <f t="shared" ref="EF45" si="1392">SUM(EF42:EF44)</f>
        <v>0</v>
      </c>
      <c r="EG45" s="39">
        <f>SUM(EG42:EG44)</f>
        <v>0</v>
      </c>
      <c r="EH45" s="75">
        <f t="shared" si="1274"/>
        <v>0</v>
      </c>
      <c r="EI45" s="41">
        <f t="shared" ref="EI45" si="1393">SUM(EI42:EI44)</f>
        <v>0</v>
      </c>
      <c r="EJ45" s="39">
        <f>SUM(EJ42:EJ44)</f>
        <v>0</v>
      </c>
      <c r="EK45" s="75">
        <f t="shared" si="1275"/>
        <v>0</v>
      </c>
      <c r="EL45" s="41">
        <f t="shared" ref="EL45" si="1394">SUM(EL42:EL44)</f>
        <v>0</v>
      </c>
      <c r="EM45" s="39">
        <f>SUM(EM42:EM44)</f>
        <v>0</v>
      </c>
      <c r="EN45" s="75">
        <f t="shared" si="1276"/>
        <v>0</v>
      </c>
      <c r="EO45" s="41">
        <f t="shared" si="1226"/>
        <v>0</v>
      </c>
      <c r="EP45" s="39">
        <f t="shared" si="1227"/>
        <v>0</v>
      </c>
      <c r="EQ45" s="75">
        <f t="shared" si="74"/>
        <v>0</v>
      </c>
      <c r="ER45" s="41">
        <f t="shared" ref="ER45" si="1395">SUM(ER42:ER44)</f>
        <v>0</v>
      </c>
      <c r="ES45" s="39">
        <f>SUM(ES42:ES44)</f>
        <v>0</v>
      </c>
      <c r="ET45" s="75">
        <f t="shared" si="1277"/>
        <v>0</v>
      </c>
      <c r="EU45" s="41">
        <f t="shared" ref="EU45" si="1396">SUM(EU42:EU44)</f>
        <v>0</v>
      </c>
      <c r="EV45" s="39">
        <f>SUM(EV42:EV44)</f>
        <v>0</v>
      </c>
      <c r="EW45" s="75">
        <f t="shared" si="1278"/>
        <v>0</v>
      </c>
      <c r="EX45" s="41">
        <f t="shared" ref="EX45" si="1397">SUM(EX42:EX44)</f>
        <v>0</v>
      </c>
      <c r="EY45" s="39">
        <f>SUM(EY42:EY44)</f>
        <v>0</v>
      </c>
      <c r="EZ45" s="75">
        <f t="shared" si="1279"/>
        <v>0</v>
      </c>
      <c r="FA45" s="41">
        <f t="shared" ref="FA45" si="1398">SUM(FA42:FA44)</f>
        <v>0</v>
      </c>
      <c r="FB45" s="39">
        <f>SUM(FB42:FB44)</f>
        <v>0</v>
      </c>
      <c r="FC45" s="75">
        <f t="shared" si="1280"/>
        <v>0</v>
      </c>
      <c r="FD45" s="41">
        <f t="shared" ref="FD45" si="1399">SUM(FD42:FD44)</f>
        <v>0</v>
      </c>
      <c r="FE45" s="39">
        <f>SUM(FE42:FE44)</f>
        <v>0</v>
      </c>
      <c r="FF45" s="75">
        <f t="shared" si="1281"/>
        <v>0</v>
      </c>
      <c r="FG45" s="41">
        <f t="shared" ref="FG45" si="1400">SUM(FG42:FG44)</f>
        <v>0</v>
      </c>
      <c r="FH45" s="39">
        <f>SUM(FH42:FH44)</f>
        <v>0</v>
      </c>
      <c r="FI45" s="75">
        <f t="shared" si="1282"/>
        <v>0</v>
      </c>
      <c r="FJ45" s="41">
        <f t="shared" si="81"/>
        <v>0</v>
      </c>
      <c r="FK45" s="39">
        <f t="shared" si="82"/>
        <v>0</v>
      </c>
      <c r="FL45" s="75">
        <f t="shared" si="83"/>
        <v>0</v>
      </c>
      <c r="FM45" s="41">
        <f t="shared" ref="FM45" si="1401">SUM(FM42:FM44)</f>
        <v>0</v>
      </c>
      <c r="FN45" s="39">
        <f>SUM(FN42:FN44)</f>
        <v>0</v>
      </c>
      <c r="FO45" s="75">
        <f t="shared" si="1283"/>
        <v>0</v>
      </c>
      <c r="FP45" s="41">
        <f t="shared" ref="FP45" si="1402">SUM(FP42:FP44)</f>
        <v>0</v>
      </c>
      <c r="FQ45" s="39">
        <f>SUM(FQ42:FQ44)</f>
        <v>0</v>
      </c>
      <c r="FR45" s="75">
        <f t="shared" si="1284"/>
        <v>0</v>
      </c>
      <c r="FS45" s="41">
        <f t="shared" ref="FS45" si="1403">SUM(FS42:FS44)</f>
        <v>0</v>
      </c>
      <c r="FT45" s="39">
        <f>SUM(FT42:FT44)</f>
        <v>0</v>
      </c>
      <c r="FU45" s="75">
        <f t="shared" si="1285"/>
        <v>0</v>
      </c>
      <c r="FV45" s="41">
        <f t="shared" ref="FV45" si="1404">SUM(FV42:FV44)</f>
        <v>0</v>
      </c>
      <c r="FW45" s="39">
        <f>SUM(FW42:FW44)</f>
        <v>0</v>
      </c>
      <c r="FX45" s="75">
        <f t="shared" si="1286"/>
        <v>0</v>
      </c>
      <c r="FY45" s="41">
        <f t="shared" ref="FY45" si="1405">SUM(FY42:FY44)</f>
        <v>0</v>
      </c>
      <c r="FZ45" s="39">
        <f>SUM(FZ42:FZ44)</f>
        <v>0</v>
      </c>
      <c r="GA45" s="75">
        <f t="shared" si="1287"/>
        <v>0</v>
      </c>
      <c r="GB45" s="41">
        <f t="shared" si="89"/>
        <v>0</v>
      </c>
      <c r="GC45" s="39">
        <f t="shared" si="90"/>
        <v>0</v>
      </c>
      <c r="GD45" s="75">
        <f t="shared" si="1288"/>
        <v>0</v>
      </c>
      <c r="GE45" s="41">
        <f t="shared" ref="GE45" si="1406">SUM(GE42:GE44)</f>
        <v>0</v>
      </c>
      <c r="GF45" s="39">
        <f>SUM(GF42:GF44)</f>
        <v>0</v>
      </c>
      <c r="GG45" s="75">
        <f t="shared" si="1289"/>
        <v>0</v>
      </c>
      <c r="GH45" s="41">
        <f t="shared" ref="GH45" si="1407">SUM(GH42:GH44)</f>
        <v>0</v>
      </c>
      <c r="GI45" s="39">
        <f>SUM(GI42:GI44)</f>
        <v>0</v>
      </c>
      <c r="GJ45" s="75">
        <f t="shared" si="1290"/>
        <v>0</v>
      </c>
      <c r="GK45" s="41">
        <f t="shared" si="94"/>
        <v>0</v>
      </c>
      <c r="GL45" s="39">
        <f t="shared" si="94"/>
        <v>0</v>
      </c>
      <c r="GM45" s="75">
        <f t="shared" si="95"/>
        <v>0</v>
      </c>
      <c r="GN45" s="41">
        <f t="shared" ref="GN45" si="1408">SUM(GN42:GN44)</f>
        <v>0</v>
      </c>
      <c r="GO45" s="39">
        <f>SUM(GO42:GO44)</f>
        <v>0</v>
      </c>
      <c r="GP45" s="75">
        <f t="shared" si="1291"/>
        <v>0</v>
      </c>
      <c r="GQ45" s="41">
        <f t="shared" ref="GQ45" si="1409">SUM(GQ42:GQ44)</f>
        <v>0</v>
      </c>
      <c r="GR45" s="39">
        <f>SUM(GR42:GR44)</f>
        <v>0</v>
      </c>
      <c r="GS45" s="75">
        <f t="shared" si="1292"/>
        <v>0</v>
      </c>
      <c r="GT45" s="41">
        <f t="shared" si="98"/>
        <v>0</v>
      </c>
      <c r="GU45" s="39">
        <f t="shared" si="99"/>
        <v>0</v>
      </c>
      <c r="GV45" s="75">
        <f t="shared" si="100"/>
        <v>0</v>
      </c>
      <c r="GW45" s="41">
        <f t="shared" si="1228"/>
        <v>0</v>
      </c>
      <c r="GX45" s="39">
        <f t="shared" si="1229"/>
        <v>0</v>
      </c>
      <c r="GY45" s="75">
        <f t="shared" si="101"/>
        <v>0</v>
      </c>
      <c r="GZ45" s="39">
        <f t="shared" ref="GZ45" si="1410">SUM(GZ42:GZ44)</f>
        <v>0</v>
      </c>
      <c r="HA45" s="39">
        <f>SUM(HA42:HA44)</f>
        <v>0</v>
      </c>
      <c r="HB45" s="75">
        <f t="shared" si="1293"/>
        <v>0</v>
      </c>
      <c r="HC45" s="39">
        <f t="shared" ref="HC45" si="1411">SUM(HC42:HC44)</f>
        <v>0</v>
      </c>
      <c r="HD45" s="39">
        <f>SUM(HD42:HD44)</f>
        <v>0</v>
      </c>
      <c r="HE45" s="75">
        <f t="shared" si="1294"/>
        <v>0</v>
      </c>
      <c r="HF45" s="39">
        <f t="shared" ref="HF45" si="1412">SUM(HF42:HF44)</f>
        <v>0</v>
      </c>
      <c r="HG45" s="39">
        <f>SUM(HG42:HG44)</f>
        <v>0</v>
      </c>
      <c r="HH45" s="75">
        <f t="shared" si="1295"/>
        <v>0</v>
      </c>
      <c r="HI45" s="39">
        <f t="shared" ref="HI45" si="1413">SUM(HI42:HI44)</f>
        <v>0</v>
      </c>
      <c r="HJ45" s="39">
        <f>SUM(HJ42:HJ44)</f>
        <v>0</v>
      </c>
      <c r="HK45" s="75">
        <f t="shared" si="1296"/>
        <v>0</v>
      </c>
      <c r="HL45" s="39">
        <f t="shared" ref="HL45" si="1414">SUM(HL42:HL44)</f>
        <v>0</v>
      </c>
      <c r="HM45" s="39">
        <f>SUM(HM42:HM44)</f>
        <v>0</v>
      </c>
      <c r="HN45" s="75">
        <f t="shared" si="1297"/>
        <v>0</v>
      </c>
      <c r="HO45" s="41">
        <f t="shared" ref="HO45" si="1415">SUM(HO42:HO44)</f>
        <v>0</v>
      </c>
      <c r="HP45" s="39">
        <f>SUM(HP42:HP44)</f>
        <v>0</v>
      </c>
      <c r="HQ45" s="75">
        <f t="shared" si="1298"/>
        <v>0</v>
      </c>
      <c r="HR45" s="41">
        <f t="shared" ref="HR45" si="1416">SUM(HR42:HR44)</f>
        <v>0</v>
      </c>
      <c r="HS45" s="39">
        <f>SUM(HS42:HS44)</f>
        <v>0</v>
      </c>
      <c r="HT45" s="75">
        <f t="shared" si="1299"/>
        <v>0</v>
      </c>
      <c r="HU45" s="41">
        <f t="shared" ref="HU45" si="1417">SUM(HU42:HU44)</f>
        <v>0</v>
      </c>
      <c r="HV45" s="39">
        <f>SUM(HV42:HV44)</f>
        <v>0</v>
      </c>
      <c r="HW45" s="75">
        <f t="shared" si="1300"/>
        <v>0</v>
      </c>
      <c r="HX45" s="41">
        <f t="shared" si="110"/>
        <v>0</v>
      </c>
      <c r="HY45" s="39">
        <f t="shared" si="111"/>
        <v>0</v>
      </c>
      <c r="HZ45" s="75">
        <f t="shared" si="112"/>
        <v>0</v>
      </c>
      <c r="IA45" s="41">
        <f t="shared" ref="IA45" si="1418">SUM(IA42:IA44)</f>
        <v>0</v>
      </c>
      <c r="IB45" s="39">
        <f>SUM(IB42:IB44)</f>
        <v>0</v>
      </c>
      <c r="IC45" s="75">
        <f t="shared" si="1301"/>
        <v>0</v>
      </c>
      <c r="ID45" s="41">
        <f t="shared" ref="ID45" si="1419">SUM(ID42:ID44)</f>
        <v>0</v>
      </c>
      <c r="IE45" s="39">
        <f>SUM(IE42:IE44)</f>
        <v>0</v>
      </c>
      <c r="IF45" s="75">
        <f t="shared" si="1302"/>
        <v>0</v>
      </c>
      <c r="IG45" s="41">
        <f t="shared" si="115"/>
        <v>0</v>
      </c>
      <c r="IH45" s="39">
        <f t="shared" si="116"/>
        <v>0</v>
      </c>
      <c r="II45" s="75">
        <f t="shared" si="117"/>
        <v>0</v>
      </c>
      <c r="IJ45" s="41">
        <f t="shared" ref="IJ45" si="1420">SUM(IJ42:IJ44)</f>
        <v>0</v>
      </c>
      <c r="IK45" s="39">
        <f>SUM(IK42:IK44)</f>
        <v>0</v>
      </c>
      <c r="IL45" s="75">
        <f t="shared" si="1303"/>
        <v>0</v>
      </c>
      <c r="IM45" s="41">
        <f t="shared" ref="IM45" si="1421">SUM(IM42:IM44)</f>
        <v>0</v>
      </c>
      <c r="IN45" s="39">
        <f>SUM(IN42:IN44)</f>
        <v>0</v>
      </c>
      <c r="IO45" s="75">
        <f t="shared" si="1304"/>
        <v>0</v>
      </c>
      <c r="IP45" s="41">
        <f t="shared" si="120"/>
        <v>0</v>
      </c>
      <c r="IQ45" s="39">
        <f t="shared" si="121"/>
        <v>0</v>
      </c>
      <c r="IR45" s="75">
        <f t="shared" si="122"/>
        <v>0</v>
      </c>
      <c r="IS45" s="41">
        <f t="shared" ref="IS45" si="1422">SUM(IS42:IS44)</f>
        <v>0</v>
      </c>
      <c r="IT45" s="39">
        <f>SUM(IT42:IT44)</f>
        <v>0</v>
      </c>
      <c r="IU45" s="75">
        <f t="shared" si="1305"/>
        <v>0</v>
      </c>
      <c r="IV45" s="41">
        <f t="shared" ref="IV45" si="1423">SUM(IV42:IV44)</f>
        <v>0</v>
      </c>
      <c r="IW45" s="39">
        <f>SUM(IW42:IW44)</f>
        <v>0</v>
      </c>
      <c r="IX45" s="75">
        <f t="shared" si="1306"/>
        <v>0</v>
      </c>
      <c r="IY45" s="41">
        <f t="shared" si="125"/>
        <v>0</v>
      </c>
      <c r="IZ45" s="39">
        <f t="shared" si="126"/>
        <v>0</v>
      </c>
      <c r="JA45" s="75">
        <f t="shared" si="127"/>
        <v>0</v>
      </c>
      <c r="JB45" s="41">
        <f t="shared" ref="JB45" si="1424">SUM(JB42:JB44)</f>
        <v>0</v>
      </c>
      <c r="JC45" s="39">
        <f>SUM(JC42:JC44)</f>
        <v>0</v>
      </c>
      <c r="JD45" s="75">
        <f t="shared" si="1307"/>
        <v>0</v>
      </c>
      <c r="JE45" s="41">
        <f t="shared" ref="JE45" si="1425">SUM(JE42:JE44)</f>
        <v>0</v>
      </c>
      <c r="JF45" s="39">
        <f>SUM(JF42:JF44)</f>
        <v>0</v>
      </c>
      <c r="JG45" s="75">
        <f t="shared" si="1308"/>
        <v>0</v>
      </c>
      <c r="JH45" s="41">
        <f t="shared" ref="JH45" si="1426">SUM(JH42:JH44)</f>
        <v>0</v>
      </c>
      <c r="JI45" s="39">
        <f>SUM(JI42:JI44)</f>
        <v>0</v>
      </c>
      <c r="JJ45" s="75">
        <f t="shared" si="1309"/>
        <v>0</v>
      </c>
      <c r="JK45" s="41">
        <f t="shared" si="131"/>
        <v>0</v>
      </c>
      <c r="JL45" s="39">
        <f t="shared" si="132"/>
        <v>0</v>
      </c>
      <c r="JM45" s="75">
        <f t="shared" si="133"/>
        <v>0</v>
      </c>
      <c r="JN45" s="41">
        <f t="shared" ref="JN45" si="1427">SUM(JN42:JN44)</f>
        <v>0</v>
      </c>
      <c r="JO45" s="39">
        <f>SUM(JO42:JO44)</f>
        <v>0</v>
      </c>
      <c r="JP45" s="75">
        <f t="shared" si="1310"/>
        <v>0</v>
      </c>
      <c r="JQ45" s="41">
        <f t="shared" ref="JQ45" si="1428">SUM(JQ42:JQ44)</f>
        <v>0</v>
      </c>
      <c r="JR45" s="39">
        <f>SUM(JR42:JR44)</f>
        <v>0</v>
      </c>
      <c r="JS45" s="75">
        <f t="shared" si="1311"/>
        <v>0</v>
      </c>
      <c r="JT45" s="41">
        <f t="shared" si="136"/>
        <v>0</v>
      </c>
      <c r="JU45" s="39">
        <f t="shared" si="137"/>
        <v>0</v>
      </c>
      <c r="JV45" s="75">
        <f t="shared" si="138"/>
        <v>0</v>
      </c>
      <c r="JW45" s="41">
        <f t="shared" ref="JW45" si="1429">SUM(JW42:JW44)</f>
        <v>0</v>
      </c>
      <c r="JX45" s="39">
        <f>SUM(JX42:JX44)</f>
        <v>0</v>
      </c>
      <c r="JY45" s="75">
        <f t="shared" si="1312"/>
        <v>0</v>
      </c>
      <c r="JZ45" s="41">
        <f t="shared" ref="JZ45" si="1430">SUM(JZ42:JZ44)</f>
        <v>0</v>
      </c>
      <c r="KA45" s="39">
        <f>SUM(KA42:KA44)</f>
        <v>0</v>
      </c>
      <c r="KB45" s="75">
        <f t="shared" si="1313"/>
        <v>0</v>
      </c>
      <c r="KC45" s="41">
        <f t="shared" si="141"/>
        <v>0</v>
      </c>
      <c r="KD45" s="39">
        <f t="shared" si="142"/>
        <v>0</v>
      </c>
      <c r="KE45" s="75">
        <f t="shared" si="143"/>
        <v>0</v>
      </c>
      <c r="KF45" s="41">
        <f t="shared" ref="KF45" si="1431">SUM(KF42:KF44)</f>
        <v>0</v>
      </c>
      <c r="KG45" s="39">
        <f>SUM(KG42:KG44)</f>
        <v>0</v>
      </c>
      <c r="KH45" s="75">
        <f t="shared" si="1314"/>
        <v>0</v>
      </c>
      <c r="KI45" s="41">
        <f t="shared" si="1351"/>
        <v>0</v>
      </c>
      <c r="KJ45" s="39">
        <f t="shared" si="1352"/>
        <v>0</v>
      </c>
      <c r="KK45" s="75">
        <f t="shared" si="145"/>
        <v>0</v>
      </c>
      <c r="KL45" s="41">
        <f t="shared" ref="KL45" si="1432">SUM(KL42:KL44)</f>
        <v>0</v>
      </c>
      <c r="KM45" s="39">
        <f>SUM(KM42:KM44)</f>
        <v>0</v>
      </c>
      <c r="KN45" s="75">
        <f t="shared" si="1315"/>
        <v>0</v>
      </c>
      <c r="KO45" s="41">
        <f t="shared" ref="KO45" si="1433">SUM(KO42:KO44)</f>
        <v>0</v>
      </c>
      <c r="KP45" s="39">
        <f>SUM(KP42:KP44)</f>
        <v>0</v>
      </c>
      <c r="KQ45" s="75">
        <f t="shared" si="1316"/>
        <v>0</v>
      </c>
      <c r="KR45" s="41">
        <f t="shared" ref="KR45" si="1434">SUM(KR42:KR44)</f>
        <v>0</v>
      </c>
      <c r="KS45" s="39">
        <f>SUM(KS42:KS44)</f>
        <v>0</v>
      </c>
      <c r="KT45" s="75">
        <f t="shared" si="1317"/>
        <v>0</v>
      </c>
      <c r="KU45" s="41">
        <f t="shared" si="149"/>
        <v>0</v>
      </c>
      <c r="KV45" s="39">
        <f t="shared" si="150"/>
        <v>0</v>
      </c>
      <c r="KW45" s="75">
        <f t="shared" si="151"/>
        <v>0</v>
      </c>
      <c r="KX45" s="41">
        <f t="shared" ref="KX45" si="1435">SUM(KX42:KX44)</f>
        <v>0</v>
      </c>
      <c r="KY45" s="39">
        <f>SUM(KY42:KY44)</f>
        <v>0</v>
      </c>
      <c r="KZ45" s="75">
        <f t="shared" si="1318"/>
        <v>0</v>
      </c>
      <c r="LA45" s="41">
        <f t="shared" ref="LA45" si="1436">SUM(LA42:LA44)</f>
        <v>0</v>
      </c>
      <c r="LB45" s="39">
        <f>SUM(LB42:LB44)</f>
        <v>0</v>
      </c>
      <c r="LC45" s="75">
        <f t="shared" si="1319"/>
        <v>0</v>
      </c>
      <c r="LD45" s="41">
        <f t="shared" ref="LD45" si="1437">SUM(LD42:LD44)</f>
        <v>0</v>
      </c>
      <c r="LE45" s="39">
        <f>SUM(LE42:LE44)</f>
        <v>0</v>
      </c>
      <c r="LF45" s="75">
        <f t="shared" si="1320"/>
        <v>0</v>
      </c>
      <c r="LG45" s="41">
        <f t="shared" ref="LG45" si="1438">SUM(LG42:LG44)</f>
        <v>0</v>
      </c>
      <c r="LH45" s="39">
        <f>SUM(LH42:LH44)</f>
        <v>0</v>
      </c>
      <c r="LI45" s="75">
        <f t="shared" si="1321"/>
        <v>0</v>
      </c>
      <c r="LJ45" s="41">
        <f t="shared" ref="LJ45" si="1439">SUM(LJ42:LJ44)</f>
        <v>0</v>
      </c>
      <c r="LK45" s="39">
        <f>SUM(LK42:LK44)</f>
        <v>0</v>
      </c>
      <c r="LL45" s="75">
        <f t="shared" si="1322"/>
        <v>0</v>
      </c>
      <c r="LM45" s="41">
        <f t="shared" si="157"/>
        <v>0</v>
      </c>
      <c r="LN45" s="39">
        <f t="shared" si="157"/>
        <v>0</v>
      </c>
      <c r="LO45" s="75">
        <f t="shared" si="158"/>
        <v>0</v>
      </c>
      <c r="LP45" s="41">
        <f t="shared" ref="LP45" si="1440">SUM(LP42:LP44)</f>
        <v>0</v>
      </c>
      <c r="LQ45" s="39">
        <f>SUM(LQ42:LQ44)</f>
        <v>0</v>
      </c>
      <c r="LR45" s="75">
        <f t="shared" si="1323"/>
        <v>0</v>
      </c>
      <c r="LS45" s="41">
        <f t="shared" si="1230"/>
        <v>0</v>
      </c>
      <c r="LT45" s="39">
        <f t="shared" si="1231"/>
        <v>0</v>
      </c>
      <c r="LU45" s="75">
        <f t="shared" si="160"/>
        <v>0</v>
      </c>
      <c r="LV45" s="41">
        <f t="shared" ref="LV45" si="1441">SUM(LV42:LV44)</f>
        <v>0</v>
      </c>
      <c r="LW45" s="39">
        <f>SUM(LW42:LW44)</f>
        <v>0</v>
      </c>
      <c r="LX45" s="75">
        <f t="shared" si="1324"/>
        <v>0</v>
      </c>
      <c r="LY45" s="41">
        <f t="shared" ref="LY45" si="1442">SUM(LY42:LY44)</f>
        <v>0</v>
      </c>
      <c r="LZ45" s="39">
        <f>SUM(LZ42:LZ44)</f>
        <v>0</v>
      </c>
      <c r="MA45" s="75">
        <f t="shared" si="1325"/>
        <v>0</v>
      </c>
      <c r="MB45" s="41">
        <f t="shared" ref="MB45" si="1443">SUM(MB42:MB44)</f>
        <v>0</v>
      </c>
      <c r="MC45" s="39">
        <f>SUM(MC42:MC44)</f>
        <v>0</v>
      </c>
      <c r="MD45" s="75">
        <f t="shared" si="1326"/>
        <v>0</v>
      </c>
      <c r="ME45" s="41">
        <f t="shared" ref="ME45" si="1444">SUM(ME42:ME44)</f>
        <v>0</v>
      </c>
      <c r="MF45" s="39">
        <f>SUM(MF42:MF44)</f>
        <v>0</v>
      </c>
      <c r="MG45" s="75">
        <f t="shared" si="1327"/>
        <v>0</v>
      </c>
      <c r="MH45" s="41">
        <f t="shared" ref="MH45" si="1445">SUM(MH42:MH44)</f>
        <v>0</v>
      </c>
      <c r="MI45" s="39">
        <f>SUM(MI42:MI44)</f>
        <v>0</v>
      </c>
      <c r="MJ45" s="75">
        <f t="shared" si="1328"/>
        <v>0</v>
      </c>
      <c r="MK45" s="41">
        <f t="shared" ref="MK45" si="1446">SUM(MK42:MK44)</f>
        <v>0</v>
      </c>
      <c r="ML45" s="39">
        <f>SUM(ML42:ML44)</f>
        <v>0</v>
      </c>
      <c r="MM45" s="75">
        <f t="shared" si="1329"/>
        <v>0</v>
      </c>
      <c r="MN45" s="41">
        <f t="shared" ref="MN45" si="1447">SUM(MN42:MN44)</f>
        <v>0</v>
      </c>
      <c r="MO45" s="39">
        <f>SUM(MO42:MO44)</f>
        <v>0</v>
      </c>
      <c r="MP45" s="75">
        <f t="shared" si="1330"/>
        <v>0</v>
      </c>
      <c r="MQ45" s="41">
        <f t="shared" ref="MQ45" si="1448">SUM(MQ42:MQ44)</f>
        <v>0</v>
      </c>
      <c r="MR45" s="39">
        <f>SUM(MR42:MR44)</f>
        <v>0</v>
      </c>
      <c r="MS45" s="75">
        <f t="shared" si="1331"/>
        <v>0</v>
      </c>
      <c r="MT45" s="41">
        <f t="shared" ref="MT45" si="1449">SUM(MT42:MT44)</f>
        <v>0</v>
      </c>
      <c r="MU45" s="39">
        <f>SUM(MU42:MU44)</f>
        <v>0</v>
      </c>
      <c r="MV45" s="75">
        <f t="shared" si="1332"/>
        <v>0</v>
      </c>
      <c r="MW45" s="41">
        <f t="shared" si="170"/>
        <v>0</v>
      </c>
      <c r="MX45" s="39">
        <f t="shared" si="171"/>
        <v>0</v>
      </c>
      <c r="MY45" s="75">
        <f t="shared" si="172"/>
        <v>0</v>
      </c>
      <c r="MZ45" s="41">
        <f t="shared" ref="MZ45" si="1450">SUM(MZ42:MZ44)</f>
        <v>100000</v>
      </c>
      <c r="NA45" s="39">
        <f>SUM(NA42:NA44)</f>
        <v>0</v>
      </c>
      <c r="NB45" s="75">
        <f t="shared" si="1333"/>
        <v>100000</v>
      </c>
      <c r="NC45" s="39">
        <f t="shared" ref="NC45" si="1451">SUM(NC42:NC44)</f>
        <v>3782143</v>
      </c>
      <c r="ND45" s="39">
        <f>SUM(ND42:ND44)</f>
        <v>0</v>
      </c>
      <c r="NE45" s="75">
        <f t="shared" si="1334"/>
        <v>3782143</v>
      </c>
      <c r="NF45" s="41">
        <f t="shared" ref="NF45" si="1452">SUM(NF42:NF44)</f>
        <v>0</v>
      </c>
      <c r="NG45" s="39">
        <f>SUM(NG42:NG44)</f>
        <v>0</v>
      </c>
      <c r="NH45" s="75">
        <f t="shared" si="1335"/>
        <v>0</v>
      </c>
      <c r="NI45" s="41">
        <f t="shared" ref="NI45" si="1453">SUM(NI42:NI44)</f>
        <v>0</v>
      </c>
      <c r="NJ45" s="39">
        <f>SUM(NJ42:NJ44)</f>
        <v>0</v>
      </c>
      <c r="NK45" s="75">
        <f t="shared" si="1336"/>
        <v>0</v>
      </c>
      <c r="NL45" s="41">
        <f t="shared" si="177"/>
        <v>3882143</v>
      </c>
      <c r="NM45" s="39">
        <f t="shared" si="178"/>
        <v>0</v>
      </c>
      <c r="NN45" s="75">
        <f t="shared" si="179"/>
        <v>3882143</v>
      </c>
      <c r="NO45" s="41">
        <f t="shared" si="180"/>
        <v>3882143</v>
      </c>
      <c r="NP45" s="39">
        <f t="shared" si="181"/>
        <v>0</v>
      </c>
      <c r="NQ45" s="75">
        <f t="shared" si="182"/>
        <v>3882143</v>
      </c>
      <c r="NR45" s="41">
        <f t="shared" ref="NR45" si="1454">SUM(NR42:NR44)</f>
        <v>0</v>
      </c>
      <c r="NS45" s="39">
        <f>SUM(NS42:NS44)</f>
        <v>0</v>
      </c>
      <c r="NT45" s="75">
        <f t="shared" si="1337"/>
        <v>0</v>
      </c>
      <c r="NU45" s="41">
        <f t="shared" ref="NU45" si="1455">SUM(NU42:NU44)</f>
        <v>0</v>
      </c>
      <c r="NV45" s="39">
        <f>SUM(NV42:NV44)</f>
        <v>0</v>
      </c>
      <c r="NW45" s="75">
        <f t="shared" si="1338"/>
        <v>0</v>
      </c>
      <c r="NX45" s="41">
        <f t="shared" ref="NX45" si="1456">SUM(NX42:NX44)</f>
        <v>0</v>
      </c>
      <c r="NY45" s="39">
        <f>SUM(NY42:NY44)</f>
        <v>0</v>
      </c>
      <c r="NZ45" s="75">
        <f t="shared" si="1339"/>
        <v>0</v>
      </c>
      <c r="OA45" s="41">
        <f t="shared" ref="OA45" si="1457">SUM(OA42:OA44)</f>
        <v>0</v>
      </c>
      <c r="OB45" s="39">
        <f>SUM(OB42:OB44)</f>
        <v>0</v>
      </c>
      <c r="OC45" s="75">
        <f t="shared" si="1340"/>
        <v>0</v>
      </c>
      <c r="OD45" s="41">
        <f t="shared" ref="OD45" si="1458">SUM(OD42:OD44)</f>
        <v>0</v>
      </c>
      <c r="OE45" s="39">
        <f>SUM(OE42:OE44)</f>
        <v>0</v>
      </c>
      <c r="OF45" s="75">
        <f t="shared" si="1341"/>
        <v>0</v>
      </c>
      <c r="OG45" s="41">
        <f t="shared" ref="OG45" si="1459">SUM(OG42:OG44)</f>
        <v>0</v>
      </c>
      <c r="OH45" s="39">
        <f>SUM(OH42:OH44)</f>
        <v>0</v>
      </c>
      <c r="OI45" s="75">
        <f t="shared" si="1342"/>
        <v>0</v>
      </c>
      <c r="OJ45" s="41">
        <f t="shared" ref="OJ45" si="1460">SUM(OJ42:OJ44)</f>
        <v>0</v>
      </c>
      <c r="OK45" s="39">
        <f>SUM(OK42:OK44)</f>
        <v>0</v>
      </c>
      <c r="OL45" s="75">
        <f t="shared" si="1343"/>
        <v>0</v>
      </c>
      <c r="OM45" s="41">
        <f t="shared" ref="OM45" si="1461">SUM(OM42:OM44)</f>
        <v>0</v>
      </c>
      <c r="ON45" s="39">
        <f>SUM(ON42:ON44)</f>
        <v>0</v>
      </c>
      <c r="OO45" s="75">
        <f t="shared" si="1344"/>
        <v>0</v>
      </c>
      <c r="OP45" s="41">
        <f t="shared" si="1345"/>
        <v>0</v>
      </c>
      <c r="OQ45" s="39">
        <f t="shared" si="1345"/>
        <v>0</v>
      </c>
      <c r="OR45" s="75">
        <f t="shared" si="192"/>
        <v>0</v>
      </c>
      <c r="OS45" s="41">
        <f t="shared" ref="OS45" si="1462">SUM(OS42:OS44)</f>
        <v>0</v>
      </c>
      <c r="OT45" s="39">
        <f>SUM(OT42:OT44)</f>
        <v>0</v>
      </c>
      <c r="OU45" s="75">
        <f t="shared" si="1346"/>
        <v>0</v>
      </c>
      <c r="OV45" s="41">
        <f t="shared" si="194"/>
        <v>0</v>
      </c>
      <c r="OW45" s="39">
        <f t="shared" si="195"/>
        <v>0</v>
      </c>
      <c r="OX45" s="75">
        <f t="shared" si="196"/>
        <v>0</v>
      </c>
      <c r="OY45" s="41">
        <f t="shared" ref="OY45" si="1463">SUM(OY42:OY44)</f>
        <v>0</v>
      </c>
      <c r="OZ45" s="39">
        <f>SUM(OZ42:OZ44)</f>
        <v>0</v>
      </c>
      <c r="PA45" s="75">
        <f t="shared" si="1347"/>
        <v>0</v>
      </c>
      <c r="PB45" s="41">
        <f t="shared" ref="PB45" si="1464">SUM(PB42:PB44)</f>
        <v>0</v>
      </c>
      <c r="PC45" s="39">
        <f>SUM(PC42:PC44)</f>
        <v>0</v>
      </c>
      <c r="PD45" s="75">
        <f t="shared" si="1348"/>
        <v>0</v>
      </c>
      <c r="PE45" s="41">
        <f t="shared" ref="PE45" si="1465">SUM(PE42:PE44)</f>
        <v>0</v>
      </c>
      <c r="PF45" s="39">
        <f>SUM(PF42:PF44)</f>
        <v>0</v>
      </c>
      <c r="PG45" s="75">
        <f t="shared" si="1349"/>
        <v>0</v>
      </c>
      <c r="PH45" s="41">
        <f t="shared" ref="PH45" si="1466">SUM(PH42:PH44)</f>
        <v>0</v>
      </c>
      <c r="PI45" s="39">
        <f>SUM(PI42:PI44)</f>
        <v>0</v>
      </c>
      <c r="PJ45" s="75">
        <f t="shared" si="1350"/>
        <v>0</v>
      </c>
      <c r="PK45" s="41">
        <f t="shared" si="201"/>
        <v>0</v>
      </c>
      <c r="PL45" s="39">
        <f t="shared" si="201"/>
        <v>0</v>
      </c>
      <c r="PM45" s="75">
        <f t="shared" si="202"/>
        <v>0</v>
      </c>
      <c r="PN45" s="41">
        <f t="shared" si="1353"/>
        <v>0</v>
      </c>
      <c r="PO45" s="39">
        <f t="shared" si="1354"/>
        <v>0</v>
      </c>
      <c r="PP45" s="75">
        <f t="shared" si="203"/>
        <v>0</v>
      </c>
      <c r="PQ45" s="41">
        <f t="shared" si="1232"/>
        <v>3882143</v>
      </c>
      <c r="PR45" s="39">
        <f t="shared" si="1233"/>
        <v>0</v>
      </c>
      <c r="PS45" s="75">
        <f t="shared" si="204"/>
        <v>3882143</v>
      </c>
      <c r="PT45" s="41">
        <f t="shared" si="1234"/>
        <v>3882143</v>
      </c>
      <c r="PU45" s="39">
        <f t="shared" si="1235"/>
        <v>0</v>
      </c>
      <c r="PV45" s="75">
        <f t="shared" si="205"/>
        <v>3882143</v>
      </c>
    </row>
    <row r="46" spans="1:439" s="78" customFormat="1" ht="16.5" thickBot="1" x14ac:dyDescent="0.3">
      <c r="A46" s="42">
        <v>35</v>
      </c>
      <c r="B46" s="43" t="s">
        <v>295</v>
      </c>
      <c r="C46" s="76" t="s">
        <v>252</v>
      </c>
      <c r="D46" s="45"/>
      <c r="E46" s="46"/>
      <c r="F46" s="77">
        <f t="shared" si="1236"/>
        <v>0</v>
      </c>
      <c r="G46" s="48"/>
      <c r="H46" s="46"/>
      <c r="I46" s="77">
        <f t="shared" si="1237"/>
        <v>0</v>
      </c>
      <c r="J46" s="48"/>
      <c r="K46" s="46"/>
      <c r="L46" s="77">
        <f t="shared" si="1238"/>
        <v>0</v>
      </c>
      <c r="M46" s="48"/>
      <c r="N46" s="46"/>
      <c r="O46" s="77">
        <f t="shared" si="1239"/>
        <v>0</v>
      </c>
      <c r="P46" s="48"/>
      <c r="Q46" s="46"/>
      <c r="R46" s="77">
        <f t="shared" si="1240"/>
        <v>0</v>
      </c>
      <c r="S46" s="48"/>
      <c r="T46" s="46"/>
      <c r="U46" s="77">
        <f t="shared" si="1241"/>
        <v>0</v>
      </c>
      <c r="V46" s="48"/>
      <c r="W46" s="46"/>
      <c r="X46" s="77">
        <f t="shared" si="1242"/>
        <v>0</v>
      </c>
      <c r="Y46" s="48"/>
      <c r="Z46" s="46"/>
      <c r="AA46" s="77">
        <f t="shared" si="1243"/>
        <v>0</v>
      </c>
      <c r="AB46" s="48">
        <f t="shared" si="25"/>
        <v>0</v>
      </c>
      <c r="AC46" s="46">
        <f t="shared" si="26"/>
        <v>0</v>
      </c>
      <c r="AD46" s="77">
        <f t="shared" si="26"/>
        <v>0</v>
      </c>
      <c r="AE46" s="48"/>
      <c r="AF46" s="46"/>
      <c r="AG46" s="77">
        <f t="shared" si="1244"/>
        <v>0</v>
      </c>
      <c r="AH46" s="48">
        <f t="shared" si="1225"/>
        <v>0</v>
      </c>
      <c r="AI46" s="46">
        <f t="shared" si="28"/>
        <v>0</v>
      </c>
      <c r="AJ46" s="77">
        <f t="shared" si="29"/>
        <v>0</v>
      </c>
      <c r="AK46" s="46"/>
      <c r="AL46" s="46"/>
      <c r="AM46" s="77">
        <f t="shared" si="1245"/>
        <v>0</v>
      </c>
      <c r="AN46" s="48"/>
      <c r="AO46" s="46"/>
      <c r="AP46" s="77">
        <f t="shared" si="1246"/>
        <v>0</v>
      </c>
      <c r="AQ46" s="48"/>
      <c r="AR46" s="46"/>
      <c r="AS46" s="77">
        <f t="shared" si="1247"/>
        <v>0</v>
      </c>
      <c r="AT46" s="48"/>
      <c r="AU46" s="46"/>
      <c r="AV46" s="77">
        <f t="shared" si="1248"/>
        <v>0</v>
      </c>
      <c r="AW46" s="48"/>
      <c r="AX46" s="46"/>
      <c r="AY46" s="77">
        <f t="shared" si="1249"/>
        <v>0</v>
      </c>
      <c r="AZ46" s="48"/>
      <c r="BA46" s="46"/>
      <c r="BB46" s="77">
        <f t="shared" si="1250"/>
        <v>0</v>
      </c>
      <c r="BC46" s="48"/>
      <c r="BD46" s="46"/>
      <c r="BE46" s="77">
        <f t="shared" si="1251"/>
        <v>0</v>
      </c>
      <c r="BF46" s="48"/>
      <c r="BG46" s="46"/>
      <c r="BH46" s="77">
        <f t="shared" si="1252"/>
        <v>0</v>
      </c>
      <c r="BI46" s="48"/>
      <c r="BJ46" s="46"/>
      <c r="BK46" s="77">
        <f t="shared" si="1253"/>
        <v>0</v>
      </c>
      <c r="BL46" s="48"/>
      <c r="BM46" s="46"/>
      <c r="BN46" s="77">
        <f t="shared" si="1254"/>
        <v>0</v>
      </c>
      <c r="BO46" s="48"/>
      <c r="BP46" s="46"/>
      <c r="BQ46" s="77">
        <f t="shared" si="1255"/>
        <v>0</v>
      </c>
      <c r="BR46" s="48">
        <f t="shared" si="41"/>
        <v>0</v>
      </c>
      <c r="BS46" s="46">
        <f t="shared" si="42"/>
        <v>0</v>
      </c>
      <c r="BT46" s="77">
        <f t="shared" si="43"/>
        <v>0</v>
      </c>
      <c r="BU46" s="48"/>
      <c r="BV46" s="46"/>
      <c r="BW46" s="77">
        <f t="shared" si="1256"/>
        <v>0</v>
      </c>
      <c r="BX46" s="48"/>
      <c r="BY46" s="46"/>
      <c r="BZ46" s="77">
        <f t="shared" si="1257"/>
        <v>0</v>
      </c>
      <c r="CA46" s="48"/>
      <c r="CB46" s="46"/>
      <c r="CC46" s="77">
        <f t="shared" si="1258"/>
        <v>0</v>
      </c>
      <c r="CD46" s="48"/>
      <c r="CE46" s="46"/>
      <c r="CF46" s="77">
        <f t="shared" si="1259"/>
        <v>0</v>
      </c>
      <c r="CG46" s="48"/>
      <c r="CH46" s="46"/>
      <c r="CI46" s="77">
        <f t="shared" si="1260"/>
        <v>0</v>
      </c>
      <c r="CJ46" s="48"/>
      <c r="CK46" s="46"/>
      <c r="CL46" s="77">
        <f t="shared" si="1261"/>
        <v>0</v>
      </c>
      <c r="CM46" s="48"/>
      <c r="CN46" s="46"/>
      <c r="CO46" s="77">
        <f t="shared" si="1262"/>
        <v>0</v>
      </c>
      <c r="CP46" s="48">
        <f t="shared" si="51"/>
        <v>0</v>
      </c>
      <c r="CQ46" s="46">
        <f t="shared" si="52"/>
        <v>0</v>
      </c>
      <c r="CR46" s="77">
        <f t="shared" si="53"/>
        <v>0</v>
      </c>
      <c r="CS46" s="48"/>
      <c r="CT46" s="46"/>
      <c r="CU46" s="77">
        <f t="shared" si="1263"/>
        <v>0</v>
      </c>
      <c r="CV46" s="48"/>
      <c r="CW46" s="46"/>
      <c r="CX46" s="77">
        <f t="shared" si="1264"/>
        <v>0</v>
      </c>
      <c r="CY46" s="48"/>
      <c r="CZ46" s="46"/>
      <c r="DA46" s="77">
        <f t="shared" si="1265"/>
        <v>0</v>
      </c>
      <c r="DB46" s="48"/>
      <c r="DC46" s="46"/>
      <c r="DD46" s="77">
        <f t="shared" si="1266"/>
        <v>0</v>
      </c>
      <c r="DE46" s="48"/>
      <c r="DF46" s="46"/>
      <c r="DG46" s="77">
        <f t="shared" si="1267"/>
        <v>0</v>
      </c>
      <c r="DH46" s="48">
        <f t="shared" si="59"/>
        <v>0</v>
      </c>
      <c r="DI46" s="46">
        <f t="shared" si="60"/>
        <v>0</v>
      </c>
      <c r="DJ46" s="77">
        <f t="shared" si="61"/>
        <v>0</v>
      </c>
      <c r="DK46" s="48"/>
      <c r="DL46" s="46"/>
      <c r="DM46" s="77">
        <f t="shared" si="1268"/>
        <v>0</v>
      </c>
      <c r="DN46" s="48"/>
      <c r="DO46" s="46"/>
      <c r="DP46" s="77">
        <f t="shared" si="1269"/>
        <v>0</v>
      </c>
      <c r="DQ46" s="48"/>
      <c r="DR46" s="46"/>
      <c r="DS46" s="77">
        <f t="shared" si="1270"/>
        <v>0</v>
      </c>
      <c r="DT46" s="48"/>
      <c r="DU46" s="46"/>
      <c r="DV46" s="77">
        <f t="shared" si="1271"/>
        <v>0</v>
      </c>
      <c r="DW46" s="48"/>
      <c r="DX46" s="46"/>
      <c r="DY46" s="77">
        <f t="shared" si="1272"/>
        <v>0</v>
      </c>
      <c r="DZ46" s="48">
        <f t="shared" si="67"/>
        <v>0</v>
      </c>
      <c r="EA46" s="46">
        <f t="shared" si="67"/>
        <v>0</v>
      </c>
      <c r="EB46" s="77">
        <f t="shared" si="68"/>
        <v>0</v>
      </c>
      <c r="EC46" s="48"/>
      <c r="ED46" s="46"/>
      <c r="EE46" s="77">
        <f t="shared" si="1273"/>
        <v>0</v>
      </c>
      <c r="EF46" s="46">
        <v>183300</v>
      </c>
      <c r="EG46" s="46"/>
      <c r="EH46" s="77">
        <f t="shared" si="1274"/>
        <v>183300</v>
      </c>
      <c r="EI46" s="48"/>
      <c r="EJ46" s="46"/>
      <c r="EK46" s="77">
        <f t="shared" si="1275"/>
        <v>0</v>
      </c>
      <c r="EL46" s="48"/>
      <c r="EM46" s="46"/>
      <c r="EN46" s="77">
        <f t="shared" si="1276"/>
        <v>0</v>
      </c>
      <c r="EO46" s="48">
        <f t="shared" si="1226"/>
        <v>183300</v>
      </c>
      <c r="EP46" s="46">
        <f t="shared" si="1227"/>
        <v>0</v>
      </c>
      <c r="EQ46" s="77">
        <f t="shared" si="74"/>
        <v>183300</v>
      </c>
      <c r="ER46" s="48"/>
      <c r="ES46" s="46"/>
      <c r="ET46" s="77">
        <f t="shared" si="1277"/>
        <v>0</v>
      </c>
      <c r="EU46" s="48"/>
      <c r="EV46" s="46"/>
      <c r="EW46" s="77">
        <f t="shared" si="1278"/>
        <v>0</v>
      </c>
      <c r="EX46" s="48"/>
      <c r="EY46" s="46"/>
      <c r="EZ46" s="77">
        <f t="shared" si="1279"/>
        <v>0</v>
      </c>
      <c r="FA46" s="48"/>
      <c r="FB46" s="46"/>
      <c r="FC46" s="77">
        <f t="shared" si="1280"/>
        <v>0</v>
      </c>
      <c r="FD46" s="48"/>
      <c r="FE46" s="46"/>
      <c r="FF46" s="77">
        <f t="shared" si="1281"/>
        <v>0</v>
      </c>
      <c r="FG46" s="48"/>
      <c r="FH46" s="46"/>
      <c r="FI46" s="77">
        <f t="shared" si="1282"/>
        <v>0</v>
      </c>
      <c r="FJ46" s="48">
        <f t="shared" si="81"/>
        <v>0</v>
      </c>
      <c r="FK46" s="46">
        <f t="shared" si="82"/>
        <v>0</v>
      </c>
      <c r="FL46" s="77">
        <f t="shared" si="83"/>
        <v>0</v>
      </c>
      <c r="FM46" s="48"/>
      <c r="FN46" s="46"/>
      <c r="FO46" s="77">
        <f t="shared" si="1283"/>
        <v>0</v>
      </c>
      <c r="FP46" s="48"/>
      <c r="FQ46" s="46"/>
      <c r="FR46" s="77">
        <f t="shared" si="1284"/>
        <v>0</v>
      </c>
      <c r="FS46" s="48"/>
      <c r="FT46" s="46"/>
      <c r="FU46" s="77">
        <f t="shared" si="1285"/>
        <v>0</v>
      </c>
      <c r="FV46" s="48"/>
      <c r="FW46" s="46"/>
      <c r="FX46" s="77">
        <f t="shared" si="1286"/>
        <v>0</v>
      </c>
      <c r="FY46" s="48"/>
      <c r="FZ46" s="46"/>
      <c r="GA46" s="77">
        <f t="shared" si="1287"/>
        <v>0</v>
      </c>
      <c r="GB46" s="48">
        <f t="shared" si="89"/>
        <v>0</v>
      </c>
      <c r="GC46" s="46">
        <f t="shared" si="90"/>
        <v>0</v>
      </c>
      <c r="GD46" s="77">
        <f t="shared" si="1288"/>
        <v>0</v>
      </c>
      <c r="GE46" s="48"/>
      <c r="GF46" s="46"/>
      <c r="GG46" s="77">
        <f t="shared" si="1289"/>
        <v>0</v>
      </c>
      <c r="GH46" s="48"/>
      <c r="GI46" s="46"/>
      <c r="GJ46" s="77">
        <f t="shared" si="1290"/>
        <v>0</v>
      </c>
      <c r="GK46" s="48">
        <f t="shared" si="94"/>
        <v>0</v>
      </c>
      <c r="GL46" s="46">
        <f t="shared" si="94"/>
        <v>0</v>
      </c>
      <c r="GM46" s="77">
        <f t="shared" si="95"/>
        <v>0</v>
      </c>
      <c r="GN46" s="48"/>
      <c r="GO46" s="46"/>
      <c r="GP46" s="77">
        <f t="shared" si="1291"/>
        <v>0</v>
      </c>
      <c r="GQ46" s="48"/>
      <c r="GR46" s="46"/>
      <c r="GS46" s="77">
        <f t="shared" si="1292"/>
        <v>0</v>
      </c>
      <c r="GT46" s="48">
        <f t="shared" si="98"/>
        <v>0</v>
      </c>
      <c r="GU46" s="46">
        <f t="shared" si="99"/>
        <v>0</v>
      </c>
      <c r="GV46" s="77">
        <f t="shared" si="100"/>
        <v>0</v>
      </c>
      <c r="GW46" s="48">
        <f t="shared" si="1228"/>
        <v>183300</v>
      </c>
      <c r="GX46" s="46">
        <f t="shared" si="1229"/>
        <v>0</v>
      </c>
      <c r="GY46" s="77">
        <f t="shared" si="101"/>
        <v>183300</v>
      </c>
      <c r="GZ46" s="46"/>
      <c r="HA46" s="46"/>
      <c r="HB46" s="77">
        <f t="shared" si="1293"/>
        <v>0</v>
      </c>
      <c r="HC46" s="46"/>
      <c r="HD46" s="46"/>
      <c r="HE46" s="77">
        <f t="shared" si="1294"/>
        <v>0</v>
      </c>
      <c r="HF46" s="46"/>
      <c r="HG46" s="46"/>
      <c r="HH46" s="77">
        <f t="shared" si="1295"/>
        <v>0</v>
      </c>
      <c r="HI46" s="46"/>
      <c r="HJ46" s="46"/>
      <c r="HK46" s="77">
        <f t="shared" si="1296"/>
        <v>0</v>
      </c>
      <c r="HL46" s="46"/>
      <c r="HM46" s="46"/>
      <c r="HN46" s="77">
        <f t="shared" si="1297"/>
        <v>0</v>
      </c>
      <c r="HO46" s="48"/>
      <c r="HP46" s="46"/>
      <c r="HQ46" s="77">
        <f t="shared" si="1298"/>
        <v>0</v>
      </c>
      <c r="HR46" s="48"/>
      <c r="HS46" s="46"/>
      <c r="HT46" s="77">
        <f t="shared" si="1299"/>
        <v>0</v>
      </c>
      <c r="HU46" s="48"/>
      <c r="HV46" s="46"/>
      <c r="HW46" s="77">
        <f t="shared" si="1300"/>
        <v>0</v>
      </c>
      <c r="HX46" s="48">
        <f t="shared" si="110"/>
        <v>0</v>
      </c>
      <c r="HY46" s="46">
        <f t="shared" si="111"/>
        <v>0</v>
      </c>
      <c r="HZ46" s="77">
        <f t="shared" si="112"/>
        <v>0</v>
      </c>
      <c r="IA46" s="48"/>
      <c r="IB46" s="46"/>
      <c r="IC46" s="77">
        <f t="shared" si="1301"/>
        <v>0</v>
      </c>
      <c r="ID46" s="48"/>
      <c r="IE46" s="46"/>
      <c r="IF46" s="77">
        <f t="shared" si="1302"/>
        <v>0</v>
      </c>
      <c r="IG46" s="48">
        <f t="shared" si="115"/>
        <v>0</v>
      </c>
      <c r="IH46" s="46">
        <f t="shared" si="116"/>
        <v>0</v>
      </c>
      <c r="II46" s="77">
        <f t="shared" si="117"/>
        <v>0</v>
      </c>
      <c r="IJ46" s="48"/>
      <c r="IK46" s="46"/>
      <c r="IL46" s="77">
        <f t="shared" si="1303"/>
        <v>0</v>
      </c>
      <c r="IM46" s="48"/>
      <c r="IN46" s="46"/>
      <c r="IO46" s="77">
        <f t="shared" si="1304"/>
        <v>0</v>
      </c>
      <c r="IP46" s="48">
        <f t="shared" si="120"/>
        <v>0</v>
      </c>
      <c r="IQ46" s="46">
        <f t="shared" si="121"/>
        <v>0</v>
      </c>
      <c r="IR46" s="77">
        <f t="shared" si="122"/>
        <v>0</v>
      </c>
      <c r="IS46" s="48"/>
      <c r="IT46" s="46"/>
      <c r="IU46" s="77">
        <f t="shared" si="1305"/>
        <v>0</v>
      </c>
      <c r="IV46" s="48"/>
      <c r="IW46" s="46"/>
      <c r="IX46" s="77">
        <f t="shared" si="1306"/>
        <v>0</v>
      </c>
      <c r="IY46" s="48">
        <f t="shared" si="125"/>
        <v>0</v>
      </c>
      <c r="IZ46" s="46">
        <f t="shared" si="126"/>
        <v>0</v>
      </c>
      <c r="JA46" s="77">
        <f t="shared" si="127"/>
        <v>0</v>
      </c>
      <c r="JB46" s="48"/>
      <c r="JC46" s="46"/>
      <c r="JD46" s="77">
        <f t="shared" si="1307"/>
        <v>0</v>
      </c>
      <c r="JE46" s="48"/>
      <c r="JF46" s="46"/>
      <c r="JG46" s="77">
        <f t="shared" si="1308"/>
        <v>0</v>
      </c>
      <c r="JH46" s="48"/>
      <c r="JI46" s="46"/>
      <c r="JJ46" s="77">
        <f t="shared" si="1309"/>
        <v>0</v>
      </c>
      <c r="JK46" s="48">
        <f t="shared" si="131"/>
        <v>0</v>
      </c>
      <c r="JL46" s="46">
        <f t="shared" si="132"/>
        <v>0</v>
      </c>
      <c r="JM46" s="77">
        <f t="shared" si="133"/>
        <v>0</v>
      </c>
      <c r="JN46" s="48"/>
      <c r="JO46" s="46"/>
      <c r="JP46" s="77">
        <f t="shared" si="1310"/>
        <v>0</v>
      </c>
      <c r="JQ46" s="48"/>
      <c r="JR46" s="46"/>
      <c r="JS46" s="77">
        <f t="shared" si="1311"/>
        <v>0</v>
      </c>
      <c r="JT46" s="48">
        <f t="shared" si="136"/>
        <v>0</v>
      </c>
      <c r="JU46" s="46">
        <f t="shared" si="137"/>
        <v>0</v>
      </c>
      <c r="JV46" s="77">
        <f t="shared" si="138"/>
        <v>0</v>
      </c>
      <c r="JW46" s="48"/>
      <c r="JX46" s="46"/>
      <c r="JY46" s="77">
        <f t="shared" si="1312"/>
        <v>0</v>
      </c>
      <c r="JZ46" s="48"/>
      <c r="KA46" s="46"/>
      <c r="KB46" s="77">
        <f t="shared" si="1313"/>
        <v>0</v>
      </c>
      <c r="KC46" s="48">
        <f t="shared" si="141"/>
        <v>0</v>
      </c>
      <c r="KD46" s="46">
        <f t="shared" si="142"/>
        <v>0</v>
      </c>
      <c r="KE46" s="77">
        <f t="shared" si="143"/>
        <v>0</v>
      </c>
      <c r="KF46" s="48"/>
      <c r="KG46" s="46"/>
      <c r="KH46" s="77">
        <f t="shared" si="1314"/>
        <v>0</v>
      </c>
      <c r="KI46" s="48">
        <f t="shared" si="1351"/>
        <v>0</v>
      </c>
      <c r="KJ46" s="46">
        <f t="shared" si="1352"/>
        <v>0</v>
      </c>
      <c r="KK46" s="77">
        <f t="shared" si="145"/>
        <v>0</v>
      </c>
      <c r="KL46" s="48"/>
      <c r="KM46" s="46"/>
      <c r="KN46" s="77">
        <f t="shared" si="1315"/>
        <v>0</v>
      </c>
      <c r="KO46" s="48"/>
      <c r="KP46" s="46"/>
      <c r="KQ46" s="77">
        <f t="shared" si="1316"/>
        <v>0</v>
      </c>
      <c r="KR46" s="48"/>
      <c r="KS46" s="46"/>
      <c r="KT46" s="77">
        <f t="shared" si="1317"/>
        <v>0</v>
      </c>
      <c r="KU46" s="48">
        <f t="shared" si="149"/>
        <v>0</v>
      </c>
      <c r="KV46" s="46">
        <f t="shared" si="150"/>
        <v>0</v>
      </c>
      <c r="KW46" s="77">
        <f t="shared" si="151"/>
        <v>0</v>
      </c>
      <c r="KX46" s="48"/>
      <c r="KY46" s="46"/>
      <c r="KZ46" s="77">
        <f t="shared" si="1318"/>
        <v>0</v>
      </c>
      <c r="LA46" s="48"/>
      <c r="LB46" s="46"/>
      <c r="LC46" s="77">
        <f t="shared" si="1319"/>
        <v>0</v>
      </c>
      <c r="LD46" s="48"/>
      <c r="LE46" s="46"/>
      <c r="LF46" s="77">
        <f t="shared" si="1320"/>
        <v>0</v>
      </c>
      <c r="LG46" s="48"/>
      <c r="LH46" s="46"/>
      <c r="LI46" s="77">
        <f t="shared" si="1321"/>
        <v>0</v>
      </c>
      <c r="LJ46" s="48"/>
      <c r="LK46" s="46"/>
      <c r="LL46" s="77">
        <f t="shared" si="1322"/>
        <v>0</v>
      </c>
      <c r="LM46" s="48">
        <f t="shared" si="157"/>
        <v>0</v>
      </c>
      <c r="LN46" s="46">
        <f t="shared" si="157"/>
        <v>0</v>
      </c>
      <c r="LO46" s="77">
        <f t="shared" si="158"/>
        <v>0</v>
      </c>
      <c r="LP46" s="48"/>
      <c r="LQ46" s="46"/>
      <c r="LR46" s="77">
        <f t="shared" si="1323"/>
        <v>0</v>
      </c>
      <c r="LS46" s="48">
        <f t="shared" si="1230"/>
        <v>0</v>
      </c>
      <c r="LT46" s="46">
        <f t="shared" si="1231"/>
        <v>0</v>
      </c>
      <c r="LU46" s="77">
        <f t="shared" si="160"/>
        <v>0</v>
      </c>
      <c r="LV46" s="48"/>
      <c r="LW46" s="46"/>
      <c r="LX46" s="77">
        <f t="shared" si="1324"/>
        <v>0</v>
      </c>
      <c r="LY46" s="48"/>
      <c r="LZ46" s="46"/>
      <c r="MA46" s="77">
        <f t="shared" si="1325"/>
        <v>0</v>
      </c>
      <c r="MB46" s="48"/>
      <c r="MC46" s="46"/>
      <c r="MD46" s="77">
        <f t="shared" si="1326"/>
        <v>0</v>
      </c>
      <c r="ME46" s="48"/>
      <c r="MF46" s="46"/>
      <c r="MG46" s="77">
        <f t="shared" si="1327"/>
        <v>0</v>
      </c>
      <c r="MH46" s="48"/>
      <c r="MI46" s="46"/>
      <c r="MJ46" s="77">
        <f t="shared" si="1328"/>
        <v>0</v>
      </c>
      <c r="MK46" s="48"/>
      <c r="ML46" s="46"/>
      <c r="MM46" s="77">
        <f t="shared" si="1329"/>
        <v>0</v>
      </c>
      <c r="MN46" s="48"/>
      <c r="MO46" s="46"/>
      <c r="MP46" s="77">
        <f t="shared" si="1330"/>
        <v>0</v>
      </c>
      <c r="MQ46" s="48"/>
      <c r="MR46" s="46"/>
      <c r="MS46" s="77">
        <f t="shared" si="1331"/>
        <v>0</v>
      </c>
      <c r="MT46" s="48"/>
      <c r="MU46" s="46"/>
      <c r="MV46" s="77">
        <f t="shared" si="1332"/>
        <v>0</v>
      </c>
      <c r="MW46" s="48">
        <f t="shared" si="170"/>
        <v>0</v>
      </c>
      <c r="MX46" s="46">
        <f t="shared" si="171"/>
        <v>0</v>
      </c>
      <c r="MY46" s="77">
        <f t="shared" si="172"/>
        <v>0</v>
      </c>
      <c r="MZ46" s="48"/>
      <c r="NA46" s="46"/>
      <c r="NB46" s="77">
        <f t="shared" si="1333"/>
        <v>0</v>
      </c>
      <c r="NC46" s="48"/>
      <c r="ND46" s="46">
        <v>30000</v>
      </c>
      <c r="NE46" s="77">
        <f t="shared" si="1334"/>
        <v>30000</v>
      </c>
      <c r="NF46" s="48"/>
      <c r="NG46" s="46"/>
      <c r="NH46" s="77">
        <f t="shared" si="1335"/>
        <v>0</v>
      </c>
      <c r="NI46" s="48"/>
      <c r="NJ46" s="46"/>
      <c r="NK46" s="77">
        <f t="shared" si="1336"/>
        <v>0</v>
      </c>
      <c r="NL46" s="48">
        <f t="shared" si="177"/>
        <v>0</v>
      </c>
      <c r="NM46" s="46">
        <f t="shared" si="178"/>
        <v>30000</v>
      </c>
      <c r="NN46" s="77">
        <f t="shared" si="179"/>
        <v>30000</v>
      </c>
      <c r="NO46" s="48">
        <f t="shared" si="180"/>
        <v>0</v>
      </c>
      <c r="NP46" s="46">
        <f t="shared" si="181"/>
        <v>30000</v>
      </c>
      <c r="NQ46" s="77">
        <f t="shared" si="182"/>
        <v>30000</v>
      </c>
      <c r="NR46" s="48"/>
      <c r="NS46" s="46"/>
      <c r="NT46" s="77">
        <f t="shared" si="1337"/>
        <v>0</v>
      </c>
      <c r="NU46" s="48"/>
      <c r="NV46" s="46"/>
      <c r="NW46" s="77">
        <f t="shared" si="1338"/>
        <v>0</v>
      </c>
      <c r="NX46" s="48"/>
      <c r="NY46" s="46"/>
      <c r="NZ46" s="77">
        <f t="shared" si="1339"/>
        <v>0</v>
      </c>
      <c r="OA46" s="48"/>
      <c r="OB46" s="46"/>
      <c r="OC46" s="77">
        <f t="shared" si="1340"/>
        <v>0</v>
      </c>
      <c r="OD46" s="48"/>
      <c r="OE46" s="46"/>
      <c r="OF46" s="77">
        <f t="shared" si="1341"/>
        <v>0</v>
      </c>
      <c r="OG46" s="48"/>
      <c r="OH46" s="46"/>
      <c r="OI46" s="77">
        <f t="shared" si="1342"/>
        <v>0</v>
      </c>
      <c r="OJ46" s="48"/>
      <c r="OK46" s="46"/>
      <c r="OL46" s="77">
        <f t="shared" si="1343"/>
        <v>0</v>
      </c>
      <c r="OM46" s="48"/>
      <c r="ON46" s="46"/>
      <c r="OO46" s="77">
        <f t="shared" si="1344"/>
        <v>0</v>
      </c>
      <c r="OP46" s="48">
        <f t="shared" si="1345"/>
        <v>0</v>
      </c>
      <c r="OQ46" s="46">
        <f t="shared" si="1345"/>
        <v>0</v>
      </c>
      <c r="OR46" s="77">
        <f t="shared" si="192"/>
        <v>0</v>
      </c>
      <c r="OS46" s="48"/>
      <c r="OT46" s="46"/>
      <c r="OU46" s="77">
        <f t="shared" si="1346"/>
        <v>0</v>
      </c>
      <c r="OV46" s="48">
        <f t="shared" si="194"/>
        <v>0</v>
      </c>
      <c r="OW46" s="46">
        <f t="shared" si="195"/>
        <v>0</v>
      </c>
      <c r="OX46" s="77">
        <f t="shared" si="196"/>
        <v>0</v>
      </c>
      <c r="OY46" s="48"/>
      <c r="OZ46" s="46"/>
      <c r="PA46" s="77">
        <f t="shared" si="1347"/>
        <v>0</v>
      </c>
      <c r="PB46" s="48"/>
      <c r="PC46" s="46"/>
      <c r="PD46" s="77">
        <f t="shared" si="1348"/>
        <v>0</v>
      </c>
      <c r="PE46" s="48"/>
      <c r="PF46" s="46"/>
      <c r="PG46" s="77">
        <f t="shared" si="1349"/>
        <v>0</v>
      </c>
      <c r="PH46" s="48"/>
      <c r="PI46" s="46"/>
      <c r="PJ46" s="77">
        <f t="shared" si="1350"/>
        <v>0</v>
      </c>
      <c r="PK46" s="48">
        <f t="shared" si="201"/>
        <v>0</v>
      </c>
      <c r="PL46" s="46">
        <f t="shared" si="201"/>
        <v>0</v>
      </c>
      <c r="PM46" s="77">
        <f t="shared" si="202"/>
        <v>0</v>
      </c>
      <c r="PN46" s="48">
        <f t="shared" si="1353"/>
        <v>0</v>
      </c>
      <c r="PO46" s="46">
        <f t="shared" si="1354"/>
        <v>0</v>
      </c>
      <c r="PP46" s="77">
        <f t="shared" si="203"/>
        <v>0</v>
      </c>
      <c r="PQ46" s="48">
        <f t="shared" si="1232"/>
        <v>183300</v>
      </c>
      <c r="PR46" s="46">
        <f t="shared" si="1233"/>
        <v>30000</v>
      </c>
      <c r="PS46" s="77">
        <f t="shared" si="204"/>
        <v>213300</v>
      </c>
      <c r="PT46" s="48">
        <f t="shared" si="1234"/>
        <v>183300</v>
      </c>
      <c r="PU46" s="46">
        <f t="shared" si="1235"/>
        <v>30000</v>
      </c>
      <c r="PV46" s="77">
        <f t="shared" si="205"/>
        <v>213300</v>
      </c>
    </row>
    <row r="47" spans="1:439" s="27" customFormat="1" ht="16.5" thickBot="1" x14ac:dyDescent="0.3">
      <c r="A47" s="19">
        <v>36</v>
      </c>
      <c r="B47" s="20" t="s">
        <v>296</v>
      </c>
      <c r="C47" s="72" t="s">
        <v>325</v>
      </c>
      <c r="D47" s="22">
        <f>SUM(D41,D45,D46)</f>
        <v>0</v>
      </c>
      <c r="E47" s="23">
        <f>SUM(E41,E45,E46)</f>
        <v>0</v>
      </c>
      <c r="F47" s="79">
        <f>SUM(F41,F45,F46)</f>
        <v>0</v>
      </c>
      <c r="G47" s="25">
        <f t="shared" ref="G47" si="1467">SUM(G41,G45,G46)</f>
        <v>0</v>
      </c>
      <c r="H47" s="23">
        <f>SUM(H41,H45,H46)</f>
        <v>0</v>
      </c>
      <c r="I47" s="79">
        <f>SUM(I41,I45,I46)</f>
        <v>0</v>
      </c>
      <c r="J47" s="25">
        <f t="shared" ref="J47" si="1468">SUM(J41,J45,J46)</f>
        <v>0</v>
      </c>
      <c r="K47" s="23">
        <f>SUM(K41,K45,K46)</f>
        <v>0</v>
      </c>
      <c r="L47" s="79">
        <f>SUM(L41,L45,L46)</f>
        <v>0</v>
      </c>
      <c r="M47" s="25">
        <f t="shared" ref="M47" si="1469">SUM(M41,M45,M46)</f>
        <v>0</v>
      </c>
      <c r="N47" s="23">
        <f>SUM(N41,N45,N46)</f>
        <v>0</v>
      </c>
      <c r="O47" s="79">
        <f>SUM(O41,O45,O46)</f>
        <v>0</v>
      </c>
      <c r="P47" s="25">
        <f t="shared" ref="P47" si="1470">SUM(P41,P45,P46)</f>
        <v>0</v>
      </c>
      <c r="Q47" s="23">
        <f>SUM(Q41,Q45,Q46)</f>
        <v>0</v>
      </c>
      <c r="R47" s="79">
        <f>SUM(R41,R45,R46)</f>
        <v>0</v>
      </c>
      <c r="S47" s="25">
        <f t="shared" ref="S47" si="1471">SUM(S41,S45,S46)</f>
        <v>0</v>
      </c>
      <c r="T47" s="23">
        <f>SUM(T41,T45,T46)</f>
        <v>0</v>
      </c>
      <c r="U47" s="79">
        <f>SUM(U41,U45,U46)</f>
        <v>0</v>
      </c>
      <c r="V47" s="25">
        <f t="shared" ref="V47" si="1472">SUM(V41,V45,V46)</f>
        <v>0</v>
      </c>
      <c r="W47" s="23">
        <f>SUM(W41,W45,W46)</f>
        <v>0</v>
      </c>
      <c r="X47" s="79">
        <f>SUM(X41,X45,X46)</f>
        <v>0</v>
      </c>
      <c r="Y47" s="25">
        <f t="shared" ref="Y47" si="1473">SUM(Y41,Y45,Y46)</f>
        <v>0</v>
      </c>
      <c r="Z47" s="23">
        <f>SUM(Z41,Z45,Z46)</f>
        <v>0</v>
      </c>
      <c r="AA47" s="79">
        <f>SUM(AA41,AA45,AA46)</f>
        <v>0</v>
      </c>
      <c r="AB47" s="25">
        <f t="shared" si="25"/>
        <v>0</v>
      </c>
      <c r="AC47" s="23">
        <f t="shared" si="26"/>
        <v>0</v>
      </c>
      <c r="AD47" s="79">
        <f t="shared" si="26"/>
        <v>0</v>
      </c>
      <c r="AE47" s="25">
        <f t="shared" ref="AE47" si="1474">SUM(AE41,AE45,AE46)</f>
        <v>0</v>
      </c>
      <c r="AF47" s="23">
        <f>SUM(AF41,AF45,AF46)</f>
        <v>0</v>
      </c>
      <c r="AG47" s="79">
        <f>SUM(AG41,AG45,AG46)</f>
        <v>0</v>
      </c>
      <c r="AH47" s="25">
        <f t="shared" si="1225"/>
        <v>0</v>
      </c>
      <c r="AI47" s="23">
        <f t="shared" si="28"/>
        <v>0</v>
      </c>
      <c r="AJ47" s="79">
        <f t="shared" si="29"/>
        <v>0</v>
      </c>
      <c r="AK47" s="25">
        <f t="shared" ref="AK47" si="1475">SUM(AK41,AK45,AK46)</f>
        <v>0</v>
      </c>
      <c r="AL47" s="23">
        <f>SUM(AL41,AL45,AL46)</f>
        <v>0</v>
      </c>
      <c r="AM47" s="79">
        <f>SUM(AM41,AM45,AM46)</f>
        <v>0</v>
      </c>
      <c r="AN47" s="25">
        <f t="shared" ref="AN47" si="1476">SUM(AN41,AN45,AN46)</f>
        <v>0</v>
      </c>
      <c r="AO47" s="23">
        <f>SUM(AO41,AO45,AO46)</f>
        <v>0</v>
      </c>
      <c r="AP47" s="79">
        <f>SUM(AP41,AP45,AP46)</f>
        <v>0</v>
      </c>
      <c r="AQ47" s="25">
        <f t="shared" ref="AQ47" si="1477">SUM(AQ41,AQ45,AQ46)</f>
        <v>0</v>
      </c>
      <c r="AR47" s="23">
        <f>SUM(AR41,AR45,AR46)</f>
        <v>0</v>
      </c>
      <c r="AS47" s="79">
        <f>SUM(AS41,AS45,AS46)</f>
        <v>0</v>
      </c>
      <c r="AT47" s="25">
        <f t="shared" ref="AT47" si="1478">SUM(AT41,AT45,AT46)</f>
        <v>0</v>
      </c>
      <c r="AU47" s="23">
        <f>SUM(AU41,AU45,AU46)</f>
        <v>0</v>
      </c>
      <c r="AV47" s="79">
        <f>SUM(AV41,AV45,AV46)</f>
        <v>0</v>
      </c>
      <c r="AW47" s="25">
        <f t="shared" ref="AW47" si="1479">SUM(AW41,AW45,AW46)</f>
        <v>0</v>
      </c>
      <c r="AX47" s="23">
        <f>SUM(AX41,AX45,AX46)</f>
        <v>0</v>
      </c>
      <c r="AY47" s="79">
        <f>SUM(AY41,AY45,AY46)</f>
        <v>0</v>
      </c>
      <c r="AZ47" s="25">
        <f t="shared" ref="AZ47" si="1480">SUM(AZ41,AZ45,AZ46)</f>
        <v>0</v>
      </c>
      <c r="BA47" s="23">
        <f>SUM(BA41,BA45,BA46)</f>
        <v>0</v>
      </c>
      <c r="BB47" s="79">
        <f>SUM(BB41,BB45,BB46)</f>
        <v>0</v>
      </c>
      <c r="BC47" s="25">
        <f t="shared" ref="BC47" si="1481">SUM(BC41,BC45,BC46)</f>
        <v>0</v>
      </c>
      <c r="BD47" s="23">
        <f>SUM(BD41,BD45,BD46)</f>
        <v>0</v>
      </c>
      <c r="BE47" s="79">
        <f>SUM(BE41,BE45,BE46)</f>
        <v>0</v>
      </c>
      <c r="BF47" s="25">
        <f t="shared" ref="BF47" si="1482">SUM(BF41,BF45,BF46)</f>
        <v>0</v>
      </c>
      <c r="BG47" s="23">
        <f>SUM(BG41,BG45,BG46)</f>
        <v>0</v>
      </c>
      <c r="BH47" s="79">
        <f>SUM(BH41,BH45,BH46)</f>
        <v>0</v>
      </c>
      <c r="BI47" s="25">
        <f t="shared" ref="BI47" si="1483">SUM(BI41,BI45,BI46)</f>
        <v>0</v>
      </c>
      <c r="BJ47" s="23">
        <f>SUM(BJ41,BJ45,BJ46)</f>
        <v>0</v>
      </c>
      <c r="BK47" s="79">
        <f>SUM(BK41,BK45,BK46)</f>
        <v>0</v>
      </c>
      <c r="BL47" s="25">
        <f t="shared" ref="BL47" si="1484">SUM(BL41,BL45,BL46)</f>
        <v>0</v>
      </c>
      <c r="BM47" s="23">
        <f>SUM(BM41,BM45,BM46)</f>
        <v>0</v>
      </c>
      <c r="BN47" s="79">
        <f>SUM(BN41,BN45,BN46)</f>
        <v>0</v>
      </c>
      <c r="BO47" s="25">
        <f t="shared" ref="BO47" si="1485">SUM(BO41,BO45,BO46)</f>
        <v>0</v>
      </c>
      <c r="BP47" s="23">
        <f>SUM(BP41,BP45,BP46)</f>
        <v>0</v>
      </c>
      <c r="BQ47" s="79">
        <f>SUM(BQ41,BQ45,BQ46)</f>
        <v>0</v>
      </c>
      <c r="BR47" s="25">
        <f t="shared" si="41"/>
        <v>0</v>
      </c>
      <c r="BS47" s="23">
        <f t="shared" si="42"/>
        <v>0</v>
      </c>
      <c r="BT47" s="79">
        <f t="shared" si="43"/>
        <v>0</v>
      </c>
      <c r="BU47" s="25">
        <f t="shared" ref="BU47" si="1486">SUM(BU41,BU45,BU46)</f>
        <v>0</v>
      </c>
      <c r="BV47" s="23">
        <f>SUM(BV41,BV45,BV46)</f>
        <v>0</v>
      </c>
      <c r="BW47" s="79">
        <f>SUM(BW41,BW45,BW46)</f>
        <v>0</v>
      </c>
      <c r="BX47" s="25">
        <f t="shared" ref="BX47" si="1487">SUM(BX41,BX45,BX46)</f>
        <v>0</v>
      </c>
      <c r="BY47" s="23">
        <f>SUM(BY41,BY45,BY46)</f>
        <v>0</v>
      </c>
      <c r="BZ47" s="79">
        <f>SUM(BZ41,BZ45,BZ46)</f>
        <v>0</v>
      </c>
      <c r="CA47" s="25">
        <f t="shared" ref="CA47" si="1488">SUM(CA41,CA45,CA46)</f>
        <v>0</v>
      </c>
      <c r="CB47" s="23">
        <f>SUM(CB41,CB45,CB46)</f>
        <v>0</v>
      </c>
      <c r="CC47" s="79">
        <f>SUM(CC41,CC45,CC46)</f>
        <v>0</v>
      </c>
      <c r="CD47" s="25">
        <f t="shared" ref="CD47" si="1489">SUM(CD41,CD45,CD46)</f>
        <v>0</v>
      </c>
      <c r="CE47" s="23">
        <f>SUM(CE41,CE45,CE46)</f>
        <v>0</v>
      </c>
      <c r="CF47" s="79">
        <f>SUM(CF41,CF45,CF46)</f>
        <v>0</v>
      </c>
      <c r="CG47" s="25">
        <f t="shared" ref="CG47" si="1490">SUM(CG41,CG45,CG46)</f>
        <v>0</v>
      </c>
      <c r="CH47" s="23">
        <f>SUM(CH41,CH45,CH46)</f>
        <v>0</v>
      </c>
      <c r="CI47" s="79">
        <f>SUM(CI41,CI45,CI46)</f>
        <v>0</v>
      </c>
      <c r="CJ47" s="25">
        <f t="shared" ref="CJ47" si="1491">SUM(CJ41,CJ45,CJ46)</f>
        <v>0</v>
      </c>
      <c r="CK47" s="23">
        <f>SUM(CK41,CK45,CK46)</f>
        <v>0</v>
      </c>
      <c r="CL47" s="79">
        <f>SUM(CL41,CL45,CL46)</f>
        <v>0</v>
      </c>
      <c r="CM47" s="25">
        <f t="shared" ref="CM47" si="1492">SUM(CM41,CM45,CM46)</f>
        <v>0</v>
      </c>
      <c r="CN47" s="23">
        <f>SUM(CN41,CN45,CN46)</f>
        <v>0</v>
      </c>
      <c r="CO47" s="79">
        <f>SUM(CO41,CO45,CO46)</f>
        <v>0</v>
      </c>
      <c r="CP47" s="25">
        <f t="shared" si="51"/>
        <v>0</v>
      </c>
      <c r="CQ47" s="23">
        <f t="shared" si="52"/>
        <v>0</v>
      </c>
      <c r="CR47" s="79">
        <f t="shared" si="53"/>
        <v>0</v>
      </c>
      <c r="CS47" s="25">
        <f t="shared" ref="CS47" si="1493">SUM(CS41,CS45,CS46)</f>
        <v>0</v>
      </c>
      <c r="CT47" s="23">
        <f>SUM(CT41,CT45,CT46)</f>
        <v>0</v>
      </c>
      <c r="CU47" s="79">
        <f>SUM(CU41,CU45,CU46)</f>
        <v>0</v>
      </c>
      <c r="CV47" s="25">
        <f t="shared" ref="CV47" si="1494">SUM(CV41,CV45,CV46)</f>
        <v>0</v>
      </c>
      <c r="CW47" s="23">
        <f>SUM(CW41,CW45,CW46)</f>
        <v>0</v>
      </c>
      <c r="CX47" s="79">
        <f>SUM(CX41,CX45,CX46)</f>
        <v>0</v>
      </c>
      <c r="CY47" s="25">
        <f t="shared" ref="CY47" si="1495">SUM(CY41,CY45,CY46)</f>
        <v>0</v>
      </c>
      <c r="CZ47" s="23">
        <f>SUM(CZ41,CZ45,CZ46)</f>
        <v>0</v>
      </c>
      <c r="DA47" s="79">
        <f>SUM(DA41,DA45,DA46)</f>
        <v>0</v>
      </c>
      <c r="DB47" s="25">
        <f t="shared" ref="DB47" si="1496">SUM(DB41,DB45,DB46)</f>
        <v>0</v>
      </c>
      <c r="DC47" s="23">
        <f>SUM(DC41,DC45,DC46)</f>
        <v>0</v>
      </c>
      <c r="DD47" s="79">
        <f>SUM(DD41,DD45,DD46)</f>
        <v>0</v>
      </c>
      <c r="DE47" s="25">
        <f t="shared" ref="DE47" si="1497">SUM(DE41,DE45,DE46)</f>
        <v>0</v>
      </c>
      <c r="DF47" s="23">
        <f>SUM(DF41,DF45,DF46)</f>
        <v>0</v>
      </c>
      <c r="DG47" s="79">
        <f>SUM(DG41,DG45,DG46)</f>
        <v>0</v>
      </c>
      <c r="DH47" s="25">
        <f t="shared" si="59"/>
        <v>0</v>
      </c>
      <c r="DI47" s="23">
        <f t="shared" si="60"/>
        <v>0</v>
      </c>
      <c r="DJ47" s="79">
        <f t="shared" si="61"/>
        <v>0</v>
      </c>
      <c r="DK47" s="25">
        <f t="shared" ref="DK47" si="1498">SUM(DK41,DK45,DK46)</f>
        <v>0</v>
      </c>
      <c r="DL47" s="23">
        <f>SUM(DL41,DL45,DL46)</f>
        <v>0</v>
      </c>
      <c r="DM47" s="79">
        <f>SUM(DM41,DM45,DM46)</f>
        <v>0</v>
      </c>
      <c r="DN47" s="25">
        <f t="shared" ref="DN47" si="1499">SUM(DN41,DN45,DN46)</f>
        <v>0</v>
      </c>
      <c r="DO47" s="23">
        <f>SUM(DO41,DO45,DO46)</f>
        <v>0</v>
      </c>
      <c r="DP47" s="79">
        <f>SUM(DP41,DP45,DP46)</f>
        <v>0</v>
      </c>
      <c r="DQ47" s="25">
        <f t="shared" ref="DQ47" si="1500">SUM(DQ41,DQ45,DQ46)</f>
        <v>0</v>
      </c>
      <c r="DR47" s="23">
        <f>SUM(DR41,DR45,DR46)</f>
        <v>0</v>
      </c>
      <c r="DS47" s="79">
        <f>SUM(DS41,DS45,DS46)</f>
        <v>0</v>
      </c>
      <c r="DT47" s="25">
        <f t="shared" ref="DT47" si="1501">SUM(DT41,DT45,DT46)</f>
        <v>0</v>
      </c>
      <c r="DU47" s="23">
        <f>SUM(DU41,DU45,DU46)</f>
        <v>0</v>
      </c>
      <c r="DV47" s="79">
        <f>SUM(DV41,DV45,DV46)</f>
        <v>0</v>
      </c>
      <c r="DW47" s="25">
        <f t="shared" ref="DW47" si="1502">SUM(DW41,DW45,DW46)</f>
        <v>0</v>
      </c>
      <c r="DX47" s="23">
        <f>SUM(DX41,DX45,DX46)</f>
        <v>0</v>
      </c>
      <c r="DY47" s="79">
        <f>SUM(DY41,DY45,DY46)</f>
        <v>0</v>
      </c>
      <c r="DZ47" s="25">
        <f t="shared" si="67"/>
        <v>0</v>
      </c>
      <c r="EA47" s="23">
        <f t="shared" si="67"/>
        <v>0</v>
      </c>
      <c r="EB47" s="79">
        <f t="shared" si="68"/>
        <v>0</v>
      </c>
      <c r="EC47" s="25">
        <f t="shared" ref="EC47" si="1503">SUM(EC41,EC45,EC46)</f>
        <v>0</v>
      </c>
      <c r="ED47" s="23">
        <f>SUM(ED41,ED45,ED46)</f>
        <v>0</v>
      </c>
      <c r="EE47" s="79">
        <f>SUM(EE41,EE45,EE46)</f>
        <v>0</v>
      </c>
      <c r="EF47" s="25">
        <f t="shared" ref="EF47" si="1504">SUM(EF41,EF45,EF46)</f>
        <v>183300</v>
      </c>
      <c r="EG47" s="23">
        <f>SUM(EG41,EG45,EG46)</f>
        <v>0</v>
      </c>
      <c r="EH47" s="79">
        <f>SUM(EH41,EH45,EH46)</f>
        <v>183300</v>
      </c>
      <c r="EI47" s="25">
        <f t="shared" ref="EI47" si="1505">SUM(EI41,EI45,EI46)</f>
        <v>0</v>
      </c>
      <c r="EJ47" s="23">
        <f>SUM(EJ41,EJ45,EJ46)</f>
        <v>0</v>
      </c>
      <c r="EK47" s="79">
        <f>SUM(EK41,EK45,EK46)</f>
        <v>0</v>
      </c>
      <c r="EL47" s="25">
        <f t="shared" ref="EL47" si="1506">SUM(EL41,EL45,EL46)</f>
        <v>0</v>
      </c>
      <c r="EM47" s="23">
        <f>SUM(EM41,EM45,EM46)</f>
        <v>0</v>
      </c>
      <c r="EN47" s="79">
        <f>SUM(EN41,EN45,EN46)</f>
        <v>0</v>
      </c>
      <c r="EO47" s="25">
        <f t="shared" si="1226"/>
        <v>183300</v>
      </c>
      <c r="EP47" s="23">
        <f t="shared" si="1227"/>
        <v>0</v>
      </c>
      <c r="EQ47" s="79">
        <f t="shared" si="74"/>
        <v>183300</v>
      </c>
      <c r="ER47" s="25">
        <f t="shared" ref="ER47" si="1507">SUM(ER41,ER45,ER46)</f>
        <v>0</v>
      </c>
      <c r="ES47" s="23">
        <f>SUM(ES41,ES45,ES46)</f>
        <v>0</v>
      </c>
      <c r="ET47" s="79">
        <f>SUM(ET41,ET45,ET46)</f>
        <v>0</v>
      </c>
      <c r="EU47" s="25">
        <f t="shared" ref="EU47" si="1508">SUM(EU41,EU45,EU46)</f>
        <v>0</v>
      </c>
      <c r="EV47" s="23">
        <f>SUM(EV41,EV45,EV46)</f>
        <v>0</v>
      </c>
      <c r="EW47" s="79">
        <f>SUM(EW41,EW45,EW46)</f>
        <v>0</v>
      </c>
      <c r="EX47" s="25">
        <f t="shared" ref="EX47" si="1509">SUM(EX41,EX45,EX46)</f>
        <v>0</v>
      </c>
      <c r="EY47" s="23">
        <f>SUM(EY41,EY45,EY46)</f>
        <v>0</v>
      </c>
      <c r="EZ47" s="79">
        <f>SUM(EZ41,EZ45,EZ46)</f>
        <v>0</v>
      </c>
      <c r="FA47" s="25">
        <f t="shared" ref="FA47" si="1510">SUM(FA41,FA45,FA46)</f>
        <v>0</v>
      </c>
      <c r="FB47" s="23">
        <f>SUM(FB41,FB45,FB46)</f>
        <v>0</v>
      </c>
      <c r="FC47" s="79">
        <f>SUM(FC41,FC45,FC46)</f>
        <v>0</v>
      </c>
      <c r="FD47" s="25">
        <f t="shared" ref="FD47" si="1511">SUM(FD41,FD45,FD46)</f>
        <v>0</v>
      </c>
      <c r="FE47" s="23">
        <f>SUM(FE41,FE45,FE46)</f>
        <v>0</v>
      </c>
      <c r="FF47" s="79">
        <f>SUM(FF41,FF45,FF46)</f>
        <v>0</v>
      </c>
      <c r="FG47" s="25">
        <f t="shared" ref="FG47" si="1512">SUM(FG41,FG45,FG46)</f>
        <v>0</v>
      </c>
      <c r="FH47" s="23">
        <f>SUM(FH41,FH45,FH46)</f>
        <v>0</v>
      </c>
      <c r="FI47" s="79">
        <f>SUM(FI41,FI45,FI46)</f>
        <v>0</v>
      </c>
      <c r="FJ47" s="25">
        <f t="shared" si="81"/>
        <v>0</v>
      </c>
      <c r="FK47" s="23">
        <f t="shared" si="82"/>
        <v>0</v>
      </c>
      <c r="FL47" s="79">
        <f t="shared" si="83"/>
        <v>0</v>
      </c>
      <c r="FM47" s="25">
        <f t="shared" ref="FM47" si="1513">SUM(FM41,FM45,FM46)</f>
        <v>0</v>
      </c>
      <c r="FN47" s="23">
        <f>SUM(FN41,FN45,FN46)</f>
        <v>0</v>
      </c>
      <c r="FO47" s="79">
        <f>SUM(FO41,FO45,FO46)</f>
        <v>0</v>
      </c>
      <c r="FP47" s="25">
        <f t="shared" ref="FP47" si="1514">SUM(FP41,FP45,FP46)</f>
        <v>0</v>
      </c>
      <c r="FQ47" s="23">
        <f>SUM(FQ41,FQ45,FQ46)</f>
        <v>0</v>
      </c>
      <c r="FR47" s="79">
        <f>SUM(FR41,FR45,FR46)</f>
        <v>0</v>
      </c>
      <c r="FS47" s="25">
        <f t="shared" ref="FS47" si="1515">SUM(FS41,FS45,FS46)</f>
        <v>0</v>
      </c>
      <c r="FT47" s="23">
        <f>SUM(FT41,FT45,FT46)</f>
        <v>0</v>
      </c>
      <c r="FU47" s="79">
        <f>SUM(FU41,FU45,FU46)</f>
        <v>0</v>
      </c>
      <c r="FV47" s="25">
        <f t="shared" ref="FV47" si="1516">SUM(FV41,FV45,FV46)</f>
        <v>0</v>
      </c>
      <c r="FW47" s="23">
        <f>SUM(FW41,FW45,FW46)</f>
        <v>0</v>
      </c>
      <c r="FX47" s="79">
        <f>SUM(FX41,FX45,FX46)</f>
        <v>0</v>
      </c>
      <c r="FY47" s="25">
        <f t="shared" ref="FY47" si="1517">SUM(FY41,FY45,FY46)</f>
        <v>0</v>
      </c>
      <c r="FZ47" s="23">
        <f>SUM(FZ41,FZ45,FZ46)</f>
        <v>0</v>
      </c>
      <c r="GA47" s="79">
        <f>SUM(GA41,GA45,GA46)</f>
        <v>0</v>
      </c>
      <c r="GB47" s="25">
        <f t="shared" si="89"/>
        <v>0</v>
      </c>
      <c r="GC47" s="23">
        <f t="shared" si="90"/>
        <v>0</v>
      </c>
      <c r="GD47" s="79">
        <f>SUM(GD41,GD45,GD46)</f>
        <v>0</v>
      </c>
      <c r="GE47" s="25">
        <f t="shared" ref="GE47" si="1518">SUM(GE41,GE45,GE46)</f>
        <v>0</v>
      </c>
      <c r="GF47" s="23">
        <f>SUM(GF41,GF45,GF46)</f>
        <v>0</v>
      </c>
      <c r="GG47" s="79">
        <f>SUM(GG41,GG45,GG46)</f>
        <v>0</v>
      </c>
      <c r="GH47" s="25">
        <f t="shared" ref="GH47" si="1519">SUM(GH41,GH45,GH46)</f>
        <v>0</v>
      </c>
      <c r="GI47" s="23">
        <f>SUM(GI41,GI45,GI46)</f>
        <v>0</v>
      </c>
      <c r="GJ47" s="79">
        <f>SUM(GJ41,GJ45,GJ46)</f>
        <v>0</v>
      </c>
      <c r="GK47" s="25">
        <f t="shared" si="94"/>
        <v>0</v>
      </c>
      <c r="GL47" s="23">
        <f t="shared" si="94"/>
        <v>0</v>
      </c>
      <c r="GM47" s="79">
        <f t="shared" si="95"/>
        <v>0</v>
      </c>
      <c r="GN47" s="25">
        <f t="shared" ref="GN47" si="1520">SUM(GN41,GN45,GN46)</f>
        <v>0</v>
      </c>
      <c r="GO47" s="23">
        <f>SUM(GO41,GO45,GO46)</f>
        <v>0</v>
      </c>
      <c r="GP47" s="79">
        <f>SUM(GP41,GP45,GP46)</f>
        <v>0</v>
      </c>
      <c r="GQ47" s="25">
        <f t="shared" ref="GQ47" si="1521">SUM(GQ41,GQ45,GQ46)</f>
        <v>0</v>
      </c>
      <c r="GR47" s="23">
        <f>SUM(GR41,GR45,GR46)</f>
        <v>0</v>
      </c>
      <c r="GS47" s="79">
        <f>SUM(GS41,GS45,GS46)</f>
        <v>0</v>
      </c>
      <c r="GT47" s="25">
        <f t="shared" si="98"/>
        <v>0</v>
      </c>
      <c r="GU47" s="23">
        <f t="shared" si="99"/>
        <v>0</v>
      </c>
      <c r="GV47" s="79">
        <f t="shared" si="100"/>
        <v>0</v>
      </c>
      <c r="GW47" s="25">
        <f t="shared" si="1228"/>
        <v>183300</v>
      </c>
      <c r="GX47" s="23">
        <f t="shared" si="1229"/>
        <v>0</v>
      </c>
      <c r="GY47" s="79">
        <f t="shared" si="101"/>
        <v>183300</v>
      </c>
      <c r="GZ47" s="23">
        <f t="shared" ref="GZ47" si="1522">SUM(GZ41,GZ45,GZ46)</f>
        <v>0</v>
      </c>
      <c r="HA47" s="23">
        <f>SUM(HA41,HA45,HA46)</f>
        <v>0</v>
      </c>
      <c r="HB47" s="79">
        <f>SUM(HB41,HB45,HB46)</f>
        <v>0</v>
      </c>
      <c r="HC47" s="23">
        <f t="shared" ref="HC47" si="1523">SUM(HC41,HC45,HC46)</f>
        <v>0</v>
      </c>
      <c r="HD47" s="23">
        <f>SUM(HD41,HD45,HD46)</f>
        <v>0</v>
      </c>
      <c r="HE47" s="79">
        <f>SUM(HE41,HE45,HE46)</f>
        <v>0</v>
      </c>
      <c r="HF47" s="23">
        <f t="shared" ref="HF47" si="1524">SUM(HF41,HF45,HF46)</f>
        <v>0</v>
      </c>
      <c r="HG47" s="23">
        <f>SUM(HG41,HG45,HG46)</f>
        <v>0</v>
      </c>
      <c r="HH47" s="79">
        <f>SUM(HH41,HH45,HH46)</f>
        <v>0</v>
      </c>
      <c r="HI47" s="23">
        <f t="shared" ref="HI47" si="1525">SUM(HI41,HI45,HI46)</f>
        <v>0</v>
      </c>
      <c r="HJ47" s="23">
        <f>SUM(HJ41,HJ45,HJ46)</f>
        <v>0</v>
      </c>
      <c r="HK47" s="79">
        <f>SUM(HK41,HK45,HK46)</f>
        <v>0</v>
      </c>
      <c r="HL47" s="23">
        <f t="shared" ref="HL47" si="1526">SUM(HL41,HL45,HL46)</f>
        <v>0</v>
      </c>
      <c r="HM47" s="23">
        <f>SUM(HM41,HM45,HM46)</f>
        <v>0</v>
      </c>
      <c r="HN47" s="79">
        <f>SUM(HN41,HN45,HN46)</f>
        <v>0</v>
      </c>
      <c r="HO47" s="25">
        <f t="shared" ref="HO47" si="1527">SUM(HO41,HO45,HO46)</f>
        <v>0</v>
      </c>
      <c r="HP47" s="23">
        <f>SUM(HP41,HP45,HP46)</f>
        <v>0</v>
      </c>
      <c r="HQ47" s="79">
        <f>SUM(HQ41,HQ45,HQ46)</f>
        <v>0</v>
      </c>
      <c r="HR47" s="25">
        <f t="shared" ref="HR47" si="1528">SUM(HR41,HR45,HR46)</f>
        <v>0</v>
      </c>
      <c r="HS47" s="23">
        <f>SUM(HS41,HS45,HS46)</f>
        <v>0</v>
      </c>
      <c r="HT47" s="79">
        <f>SUM(HT41,HT45,HT46)</f>
        <v>0</v>
      </c>
      <c r="HU47" s="25">
        <f t="shared" ref="HU47" si="1529">SUM(HU41,HU45,HU46)</f>
        <v>0</v>
      </c>
      <c r="HV47" s="23">
        <f>SUM(HV41,HV45,HV46)</f>
        <v>0</v>
      </c>
      <c r="HW47" s="79">
        <f>SUM(HW41,HW45,HW46)</f>
        <v>0</v>
      </c>
      <c r="HX47" s="25">
        <f t="shared" si="110"/>
        <v>0</v>
      </c>
      <c r="HY47" s="23">
        <f t="shared" si="111"/>
        <v>0</v>
      </c>
      <c r="HZ47" s="79">
        <f t="shared" si="112"/>
        <v>0</v>
      </c>
      <c r="IA47" s="25">
        <f t="shared" ref="IA47" si="1530">SUM(IA41,IA45,IA46)</f>
        <v>0</v>
      </c>
      <c r="IB47" s="23">
        <f>SUM(IB41,IB45,IB46)</f>
        <v>0</v>
      </c>
      <c r="IC47" s="79">
        <f>SUM(IC41,IC45,IC46)</f>
        <v>0</v>
      </c>
      <c r="ID47" s="25">
        <f t="shared" ref="ID47" si="1531">SUM(ID41,ID45,ID46)</f>
        <v>0</v>
      </c>
      <c r="IE47" s="23">
        <f>SUM(IE41,IE45,IE46)</f>
        <v>0</v>
      </c>
      <c r="IF47" s="79">
        <f>SUM(IF41,IF45,IF46)</f>
        <v>0</v>
      </c>
      <c r="IG47" s="25">
        <f t="shared" si="115"/>
        <v>0</v>
      </c>
      <c r="IH47" s="23">
        <f t="shared" si="116"/>
        <v>0</v>
      </c>
      <c r="II47" s="79">
        <f t="shared" si="117"/>
        <v>0</v>
      </c>
      <c r="IJ47" s="25">
        <f t="shared" ref="IJ47" si="1532">SUM(IJ41,IJ45,IJ46)</f>
        <v>0</v>
      </c>
      <c r="IK47" s="23">
        <f>SUM(IK41,IK45,IK46)</f>
        <v>0</v>
      </c>
      <c r="IL47" s="79">
        <f>SUM(IL41,IL45,IL46)</f>
        <v>0</v>
      </c>
      <c r="IM47" s="25">
        <f t="shared" ref="IM47" si="1533">SUM(IM41,IM45,IM46)</f>
        <v>0</v>
      </c>
      <c r="IN47" s="23">
        <f>SUM(IN41,IN45,IN46)</f>
        <v>0</v>
      </c>
      <c r="IO47" s="79">
        <f>SUM(IO41,IO45,IO46)</f>
        <v>0</v>
      </c>
      <c r="IP47" s="25">
        <f t="shared" si="120"/>
        <v>0</v>
      </c>
      <c r="IQ47" s="23">
        <f t="shared" si="121"/>
        <v>0</v>
      </c>
      <c r="IR47" s="79">
        <f t="shared" si="122"/>
        <v>0</v>
      </c>
      <c r="IS47" s="25">
        <f t="shared" ref="IS47" si="1534">SUM(IS41,IS45,IS46)</f>
        <v>0</v>
      </c>
      <c r="IT47" s="23">
        <f>SUM(IT41,IT45,IT46)</f>
        <v>0</v>
      </c>
      <c r="IU47" s="79">
        <f>SUM(IU41,IU45,IU46)</f>
        <v>0</v>
      </c>
      <c r="IV47" s="25">
        <f t="shared" ref="IV47" si="1535">SUM(IV41,IV45,IV46)</f>
        <v>0</v>
      </c>
      <c r="IW47" s="23">
        <f>SUM(IW41,IW45,IW46)</f>
        <v>0</v>
      </c>
      <c r="IX47" s="79">
        <f>SUM(IX41,IX45,IX46)</f>
        <v>0</v>
      </c>
      <c r="IY47" s="25">
        <f t="shared" si="125"/>
        <v>0</v>
      </c>
      <c r="IZ47" s="23">
        <f t="shared" si="126"/>
        <v>0</v>
      </c>
      <c r="JA47" s="79">
        <f t="shared" si="127"/>
        <v>0</v>
      </c>
      <c r="JB47" s="25">
        <f t="shared" ref="JB47" si="1536">SUM(JB41,JB45,JB46)</f>
        <v>0</v>
      </c>
      <c r="JC47" s="23">
        <f>SUM(JC41,JC45,JC46)</f>
        <v>0</v>
      </c>
      <c r="JD47" s="79">
        <f>SUM(JD41,JD45,JD46)</f>
        <v>0</v>
      </c>
      <c r="JE47" s="25">
        <f t="shared" ref="JE47" si="1537">SUM(JE41,JE45,JE46)</f>
        <v>0</v>
      </c>
      <c r="JF47" s="23">
        <f>SUM(JF41,JF45,JF46)</f>
        <v>0</v>
      </c>
      <c r="JG47" s="79">
        <f>SUM(JG41,JG45,JG46)</f>
        <v>0</v>
      </c>
      <c r="JH47" s="25">
        <f t="shared" ref="JH47" si="1538">SUM(JH41,JH45,JH46)</f>
        <v>0</v>
      </c>
      <c r="JI47" s="23">
        <f>SUM(JI41,JI45,JI46)</f>
        <v>0</v>
      </c>
      <c r="JJ47" s="79">
        <f>SUM(JJ41,JJ45,JJ46)</f>
        <v>0</v>
      </c>
      <c r="JK47" s="25">
        <f t="shared" si="131"/>
        <v>0</v>
      </c>
      <c r="JL47" s="23">
        <f t="shared" si="132"/>
        <v>0</v>
      </c>
      <c r="JM47" s="79">
        <f t="shared" si="133"/>
        <v>0</v>
      </c>
      <c r="JN47" s="25">
        <f t="shared" ref="JN47" si="1539">SUM(JN41,JN45,JN46)</f>
        <v>0</v>
      </c>
      <c r="JO47" s="23">
        <f>SUM(JO41,JO45,JO46)</f>
        <v>0</v>
      </c>
      <c r="JP47" s="79">
        <f>SUM(JP41,JP45,JP46)</f>
        <v>0</v>
      </c>
      <c r="JQ47" s="25">
        <f t="shared" ref="JQ47" si="1540">SUM(JQ41,JQ45,JQ46)</f>
        <v>0</v>
      </c>
      <c r="JR47" s="23">
        <f>SUM(JR41,JR45,JR46)</f>
        <v>0</v>
      </c>
      <c r="JS47" s="79">
        <f>SUM(JS41,JS45,JS46)</f>
        <v>0</v>
      </c>
      <c r="JT47" s="25">
        <f t="shared" si="136"/>
        <v>0</v>
      </c>
      <c r="JU47" s="23">
        <f t="shared" si="137"/>
        <v>0</v>
      </c>
      <c r="JV47" s="79">
        <f t="shared" si="138"/>
        <v>0</v>
      </c>
      <c r="JW47" s="25">
        <f t="shared" ref="JW47" si="1541">SUM(JW41,JW45,JW46)</f>
        <v>0</v>
      </c>
      <c r="JX47" s="23">
        <f>SUM(JX41,JX45,JX46)</f>
        <v>0</v>
      </c>
      <c r="JY47" s="79">
        <f>SUM(JY41,JY45,JY46)</f>
        <v>0</v>
      </c>
      <c r="JZ47" s="25">
        <f t="shared" ref="JZ47" si="1542">SUM(JZ41,JZ45,JZ46)</f>
        <v>0</v>
      </c>
      <c r="KA47" s="23">
        <f>SUM(KA41,KA45,KA46)</f>
        <v>0</v>
      </c>
      <c r="KB47" s="79">
        <f>SUM(KB41,KB45,KB46)</f>
        <v>0</v>
      </c>
      <c r="KC47" s="25">
        <f t="shared" si="141"/>
        <v>0</v>
      </c>
      <c r="KD47" s="23">
        <f t="shared" si="142"/>
        <v>0</v>
      </c>
      <c r="KE47" s="79">
        <f t="shared" si="143"/>
        <v>0</v>
      </c>
      <c r="KF47" s="25">
        <f t="shared" ref="KF47" si="1543">SUM(KF41,KF45,KF46)</f>
        <v>0</v>
      </c>
      <c r="KG47" s="23">
        <f>SUM(KG41,KG45,KG46)</f>
        <v>0</v>
      </c>
      <c r="KH47" s="79">
        <f>SUM(KH41,KH45,KH46)</f>
        <v>0</v>
      </c>
      <c r="KI47" s="25">
        <f t="shared" si="1351"/>
        <v>0</v>
      </c>
      <c r="KJ47" s="23">
        <f t="shared" si="1352"/>
        <v>0</v>
      </c>
      <c r="KK47" s="79">
        <f t="shared" si="145"/>
        <v>0</v>
      </c>
      <c r="KL47" s="25">
        <f t="shared" ref="KL47" si="1544">SUM(KL41,KL45,KL46)</f>
        <v>0</v>
      </c>
      <c r="KM47" s="23">
        <f>SUM(KM41,KM45,KM46)</f>
        <v>0</v>
      </c>
      <c r="KN47" s="79">
        <f>SUM(KN41,KN45,KN46)</f>
        <v>0</v>
      </c>
      <c r="KO47" s="25">
        <f t="shared" ref="KO47" si="1545">SUM(KO41,KO45,KO46)</f>
        <v>0</v>
      </c>
      <c r="KP47" s="23">
        <f>SUM(KP41,KP45,KP46)</f>
        <v>0</v>
      </c>
      <c r="KQ47" s="79">
        <f>SUM(KQ41,KQ45,KQ46)</f>
        <v>0</v>
      </c>
      <c r="KR47" s="25">
        <f t="shared" ref="KR47" si="1546">SUM(KR41,KR45,KR46)</f>
        <v>0</v>
      </c>
      <c r="KS47" s="23">
        <f>SUM(KS41,KS45,KS46)</f>
        <v>0</v>
      </c>
      <c r="KT47" s="79">
        <f>SUM(KT41,KT45,KT46)</f>
        <v>0</v>
      </c>
      <c r="KU47" s="25">
        <f t="shared" si="149"/>
        <v>0</v>
      </c>
      <c r="KV47" s="23">
        <f t="shared" si="150"/>
        <v>0</v>
      </c>
      <c r="KW47" s="79">
        <f t="shared" si="151"/>
        <v>0</v>
      </c>
      <c r="KX47" s="25">
        <f t="shared" ref="KX47" si="1547">SUM(KX41,KX45,KX46)</f>
        <v>0</v>
      </c>
      <c r="KY47" s="23">
        <f>SUM(KY41,KY45,KY46)</f>
        <v>0</v>
      </c>
      <c r="KZ47" s="79">
        <f>SUM(KZ41,KZ45,KZ46)</f>
        <v>0</v>
      </c>
      <c r="LA47" s="25">
        <f t="shared" ref="LA47" si="1548">SUM(LA41,LA45,LA46)</f>
        <v>0</v>
      </c>
      <c r="LB47" s="23">
        <f>SUM(LB41,LB45,LB46)</f>
        <v>0</v>
      </c>
      <c r="LC47" s="79">
        <f>SUM(LC41,LC45,LC46)</f>
        <v>0</v>
      </c>
      <c r="LD47" s="25">
        <f t="shared" ref="LD47" si="1549">SUM(LD41,LD45,LD46)</f>
        <v>0</v>
      </c>
      <c r="LE47" s="23">
        <f>SUM(LE41,LE45,LE46)</f>
        <v>0</v>
      </c>
      <c r="LF47" s="79">
        <f>SUM(LF41,LF45,LF46)</f>
        <v>0</v>
      </c>
      <c r="LG47" s="25">
        <f t="shared" ref="LG47" si="1550">SUM(LG41,LG45,LG46)</f>
        <v>0</v>
      </c>
      <c r="LH47" s="23">
        <f>SUM(LH41,LH45,LH46)</f>
        <v>0</v>
      </c>
      <c r="LI47" s="79">
        <f>SUM(LI41,LI45,LI46)</f>
        <v>0</v>
      </c>
      <c r="LJ47" s="25">
        <f t="shared" ref="LJ47" si="1551">SUM(LJ41,LJ45,LJ46)</f>
        <v>0</v>
      </c>
      <c r="LK47" s="23">
        <f>SUM(LK41,LK45,LK46)</f>
        <v>0</v>
      </c>
      <c r="LL47" s="79">
        <f>SUM(LL41,LL45,LL46)</f>
        <v>0</v>
      </c>
      <c r="LM47" s="25">
        <f t="shared" si="157"/>
        <v>0</v>
      </c>
      <c r="LN47" s="23">
        <f t="shared" si="157"/>
        <v>0</v>
      </c>
      <c r="LO47" s="79">
        <f t="shared" si="158"/>
        <v>0</v>
      </c>
      <c r="LP47" s="25">
        <f t="shared" ref="LP47" si="1552">SUM(LP41,LP45,LP46)</f>
        <v>0</v>
      </c>
      <c r="LQ47" s="23">
        <f>SUM(LQ41,LQ45,LQ46)</f>
        <v>0</v>
      </c>
      <c r="LR47" s="79">
        <f>SUM(LR41,LR45,LR46)</f>
        <v>0</v>
      </c>
      <c r="LS47" s="25">
        <f t="shared" si="1230"/>
        <v>0</v>
      </c>
      <c r="LT47" s="23">
        <f t="shared" si="1231"/>
        <v>0</v>
      </c>
      <c r="LU47" s="79">
        <f t="shared" si="160"/>
        <v>0</v>
      </c>
      <c r="LV47" s="25">
        <f t="shared" ref="LV47" si="1553">SUM(LV41,LV45,LV46)</f>
        <v>0</v>
      </c>
      <c r="LW47" s="23">
        <f>SUM(LW41,LW45,LW46)</f>
        <v>0</v>
      </c>
      <c r="LX47" s="79">
        <f>SUM(LX41,LX45,LX46)</f>
        <v>0</v>
      </c>
      <c r="LY47" s="25">
        <f t="shared" ref="LY47" si="1554">SUM(LY41,LY45,LY46)</f>
        <v>0</v>
      </c>
      <c r="LZ47" s="23">
        <f>SUM(LZ41,LZ45,LZ46)</f>
        <v>0</v>
      </c>
      <c r="MA47" s="79">
        <f>SUM(MA41,MA45,MA46)</f>
        <v>0</v>
      </c>
      <c r="MB47" s="25">
        <f t="shared" ref="MB47" si="1555">SUM(MB41,MB45,MB46)</f>
        <v>0</v>
      </c>
      <c r="MC47" s="23">
        <f>SUM(MC41,MC45,MC46)</f>
        <v>0</v>
      </c>
      <c r="MD47" s="79">
        <f>SUM(MD41,MD45,MD46)</f>
        <v>0</v>
      </c>
      <c r="ME47" s="25">
        <f t="shared" ref="ME47" si="1556">SUM(ME41,ME45,ME46)</f>
        <v>0</v>
      </c>
      <c r="MF47" s="23">
        <f>SUM(MF41,MF45,MF46)</f>
        <v>0</v>
      </c>
      <c r="MG47" s="79">
        <f>SUM(MG41,MG45,MG46)</f>
        <v>0</v>
      </c>
      <c r="MH47" s="25">
        <f t="shared" ref="MH47" si="1557">SUM(MH41,MH45,MH46)</f>
        <v>0</v>
      </c>
      <c r="MI47" s="23">
        <f>SUM(MI41,MI45,MI46)</f>
        <v>0</v>
      </c>
      <c r="MJ47" s="79">
        <f>SUM(MJ41,MJ45,MJ46)</f>
        <v>0</v>
      </c>
      <c r="MK47" s="25">
        <f t="shared" ref="MK47" si="1558">SUM(MK41,MK45,MK46)</f>
        <v>0</v>
      </c>
      <c r="ML47" s="23">
        <f>SUM(ML41,ML45,ML46)</f>
        <v>0</v>
      </c>
      <c r="MM47" s="79">
        <f>SUM(MM41,MM45,MM46)</f>
        <v>0</v>
      </c>
      <c r="MN47" s="25">
        <f t="shared" ref="MN47" si="1559">SUM(MN41,MN45,MN46)</f>
        <v>0</v>
      </c>
      <c r="MO47" s="23">
        <f>SUM(MO41,MO45,MO46)</f>
        <v>0</v>
      </c>
      <c r="MP47" s="79">
        <f>SUM(MP41,MP45,MP46)</f>
        <v>0</v>
      </c>
      <c r="MQ47" s="25">
        <f t="shared" ref="MQ47" si="1560">SUM(MQ41,MQ45,MQ46)</f>
        <v>0</v>
      </c>
      <c r="MR47" s="23">
        <f>SUM(MR41,MR45,MR46)</f>
        <v>0</v>
      </c>
      <c r="MS47" s="79">
        <f>SUM(MS41,MS45,MS46)</f>
        <v>0</v>
      </c>
      <c r="MT47" s="25">
        <f t="shared" ref="MT47" si="1561">SUM(MT41,MT45,MT46)</f>
        <v>0</v>
      </c>
      <c r="MU47" s="23">
        <f>SUM(MU41,MU45,MU46)</f>
        <v>0</v>
      </c>
      <c r="MV47" s="79">
        <f>SUM(MV41,MV45,MV46)</f>
        <v>0</v>
      </c>
      <c r="MW47" s="25">
        <f t="shared" si="170"/>
        <v>0</v>
      </c>
      <c r="MX47" s="23">
        <f t="shared" si="171"/>
        <v>0</v>
      </c>
      <c r="MY47" s="79">
        <f t="shared" si="172"/>
        <v>0</v>
      </c>
      <c r="MZ47" s="25">
        <f t="shared" ref="MZ47" si="1562">SUM(MZ41,MZ45,MZ46)</f>
        <v>100000</v>
      </c>
      <c r="NA47" s="23">
        <f>SUM(NA41,NA45,NA46)</f>
        <v>0</v>
      </c>
      <c r="NB47" s="79">
        <f>SUM(NB41,NB45,NB46)</f>
        <v>100000</v>
      </c>
      <c r="NC47" s="25">
        <f t="shared" ref="NC47" si="1563">SUM(NC41,NC45,NC46)</f>
        <v>5042143</v>
      </c>
      <c r="ND47" s="23">
        <f>SUM(ND41,ND45,ND46)</f>
        <v>30000</v>
      </c>
      <c r="NE47" s="79">
        <f>SUM(NE41,NE45,NE46)</f>
        <v>5072143</v>
      </c>
      <c r="NF47" s="25">
        <f t="shared" ref="NF47" si="1564">SUM(NF41,NF45,NF46)</f>
        <v>0</v>
      </c>
      <c r="NG47" s="23">
        <f>SUM(NG41,NG45,NG46)</f>
        <v>0</v>
      </c>
      <c r="NH47" s="79">
        <f>SUM(NH41,NH45,NH46)</f>
        <v>0</v>
      </c>
      <c r="NI47" s="25">
        <f t="shared" ref="NI47" si="1565">SUM(NI41,NI45,NI46)</f>
        <v>0</v>
      </c>
      <c r="NJ47" s="23">
        <f>SUM(NJ41,NJ45,NJ46)</f>
        <v>0</v>
      </c>
      <c r="NK47" s="79">
        <f>SUM(NK41,NK45,NK46)</f>
        <v>0</v>
      </c>
      <c r="NL47" s="25">
        <f t="shared" si="177"/>
        <v>5142143</v>
      </c>
      <c r="NM47" s="23">
        <f t="shared" si="178"/>
        <v>30000</v>
      </c>
      <c r="NN47" s="79">
        <f t="shared" si="179"/>
        <v>5172143</v>
      </c>
      <c r="NO47" s="25">
        <f t="shared" si="180"/>
        <v>5142143</v>
      </c>
      <c r="NP47" s="23">
        <f t="shared" si="181"/>
        <v>30000</v>
      </c>
      <c r="NQ47" s="79">
        <f t="shared" si="182"/>
        <v>5172143</v>
      </c>
      <c r="NR47" s="25">
        <f t="shared" ref="NR47" si="1566">SUM(NR41,NR45,NR46)</f>
        <v>0</v>
      </c>
      <c r="NS47" s="23">
        <f>SUM(NS41,NS45,NS46)</f>
        <v>0</v>
      </c>
      <c r="NT47" s="79">
        <f>SUM(NT41,NT45,NT46)</f>
        <v>0</v>
      </c>
      <c r="NU47" s="25">
        <f t="shared" ref="NU47" si="1567">SUM(NU41,NU45,NU46)</f>
        <v>0</v>
      </c>
      <c r="NV47" s="23">
        <f>SUM(NV41,NV45,NV46)</f>
        <v>0</v>
      </c>
      <c r="NW47" s="79">
        <f>SUM(NW41,NW45,NW46)</f>
        <v>0</v>
      </c>
      <c r="NX47" s="25">
        <f t="shared" ref="NX47" si="1568">SUM(NX41,NX45,NX46)</f>
        <v>0</v>
      </c>
      <c r="NY47" s="23">
        <f>SUM(NY41,NY45,NY46)</f>
        <v>0</v>
      </c>
      <c r="NZ47" s="79">
        <f>SUM(NZ41,NZ45,NZ46)</f>
        <v>0</v>
      </c>
      <c r="OA47" s="25">
        <f t="shared" ref="OA47" si="1569">SUM(OA41,OA45,OA46)</f>
        <v>0</v>
      </c>
      <c r="OB47" s="23">
        <f>SUM(OB41,OB45,OB46)</f>
        <v>0</v>
      </c>
      <c r="OC47" s="79">
        <f>SUM(OC41,OC45,OC46)</f>
        <v>0</v>
      </c>
      <c r="OD47" s="25">
        <f t="shared" ref="OD47" si="1570">SUM(OD41,OD45,OD46)</f>
        <v>0</v>
      </c>
      <c r="OE47" s="23">
        <f>SUM(OE41,OE45,OE46)</f>
        <v>0</v>
      </c>
      <c r="OF47" s="79">
        <f>SUM(OF41,OF45,OF46)</f>
        <v>0</v>
      </c>
      <c r="OG47" s="25">
        <f t="shared" ref="OG47" si="1571">SUM(OG41,OG45,OG46)</f>
        <v>0</v>
      </c>
      <c r="OH47" s="23">
        <f>SUM(OH41,OH45,OH46)</f>
        <v>0</v>
      </c>
      <c r="OI47" s="79">
        <f>SUM(OI41,OI45,OI46)</f>
        <v>0</v>
      </c>
      <c r="OJ47" s="25">
        <f t="shared" ref="OJ47" si="1572">SUM(OJ41,OJ45,OJ46)</f>
        <v>0</v>
      </c>
      <c r="OK47" s="23">
        <f>SUM(OK41,OK45,OK46)</f>
        <v>0</v>
      </c>
      <c r="OL47" s="79">
        <f>SUM(OL41,OL45,OL46)</f>
        <v>0</v>
      </c>
      <c r="OM47" s="25">
        <f t="shared" ref="OM47" si="1573">SUM(OM41,OM45,OM46)</f>
        <v>0</v>
      </c>
      <c r="ON47" s="23">
        <f>SUM(ON41,ON45,ON46)</f>
        <v>0</v>
      </c>
      <c r="OO47" s="79">
        <f>SUM(OO41,OO45,OO46)</f>
        <v>0</v>
      </c>
      <c r="OP47" s="25">
        <f t="shared" si="1345"/>
        <v>0</v>
      </c>
      <c r="OQ47" s="23">
        <f t="shared" si="1345"/>
        <v>0</v>
      </c>
      <c r="OR47" s="79">
        <f t="shared" si="192"/>
        <v>0</v>
      </c>
      <c r="OS47" s="25">
        <f t="shared" ref="OS47" si="1574">SUM(OS41,OS45,OS46)</f>
        <v>0</v>
      </c>
      <c r="OT47" s="23">
        <f>SUM(OT41,OT45,OT46)</f>
        <v>0</v>
      </c>
      <c r="OU47" s="79">
        <f>SUM(OU41,OU45,OU46)</f>
        <v>0</v>
      </c>
      <c r="OV47" s="25">
        <f t="shared" si="194"/>
        <v>0</v>
      </c>
      <c r="OW47" s="23">
        <f t="shared" si="195"/>
        <v>0</v>
      </c>
      <c r="OX47" s="79">
        <f t="shared" si="196"/>
        <v>0</v>
      </c>
      <c r="OY47" s="25">
        <f t="shared" ref="OY47" si="1575">SUM(OY41,OY45,OY46)</f>
        <v>0</v>
      </c>
      <c r="OZ47" s="23">
        <f>SUM(OZ41,OZ45,OZ46)</f>
        <v>0</v>
      </c>
      <c r="PA47" s="79">
        <f>SUM(PA41,PA45,PA46)</f>
        <v>0</v>
      </c>
      <c r="PB47" s="25">
        <f t="shared" ref="PB47" si="1576">SUM(PB41,PB45,PB46)</f>
        <v>0</v>
      </c>
      <c r="PC47" s="23">
        <f>SUM(PC41,PC45,PC46)</f>
        <v>0</v>
      </c>
      <c r="PD47" s="79">
        <f>SUM(PD41,PD45,PD46)</f>
        <v>0</v>
      </c>
      <c r="PE47" s="25">
        <f t="shared" ref="PE47" si="1577">SUM(PE41,PE45,PE46)</f>
        <v>0</v>
      </c>
      <c r="PF47" s="23">
        <f>SUM(PF41,PF45,PF46)</f>
        <v>0</v>
      </c>
      <c r="PG47" s="79">
        <f>SUM(PG41,PG45,PG46)</f>
        <v>0</v>
      </c>
      <c r="PH47" s="25">
        <f t="shared" ref="PH47" si="1578">SUM(PH41,PH45,PH46)</f>
        <v>0</v>
      </c>
      <c r="PI47" s="23">
        <f>SUM(PI41,PI45,PI46)</f>
        <v>0</v>
      </c>
      <c r="PJ47" s="79">
        <f>SUM(PJ41,PJ45,PJ46)</f>
        <v>0</v>
      </c>
      <c r="PK47" s="25">
        <f t="shared" si="201"/>
        <v>0</v>
      </c>
      <c r="PL47" s="23">
        <f t="shared" si="201"/>
        <v>0</v>
      </c>
      <c r="PM47" s="79">
        <f t="shared" si="202"/>
        <v>0</v>
      </c>
      <c r="PN47" s="25">
        <f t="shared" si="1353"/>
        <v>0</v>
      </c>
      <c r="PO47" s="23">
        <f t="shared" si="1354"/>
        <v>0</v>
      </c>
      <c r="PP47" s="79">
        <f t="shared" si="203"/>
        <v>0</v>
      </c>
      <c r="PQ47" s="25">
        <f t="shared" si="1232"/>
        <v>5325443</v>
      </c>
      <c r="PR47" s="23">
        <f t="shared" si="1233"/>
        <v>30000</v>
      </c>
      <c r="PS47" s="79">
        <f t="shared" si="204"/>
        <v>5355443</v>
      </c>
      <c r="PT47" s="25">
        <f t="shared" si="1234"/>
        <v>5325443</v>
      </c>
      <c r="PU47" s="23">
        <f t="shared" si="1235"/>
        <v>30000</v>
      </c>
      <c r="PV47" s="79">
        <f t="shared" si="205"/>
        <v>5355443</v>
      </c>
    </row>
    <row r="48" spans="1:439" s="51" customFormat="1" x14ac:dyDescent="0.25">
      <c r="A48" s="28">
        <v>37</v>
      </c>
      <c r="B48" s="29" t="s">
        <v>297</v>
      </c>
      <c r="C48" s="73" t="s">
        <v>373</v>
      </c>
      <c r="D48" s="31"/>
      <c r="E48" s="32"/>
      <c r="F48" s="80">
        <f>SUM(D48:E48)</f>
        <v>0</v>
      </c>
      <c r="G48" s="34"/>
      <c r="H48" s="32"/>
      <c r="I48" s="80">
        <f>SUM(G48:H48)</f>
        <v>0</v>
      </c>
      <c r="J48" s="34"/>
      <c r="K48" s="32"/>
      <c r="L48" s="80">
        <f>SUM(J48:K48)</f>
        <v>0</v>
      </c>
      <c r="M48" s="34"/>
      <c r="N48" s="32"/>
      <c r="O48" s="80">
        <f>SUM(M48:N48)</f>
        <v>0</v>
      </c>
      <c r="P48" s="34"/>
      <c r="Q48" s="32"/>
      <c r="R48" s="80">
        <f>SUM(P48:Q48)</f>
        <v>0</v>
      </c>
      <c r="S48" s="34"/>
      <c r="T48" s="32"/>
      <c r="U48" s="80">
        <f>SUM(S48:T48)</f>
        <v>0</v>
      </c>
      <c r="V48" s="34"/>
      <c r="W48" s="32"/>
      <c r="X48" s="80">
        <f>SUM(V48:W48)</f>
        <v>0</v>
      </c>
      <c r="Y48" s="34"/>
      <c r="Z48" s="32"/>
      <c r="AA48" s="80">
        <f>SUM(Y48:Z48)</f>
        <v>0</v>
      </c>
      <c r="AB48" s="34">
        <f t="shared" si="25"/>
        <v>0</v>
      </c>
      <c r="AC48" s="32">
        <f t="shared" si="26"/>
        <v>0</v>
      </c>
      <c r="AD48" s="80">
        <f t="shared" si="26"/>
        <v>0</v>
      </c>
      <c r="AE48" s="34"/>
      <c r="AF48" s="32"/>
      <c r="AG48" s="80">
        <f>SUM(AE48:AF48)</f>
        <v>0</v>
      </c>
      <c r="AH48" s="34">
        <f t="shared" si="1225"/>
        <v>0</v>
      </c>
      <c r="AI48" s="32">
        <f t="shared" si="28"/>
        <v>0</v>
      </c>
      <c r="AJ48" s="80">
        <f t="shared" si="29"/>
        <v>0</v>
      </c>
      <c r="AK48" s="34"/>
      <c r="AL48" s="32"/>
      <c r="AM48" s="80">
        <f>SUM(AK48:AL48)</f>
        <v>0</v>
      </c>
      <c r="AN48" s="34"/>
      <c r="AO48" s="32"/>
      <c r="AP48" s="80">
        <f>SUM(AN48:AO48)</f>
        <v>0</v>
      </c>
      <c r="AQ48" s="34"/>
      <c r="AR48" s="32"/>
      <c r="AS48" s="80">
        <f>SUM(AQ48:AR48)</f>
        <v>0</v>
      </c>
      <c r="AT48" s="34"/>
      <c r="AU48" s="32"/>
      <c r="AV48" s="80">
        <f>SUM(AT48:AU48)</f>
        <v>0</v>
      </c>
      <c r="AW48" s="34"/>
      <c r="AX48" s="32"/>
      <c r="AY48" s="80">
        <f>SUM(AW48:AX48)</f>
        <v>0</v>
      </c>
      <c r="AZ48" s="34"/>
      <c r="BA48" s="32"/>
      <c r="BB48" s="80">
        <f>SUM(AZ48:BA48)</f>
        <v>0</v>
      </c>
      <c r="BC48" s="34"/>
      <c r="BD48" s="32"/>
      <c r="BE48" s="80">
        <f>SUM(BC48:BD48)</f>
        <v>0</v>
      </c>
      <c r="BF48" s="34"/>
      <c r="BG48" s="32"/>
      <c r="BH48" s="80">
        <f>SUM(BF48:BG48)</f>
        <v>0</v>
      </c>
      <c r="BI48" s="34"/>
      <c r="BJ48" s="32"/>
      <c r="BK48" s="80">
        <f>SUM(BI48:BJ48)</f>
        <v>0</v>
      </c>
      <c r="BL48" s="34"/>
      <c r="BM48" s="32"/>
      <c r="BN48" s="80">
        <f>SUM(BL48:BM48)</f>
        <v>0</v>
      </c>
      <c r="BO48" s="34"/>
      <c r="BP48" s="32"/>
      <c r="BQ48" s="80">
        <f>SUM(BO48:BP48)</f>
        <v>0</v>
      </c>
      <c r="BR48" s="34">
        <f t="shared" si="41"/>
        <v>0</v>
      </c>
      <c r="BS48" s="32">
        <f t="shared" si="42"/>
        <v>0</v>
      </c>
      <c r="BT48" s="80">
        <f t="shared" si="43"/>
        <v>0</v>
      </c>
      <c r="BU48" s="34"/>
      <c r="BV48" s="32"/>
      <c r="BW48" s="80">
        <f>SUM(BU48:BV48)</f>
        <v>0</v>
      </c>
      <c r="BX48" s="34"/>
      <c r="BY48" s="32"/>
      <c r="BZ48" s="80">
        <f>SUM(BX48:BY48)</f>
        <v>0</v>
      </c>
      <c r="CA48" s="34"/>
      <c r="CB48" s="32"/>
      <c r="CC48" s="80">
        <f>SUM(CA48:CB48)</f>
        <v>0</v>
      </c>
      <c r="CD48" s="34"/>
      <c r="CE48" s="32"/>
      <c r="CF48" s="80">
        <f>SUM(CD48:CE48)</f>
        <v>0</v>
      </c>
      <c r="CG48" s="34"/>
      <c r="CH48" s="32"/>
      <c r="CI48" s="80">
        <f>SUM(CG48:CH48)</f>
        <v>0</v>
      </c>
      <c r="CJ48" s="34"/>
      <c r="CK48" s="32"/>
      <c r="CL48" s="80">
        <f>SUM(CJ48:CK48)</f>
        <v>0</v>
      </c>
      <c r="CM48" s="34"/>
      <c r="CN48" s="32"/>
      <c r="CO48" s="80">
        <f>SUM(CM48:CN48)</f>
        <v>0</v>
      </c>
      <c r="CP48" s="34">
        <f t="shared" si="51"/>
        <v>0</v>
      </c>
      <c r="CQ48" s="32">
        <f t="shared" si="52"/>
        <v>0</v>
      </c>
      <c r="CR48" s="80">
        <f t="shared" si="53"/>
        <v>0</v>
      </c>
      <c r="CS48" s="34"/>
      <c r="CT48" s="32"/>
      <c r="CU48" s="80">
        <f>SUM(CS48:CT48)</f>
        <v>0</v>
      </c>
      <c r="CV48" s="34"/>
      <c r="CW48" s="32"/>
      <c r="CX48" s="80">
        <f>SUM(CV48:CW48)</f>
        <v>0</v>
      </c>
      <c r="CY48" s="34"/>
      <c r="CZ48" s="32"/>
      <c r="DA48" s="80">
        <f>SUM(CY48:CZ48)</f>
        <v>0</v>
      </c>
      <c r="DB48" s="34"/>
      <c r="DC48" s="32"/>
      <c r="DD48" s="80">
        <f>SUM(DB48:DC48)</f>
        <v>0</v>
      </c>
      <c r="DE48" s="34"/>
      <c r="DF48" s="32"/>
      <c r="DG48" s="80">
        <f>SUM(DE48:DF48)</f>
        <v>0</v>
      </c>
      <c r="DH48" s="34">
        <f t="shared" si="59"/>
        <v>0</v>
      </c>
      <c r="DI48" s="32">
        <f t="shared" si="60"/>
        <v>0</v>
      </c>
      <c r="DJ48" s="80">
        <f t="shared" si="61"/>
        <v>0</v>
      </c>
      <c r="DK48" s="34"/>
      <c r="DL48" s="32"/>
      <c r="DM48" s="80">
        <f>SUM(DK48:DL48)</f>
        <v>0</v>
      </c>
      <c r="DN48" s="34"/>
      <c r="DO48" s="32"/>
      <c r="DP48" s="80">
        <f>SUM(DN48:DO48)</f>
        <v>0</v>
      </c>
      <c r="DQ48" s="34"/>
      <c r="DR48" s="32"/>
      <c r="DS48" s="80">
        <f>SUM(DQ48:DR48)</f>
        <v>0</v>
      </c>
      <c r="DT48" s="34"/>
      <c r="DU48" s="32"/>
      <c r="DV48" s="80">
        <f>SUM(DT48:DU48)</f>
        <v>0</v>
      </c>
      <c r="DW48" s="34"/>
      <c r="DX48" s="32"/>
      <c r="DY48" s="80">
        <f>SUM(DW48:DX48)</f>
        <v>0</v>
      </c>
      <c r="DZ48" s="34">
        <f t="shared" si="67"/>
        <v>0</v>
      </c>
      <c r="EA48" s="32">
        <f t="shared" si="67"/>
        <v>0</v>
      </c>
      <c r="EB48" s="80">
        <f t="shared" si="68"/>
        <v>0</v>
      </c>
      <c r="EC48" s="34"/>
      <c r="ED48" s="32"/>
      <c r="EE48" s="80">
        <f>SUM(EC48:ED48)</f>
        <v>0</v>
      </c>
      <c r="EF48" s="34"/>
      <c r="EG48" s="32"/>
      <c r="EH48" s="80">
        <f>SUM(EF48:EG48)</f>
        <v>0</v>
      </c>
      <c r="EI48" s="34"/>
      <c r="EJ48" s="32"/>
      <c r="EK48" s="80">
        <f>SUM(EI48:EJ48)</f>
        <v>0</v>
      </c>
      <c r="EL48" s="34"/>
      <c r="EM48" s="32"/>
      <c r="EN48" s="80">
        <f>SUM(EL48:EM48)</f>
        <v>0</v>
      </c>
      <c r="EO48" s="34">
        <f t="shared" si="1226"/>
        <v>0</v>
      </c>
      <c r="EP48" s="32">
        <f t="shared" si="1227"/>
        <v>0</v>
      </c>
      <c r="EQ48" s="80">
        <f t="shared" si="74"/>
        <v>0</v>
      </c>
      <c r="ER48" s="34"/>
      <c r="ES48" s="32"/>
      <c r="ET48" s="80">
        <f>SUM(ER48:ES48)</f>
        <v>0</v>
      </c>
      <c r="EU48" s="34"/>
      <c r="EV48" s="32"/>
      <c r="EW48" s="80">
        <f>SUM(EU48:EV48)</f>
        <v>0</v>
      </c>
      <c r="EX48" s="34"/>
      <c r="EY48" s="32"/>
      <c r="EZ48" s="80">
        <f>SUM(EX48:EY48)</f>
        <v>0</v>
      </c>
      <c r="FA48" s="34"/>
      <c r="FB48" s="32"/>
      <c r="FC48" s="80">
        <f>SUM(FA48:FB48)</f>
        <v>0</v>
      </c>
      <c r="FD48" s="34"/>
      <c r="FE48" s="32"/>
      <c r="FF48" s="80">
        <f>SUM(FD48:FE48)</f>
        <v>0</v>
      </c>
      <c r="FG48" s="34"/>
      <c r="FH48" s="32"/>
      <c r="FI48" s="80">
        <f>SUM(FG48:FH48)</f>
        <v>0</v>
      </c>
      <c r="FJ48" s="34">
        <f t="shared" si="81"/>
        <v>0</v>
      </c>
      <c r="FK48" s="32">
        <f t="shared" si="82"/>
        <v>0</v>
      </c>
      <c r="FL48" s="80">
        <f t="shared" si="83"/>
        <v>0</v>
      </c>
      <c r="FM48" s="34"/>
      <c r="FN48" s="32"/>
      <c r="FO48" s="80">
        <f>SUM(FM48:FN48)</f>
        <v>0</v>
      </c>
      <c r="FP48" s="34"/>
      <c r="FQ48" s="32"/>
      <c r="FR48" s="80">
        <f>SUM(FP48:FQ48)</f>
        <v>0</v>
      </c>
      <c r="FS48" s="34"/>
      <c r="FT48" s="32"/>
      <c r="FU48" s="80">
        <f>SUM(FS48:FT48)</f>
        <v>0</v>
      </c>
      <c r="FV48" s="34"/>
      <c r="FW48" s="32"/>
      <c r="FX48" s="80">
        <f>SUM(FV48:FW48)</f>
        <v>0</v>
      </c>
      <c r="FY48" s="34"/>
      <c r="FZ48" s="32"/>
      <c r="GA48" s="80">
        <f>SUM(FY48:FZ48)</f>
        <v>0</v>
      </c>
      <c r="GB48" s="34">
        <f t="shared" si="89"/>
        <v>0</v>
      </c>
      <c r="GC48" s="32">
        <f t="shared" si="90"/>
        <v>0</v>
      </c>
      <c r="GD48" s="80">
        <f>SUM(GB48:GC48)</f>
        <v>0</v>
      </c>
      <c r="GE48" s="34"/>
      <c r="GF48" s="32"/>
      <c r="GG48" s="80">
        <f>SUM(GE48:GF48)</f>
        <v>0</v>
      </c>
      <c r="GH48" s="34"/>
      <c r="GI48" s="32"/>
      <c r="GJ48" s="80">
        <f>SUM(GH48:GI48)</f>
        <v>0</v>
      </c>
      <c r="GK48" s="34">
        <f t="shared" si="94"/>
        <v>0</v>
      </c>
      <c r="GL48" s="32">
        <f t="shared" si="94"/>
        <v>0</v>
      </c>
      <c r="GM48" s="80">
        <f t="shared" si="95"/>
        <v>0</v>
      </c>
      <c r="GN48" s="34"/>
      <c r="GO48" s="32"/>
      <c r="GP48" s="80">
        <f>SUM(GN48:GO48)</f>
        <v>0</v>
      </c>
      <c r="GQ48" s="34"/>
      <c r="GR48" s="32"/>
      <c r="GS48" s="80">
        <f>SUM(GQ48:GR48)</f>
        <v>0</v>
      </c>
      <c r="GT48" s="34">
        <f t="shared" si="98"/>
        <v>0</v>
      </c>
      <c r="GU48" s="32">
        <f t="shared" si="99"/>
        <v>0</v>
      </c>
      <c r="GV48" s="80">
        <f t="shared" si="100"/>
        <v>0</v>
      </c>
      <c r="GW48" s="34">
        <f t="shared" si="1228"/>
        <v>0</v>
      </c>
      <c r="GX48" s="32">
        <f t="shared" si="1229"/>
        <v>0</v>
      </c>
      <c r="GY48" s="80">
        <f t="shared" si="101"/>
        <v>0</v>
      </c>
      <c r="GZ48" s="32"/>
      <c r="HA48" s="32"/>
      <c r="HB48" s="80">
        <f>SUM(GZ48:HA48)</f>
        <v>0</v>
      </c>
      <c r="HC48" s="32"/>
      <c r="HD48" s="32"/>
      <c r="HE48" s="80">
        <f>SUM(HC48:HD48)</f>
        <v>0</v>
      </c>
      <c r="HF48" s="32"/>
      <c r="HG48" s="32"/>
      <c r="HH48" s="80">
        <f>SUM(HF48:HG48)</f>
        <v>0</v>
      </c>
      <c r="HI48" s="32"/>
      <c r="HJ48" s="32"/>
      <c r="HK48" s="80">
        <f>SUM(HI48:HJ48)</f>
        <v>0</v>
      </c>
      <c r="HL48" s="32"/>
      <c r="HM48" s="32"/>
      <c r="HN48" s="80">
        <f>SUM(HL48:HM48)</f>
        <v>0</v>
      </c>
      <c r="HO48" s="34"/>
      <c r="HP48" s="32"/>
      <c r="HQ48" s="80">
        <f>SUM(HO48:HP48)</f>
        <v>0</v>
      </c>
      <c r="HR48" s="34"/>
      <c r="HS48" s="32"/>
      <c r="HT48" s="80">
        <f>SUM(HR48:HS48)</f>
        <v>0</v>
      </c>
      <c r="HU48" s="34"/>
      <c r="HV48" s="32"/>
      <c r="HW48" s="80">
        <f>SUM(HU48:HV48)</f>
        <v>0</v>
      </c>
      <c r="HX48" s="34">
        <f t="shared" si="110"/>
        <v>0</v>
      </c>
      <c r="HY48" s="32">
        <f t="shared" si="111"/>
        <v>0</v>
      </c>
      <c r="HZ48" s="80">
        <f t="shared" si="112"/>
        <v>0</v>
      </c>
      <c r="IA48" s="34"/>
      <c r="IB48" s="32"/>
      <c r="IC48" s="80">
        <f>SUM(IA48:IB48)</f>
        <v>0</v>
      </c>
      <c r="ID48" s="34"/>
      <c r="IE48" s="32"/>
      <c r="IF48" s="80">
        <f>SUM(ID48:IE48)</f>
        <v>0</v>
      </c>
      <c r="IG48" s="34">
        <f t="shared" si="115"/>
        <v>0</v>
      </c>
      <c r="IH48" s="32">
        <f t="shared" si="116"/>
        <v>0</v>
      </c>
      <c r="II48" s="80">
        <f t="shared" si="117"/>
        <v>0</v>
      </c>
      <c r="IJ48" s="34"/>
      <c r="IK48" s="32"/>
      <c r="IL48" s="80">
        <f>SUM(IJ48:IK48)</f>
        <v>0</v>
      </c>
      <c r="IM48" s="34"/>
      <c r="IN48" s="32"/>
      <c r="IO48" s="80">
        <f>SUM(IM48:IN48)</f>
        <v>0</v>
      </c>
      <c r="IP48" s="34">
        <f t="shared" si="120"/>
        <v>0</v>
      </c>
      <c r="IQ48" s="32">
        <f t="shared" si="121"/>
        <v>0</v>
      </c>
      <c r="IR48" s="80">
        <f t="shared" si="122"/>
        <v>0</v>
      </c>
      <c r="IS48" s="34"/>
      <c r="IT48" s="32"/>
      <c r="IU48" s="80">
        <f>SUM(IS48:IT48)</f>
        <v>0</v>
      </c>
      <c r="IV48" s="34"/>
      <c r="IW48" s="32"/>
      <c r="IX48" s="80">
        <f>SUM(IV48:IW48)</f>
        <v>0</v>
      </c>
      <c r="IY48" s="34">
        <f t="shared" si="125"/>
        <v>0</v>
      </c>
      <c r="IZ48" s="32">
        <f t="shared" si="126"/>
        <v>0</v>
      </c>
      <c r="JA48" s="80">
        <f t="shared" si="127"/>
        <v>0</v>
      </c>
      <c r="JB48" s="34"/>
      <c r="JC48" s="32"/>
      <c r="JD48" s="80">
        <f>SUM(JB48:JC48)</f>
        <v>0</v>
      </c>
      <c r="JE48" s="34"/>
      <c r="JF48" s="32"/>
      <c r="JG48" s="80">
        <f>SUM(JE48:JF48)</f>
        <v>0</v>
      </c>
      <c r="JH48" s="34"/>
      <c r="JI48" s="32"/>
      <c r="JJ48" s="80">
        <f>SUM(JH48:JI48)</f>
        <v>0</v>
      </c>
      <c r="JK48" s="34">
        <f t="shared" si="131"/>
        <v>0</v>
      </c>
      <c r="JL48" s="32">
        <f t="shared" si="132"/>
        <v>0</v>
      </c>
      <c r="JM48" s="80">
        <f t="shared" si="133"/>
        <v>0</v>
      </c>
      <c r="JN48" s="34"/>
      <c r="JO48" s="32"/>
      <c r="JP48" s="80">
        <f>SUM(JN48:JO48)</f>
        <v>0</v>
      </c>
      <c r="JQ48" s="34"/>
      <c r="JR48" s="32"/>
      <c r="JS48" s="80">
        <f>SUM(JQ48:JR48)</f>
        <v>0</v>
      </c>
      <c r="JT48" s="34">
        <f t="shared" si="136"/>
        <v>0</v>
      </c>
      <c r="JU48" s="32">
        <f t="shared" si="137"/>
        <v>0</v>
      </c>
      <c r="JV48" s="80">
        <f t="shared" si="138"/>
        <v>0</v>
      </c>
      <c r="JW48" s="34"/>
      <c r="JX48" s="32"/>
      <c r="JY48" s="80">
        <f>SUM(JW48:JX48)</f>
        <v>0</v>
      </c>
      <c r="JZ48" s="34"/>
      <c r="KA48" s="32"/>
      <c r="KB48" s="80">
        <f>SUM(JZ48:KA48)</f>
        <v>0</v>
      </c>
      <c r="KC48" s="34">
        <f t="shared" si="141"/>
        <v>0</v>
      </c>
      <c r="KD48" s="32">
        <f t="shared" si="142"/>
        <v>0</v>
      </c>
      <c r="KE48" s="80">
        <f t="shared" si="143"/>
        <v>0</v>
      </c>
      <c r="KF48" s="34"/>
      <c r="KG48" s="32"/>
      <c r="KH48" s="80">
        <f>SUM(KF48:KG48)</f>
        <v>0</v>
      </c>
      <c r="KI48" s="34">
        <f t="shared" si="1351"/>
        <v>0</v>
      </c>
      <c r="KJ48" s="32">
        <f t="shared" si="1352"/>
        <v>0</v>
      </c>
      <c r="KK48" s="80">
        <f t="shared" si="145"/>
        <v>0</v>
      </c>
      <c r="KL48" s="34"/>
      <c r="KM48" s="32"/>
      <c r="KN48" s="80">
        <f>SUM(KL48:KM48)</f>
        <v>0</v>
      </c>
      <c r="KO48" s="34"/>
      <c r="KP48" s="32"/>
      <c r="KQ48" s="80">
        <f>SUM(KO48:KP48)</f>
        <v>0</v>
      </c>
      <c r="KR48" s="34"/>
      <c r="KS48" s="32"/>
      <c r="KT48" s="80">
        <f>SUM(KR48:KS48)</f>
        <v>0</v>
      </c>
      <c r="KU48" s="34">
        <f t="shared" si="149"/>
        <v>0</v>
      </c>
      <c r="KV48" s="32">
        <f t="shared" si="150"/>
        <v>0</v>
      </c>
      <c r="KW48" s="80">
        <f t="shared" si="151"/>
        <v>0</v>
      </c>
      <c r="KX48" s="34"/>
      <c r="KY48" s="32"/>
      <c r="KZ48" s="80">
        <f>SUM(KX48:KY48)</f>
        <v>0</v>
      </c>
      <c r="LA48" s="34"/>
      <c r="LB48" s="32"/>
      <c r="LC48" s="80">
        <f>SUM(LA48:LB48)</f>
        <v>0</v>
      </c>
      <c r="LD48" s="34"/>
      <c r="LE48" s="32"/>
      <c r="LF48" s="80">
        <f>SUM(LD48:LE48)</f>
        <v>0</v>
      </c>
      <c r="LG48" s="34"/>
      <c r="LH48" s="32"/>
      <c r="LI48" s="80">
        <f>SUM(LG48:LH48)</f>
        <v>0</v>
      </c>
      <c r="LJ48" s="34"/>
      <c r="LK48" s="32"/>
      <c r="LL48" s="80">
        <f>SUM(LJ48:LK48)</f>
        <v>0</v>
      </c>
      <c r="LM48" s="34">
        <f t="shared" si="157"/>
        <v>0</v>
      </c>
      <c r="LN48" s="32">
        <f t="shared" si="157"/>
        <v>0</v>
      </c>
      <c r="LO48" s="80">
        <f t="shared" si="158"/>
        <v>0</v>
      </c>
      <c r="LP48" s="34"/>
      <c r="LQ48" s="32"/>
      <c r="LR48" s="80">
        <f>SUM(LP48:LQ48)</f>
        <v>0</v>
      </c>
      <c r="LS48" s="34">
        <f t="shared" si="1230"/>
        <v>0</v>
      </c>
      <c r="LT48" s="32">
        <f t="shared" si="1231"/>
        <v>0</v>
      </c>
      <c r="LU48" s="80">
        <f t="shared" si="160"/>
        <v>0</v>
      </c>
      <c r="LV48" s="34"/>
      <c r="LW48" s="32"/>
      <c r="LX48" s="80">
        <f>SUM(LV48:LW48)</f>
        <v>0</v>
      </c>
      <c r="LY48" s="34"/>
      <c r="LZ48" s="32"/>
      <c r="MA48" s="80">
        <f>SUM(LY48:LZ48)</f>
        <v>0</v>
      </c>
      <c r="MB48" s="34"/>
      <c r="MC48" s="32"/>
      <c r="MD48" s="80">
        <f>SUM(MB48:MC48)</f>
        <v>0</v>
      </c>
      <c r="ME48" s="34"/>
      <c r="MF48" s="32"/>
      <c r="MG48" s="80">
        <f>SUM(ME48:MF48)</f>
        <v>0</v>
      </c>
      <c r="MH48" s="34"/>
      <c r="MI48" s="32"/>
      <c r="MJ48" s="80">
        <f>SUM(MH48:MI48)</f>
        <v>0</v>
      </c>
      <c r="MK48" s="34"/>
      <c r="ML48" s="32"/>
      <c r="MM48" s="80">
        <f>SUM(MK48:ML48)</f>
        <v>0</v>
      </c>
      <c r="MN48" s="34"/>
      <c r="MO48" s="32"/>
      <c r="MP48" s="80">
        <f>SUM(MN48:MO48)</f>
        <v>0</v>
      </c>
      <c r="MQ48" s="34"/>
      <c r="MR48" s="32"/>
      <c r="MS48" s="80">
        <f>SUM(MQ48:MR48)</f>
        <v>0</v>
      </c>
      <c r="MT48" s="34"/>
      <c r="MU48" s="32"/>
      <c r="MV48" s="80">
        <f>SUM(MT48:MU48)</f>
        <v>0</v>
      </c>
      <c r="MW48" s="34">
        <f t="shared" si="170"/>
        <v>0</v>
      </c>
      <c r="MX48" s="32">
        <f t="shared" si="171"/>
        <v>0</v>
      </c>
      <c r="MY48" s="80">
        <f t="shared" si="172"/>
        <v>0</v>
      </c>
      <c r="MZ48" s="34"/>
      <c r="NA48" s="32"/>
      <c r="NB48" s="80">
        <f>SUM(MZ48:NA48)</f>
        <v>0</v>
      </c>
      <c r="NC48" s="34"/>
      <c r="ND48" s="32"/>
      <c r="NE48" s="80">
        <f>SUM(NC48:ND48)</f>
        <v>0</v>
      </c>
      <c r="NF48" s="34"/>
      <c r="NG48" s="32"/>
      <c r="NH48" s="80">
        <f>SUM(NF48:NG48)</f>
        <v>0</v>
      </c>
      <c r="NI48" s="34"/>
      <c r="NJ48" s="32"/>
      <c r="NK48" s="80">
        <f>SUM(NI48:NJ48)</f>
        <v>0</v>
      </c>
      <c r="NL48" s="34">
        <f t="shared" si="177"/>
        <v>0</v>
      </c>
      <c r="NM48" s="32">
        <f t="shared" si="178"/>
        <v>0</v>
      </c>
      <c r="NN48" s="80">
        <f t="shared" si="179"/>
        <v>0</v>
      </c>
      <c r="NO48" s="34">
        <f t="shared" si="180"/>
        <v>0</v>
      </c>
      <c r="NP48" s="32">
        <f t="shared" si="181"/>
        <v>0</v>
      </c>
      <c r="NQ48" s="80">
        <f t="shared" si="182"/>
        <v>0</v>
      </c>
      <c r="NR48" s="34"/>
      <c r="NS48" s="32"/>
      <c r="NT48" s="80">
        <f>SUM(NR48:NS48)</f>
        <v>0</v>
      </c>
      <c r="NU48" s="34"/>
      <c r="NV48" s="32"/>
      <c r="NW48" s="80">
        <f>SUM(NU48:NV48)</f>
        <v>0</v>
      </c>
      <c r="NX48" s="34"/>
      <c r="NY48" s="32"/>
      <c r="NZ48" s="80">
        <f>SUM(NX48:NY48)</f>
        <v>0</v>
      </c>
      <c r="OA48" s="34"/>
      <c r="OB48" s="32"/>
      <c r="OC48" s="80">
        <f>SUM(OA48:OB48)</f>
        <v>0</v>
      </c>
      <c r="OD48" s="34"/>
      <c r="OE48" s="32"/>
      <c r="OF48" s="80">
        <f>SUM(OD48:OE48)</f>
        <v>0</v>
      </c>
      <c r="OG48" s="34"/>
      <c r="OH48" s="32"/>
      <c r="OI48" s="80">
        <f>SUM(OG48:OH48)</f>
        <v>0</v>
      </c>
      <c r="OJ48" s="34"/>
      <c r="OK48" s="32"/>
      <c r="OL48" s="80">
        <f>SUM(OJ48:OK48)</f>
        <v>0</v>
      </c>
      <c r="OM48" s="34"/>
      <c r="ON48" s="32"/>
      <c r="OO48" s="80">
        <f>SUM(OM48:ON48)</f>
        <v>0</v>
      </c>
      <c r="OP48" s="34">
        <f t="shared" si="1345"/>
        <v>0</v>
      </c>
      <c r="OQ48" s="32">
        <f t="shared" si="1345"/>
        <v>0</v>
      </c>
      <c r="OR48" s="80">
        <f t="shared" si="192"/>
        <v>0</v>
      </c>
      <c r="OS48" s="34"/>
      <c r="OT48" s="32"/>
      <c r="OU48" s="80">
        <f>SUM(OS48:OT48)</f>
        <v>0</v>
      </c>
      <c r="OV48" s="34">
        <f t="shared" si="194"/>
        <v>0</v>
      </c>
      <c r="OW48" s="32">
        <f t="shared" si="195"/>
        <v>0</v>
      </c>
      <c r="OX48" s="80">
        <f t="shared" si="196"/>
        <v>0</v>
      </c>
      <c r="OY48" s="34"/>
      <c r="OZ48" s="32"/>
      <c r="PA48" s="80">
        <f>SUM(OY48:OZ48)</f>
        <v>0</v>
      </c>
      <c r="PB48" s="34"/>
      <c r="PC48" s="32"/>
      <c r="PD48" s="80">
        <f>SUM(PB48:PC48)</f>
        <v>0</v>
      </c>
      <c r="PE48" s="34"/>
      <c r="PF48" s="32"/>
      <c r="PG48" s="80">
        <f>SUM(PE48:PF48)</f>
        <v>0</v>
      </c>
      <c r="PH48" s="34"/>
      <c r="PI48" s="32"/>
      <c r="PJ48" s="80">
        <f>SUM(PH48:PI48)</f>
        <v>0</v>
      </c>
      <c r="PK48" s="34">
        <f t="shared" si="201"/>
        <v>0</v>
      </c>
      <c r="PL48" s="32">
        <f t="shared" si="201"/>
        <v>0</v>
      </c>
      <c r="PM48" s="80">
        <f t="shared" si="202"/>
        <v>0</v>
      </c>
      <c r="PN48" s="34">
        <f t="shared" si="1353"/>
        <v>0</v>
      </c>
      <c r="PO48" s="32">
        <f t="shared" si="1354"/>
        <v>0</v>
      </c>
      <c r="PP48" s="80">
        <f t="shared" si="203"/>
        <v>0</v>
      </c>
      <c r="PQ48" s="34">
        <f t="shared" si="1232"/>
        <v>0</v>
      </c>
      <c r="PR48" s="32">
        <f t="shared" si="1233"/>
        <v>0</v>
      </c>
      <c r="PS48" s="80">
        <f t="shared" si="204"/>
        <v>0</v>
      </c>
      <c r="PT48" s="34">
        <f t="shared" si="1234"/>
        <v>0</v>
      </c>
      <c r="PU48" s="32">
        <f t="shared" si="1235"/>
        <v>0</v>
      </c>
      <c r="PV48" s="80">
        <f t="shared" si="205"/>
        <v>0</v>
      </c>
    </row>
    <row r="49" spans="1:438" s="52" customFormat="1" x14ac:dyDescent="0.25">
      <c r="A49" s="35">
        <v>38</v>
      </c>
      <c r="B49" s="36" t="s">
        <v>298</v>
      </c>
      <c r="C49" s="74" t="s">
        <v>253</v>
      </c>
      <c r="D49" s="38">
        <v>22562</v>
      </c>
      <c r="E49" s="39"/>
      <c r="F49" s="75">
        <f t="shared" ref="F49:F56" si="1579">SUM(D49:E49)</f>
        <v>22562</v>
      </c>
      <c r="G49" s="41"/>
      <c r="H49" s="39"/>
      <c r="I49" s="75">
        <f t="shared" ref="I49:I56" si="1580">SUM(G49:H49)</f>
        <v>0</v>
      </c>
      <c r="J49" s="41"/>
      <c r="K49" s="39"/>
      <c r="L49" s="75">
        <f t="shared" ref="L49:L56" si="1581">SUM(J49:K49)</f>
        <v>0</v>
      </c>
      <c r="M49" s="41"/>
      <c r="N49" s="39"/>
      <c r="O49" s="75">
        <f t="shared" ref="O49:O56" si="1582">SUM(M49:N49)</f>
        <v>0</v>
      </c>
      <c r="P49" s="41"/>
      <c r="Q49" s="39"/>
      <c r="R49" s="75">
        <f t="shared" ref="R49:R56" si="1583">SUM(P49:Q49)</f>
        <v>0</v>
      </c>
      <c r="S49" s="41"/>
      <c r="T49" s="39"/>
      <c r="U49" s="75">
        <f t="shared" ref="U49:U56" si="1584">SUM(S49:T49)</f>
        <v>0</v>
      </c>
      <c r="V49" s="41"/>
      <c r="W49" s="39"/>
      <c r="X49" s="75">
        <f t="shared" ref="X49:X56" si="1585">SUM(V49:W49)</f>
        <v>0</v>
      </c>
      <c r="Y49" s="41"/>
      <c r="Z49" s="39"/>
      <c r="AA49" s="75">
        <f t="shared" ref="AA49:AA56" si="1586">SUM(Y49:Z49)</f>
        <v>0</v>
      </c>
      <c r="AB49" s="41">
        <f t="shared" si="25"/>
        <v>0</v>
      </c>
      <c r="AC49" s="39">
        <f t="shared" si="26"/>
        <v>0</v>
      </c>
      <c r="AD49" s="75">
        <f t="shared" si="26"/>
        <v>0</v>
      </c>
      <c r="AE49" s="39">
        <v>72000</v>
      </c>
      <c r="AF49" s="39"/>
      <c r="AG49" s="75">
        <f t="shared" ref="AG49:AG59" si="1587">SUM(AE49:AF49)</f>
        <v>72000</v>
      </c>
      <c r="AH49" s="41">
        <f t="shared" si="1225"/>
        <v>94562</v>
      </c>
      <c r="AI49" s="39">
        <f t="shared" si="28"/>
        <v>0</v>
      </c>
      <c r="AJ49" s="75">
        <f t="shared" si="29"/>
        <v>94562</v>
      </c>
      <c r="AK49" s="41">
        <v>945</v>
      </c>
      <c r="AL49" s="39"/>
      <c r="AM49" s="75">
        <f t="shared" ref="AM49:AM56" si="1588">SUM(AK49:AL49)</f>
        <v>945</v>
      </c>
      <c r="AN49" s="41"/>
      <c r="AO49" s="39"/>
      <c r="AP49" s="75">
        <f t="shared" ref="AP49:AP56" si="1589">SUM(AN49:AO49)</f>
        <v>0</v>
      </c>
      <c r="AQ49" s="41"/>
      <c r="AR49" s="39"/>
      <c r="AS49" s="75">
        <f t="shared" ref="AS49:AS56" si="1590">SUM(AQ49:AR49)</f>
        <v>0</v>
      </c>
      <c r="AT49" s="41"/>
      <c r="AU49" s="39"/>
      <c r="AV49" s="75">
        <f t="shared" ref="AV49:AV56" si="1591">SUM(AT49:AU49)</f>
        <v>0</v>
      </c>
      <c r="AW49" s="41"/>
      <c r="AX49" s="39"/>
      <c r="AY49" s="75">
        <f t="shared" ref="AY49:AY56" si="1592">SUM(AW49:AX49)</f>
        <v>0</v>
      </c>
      <c r="AZ49" s="41"/>
      <c r="BA49" s="39"/>
      <c r="BB49" s="75">
        <f t="shared" ref="BB49:BB56" si="1593">SUM(AZ49:BA49)</f>
        <v>0</v>
      </c>
      <c r="BC49" s="41"/>
      <c r="BD49" s="39"/>
      <c r="BE49" s="75">
        <f t="shared" ref="BE49:BE56" si="1594">SUM(BC49:BD49)</f>
        <v>0</v>
      </c>
      <c r="BF49" s="41"/>
      <c r="BG49" s="39"/>
      <c r="BH49" s="75">
        <f t="shared" ref="BH49:BH56" si="1595">SUM(BF49:BG49)</f>
        <v>0</v>
      </c>
      <c r="BI49" s="41"/>
      <c r="BJ49" s="39"/>
      <c r="BK49" s="75">
        <f t="shared" ref="BK49:BK56" si="1596">SUM(BI49:BJ49)</f>
        <v>0</v>
      </c>
      <c r="BL49" s="41"/>
      <c r="BM49" s="39"/>
      <c r="BN49" s="75">
        <f t="shared" ref="BN49:BN56" si="1597">SUM(BL49:BM49)</f>
        <v>0</v>
      </c>
      <c r="BO49" s="41"/>
      <c r="BP49" s="39"/>
      <c r="BQ49" s="75">
        <f t="shared" ref="BQ49:BQ56" si="1598">SUM(BO49:BP49)</f>
        <v>0</v>
      </c>
      <c r="BR49" s="41">
        <f t="shared" si="41"/>
        <v>945</v>
      </c>
      <c r="BS49" s="39">
        <f t="shared" si="42"/>
        <v>0</v>
      </c>
      <c r="BT49" s="75">
        <f t="shared" si="43"/>
        <v>945</v>
      </c>
      <c r="BU49" s="41"/>
      <c r="BV49" s="39"/>
      <c r="BW49" s="75">
        <f t="shared" ref="BW49:BW56" si="1599">SUM(BU49:BV49)</f>
        <v>0</v>
      </c>
      <c r="BX49" s="41"/>
      <c r="BY49" s="39"/>
      <c r="BZ49" s="75">
        <f t="shared" ref="BZ49:BZ56" si="1600">SUM(BX49:BY49)</f>
        <v>0</v>
      </c>
      <c r="CA49" s="41"/>
      <c r="CB49" s="39"/>
      <c r="CC49" s="75">
        <f t="shared" ref="CC49:CC56" si="1601">SUM(CA49:CB49)</f>
        <v>0</v>
      </c>
      <c r="CD49" s="41"/>
      <c r="CE49" s="39"/>
      <c r="CF49" s="75">
        <f t="shared" ref="CF49:CF56" si="1602">SUM(CD49:CE49)</f>
        <v>0</v>
      </c>
      <c r="CG49" s="41"/>
      <c r="CH49" s="39"/>
      <c r="CI49" s="75">
        <f t="shared" ref="CI49:CI56" si="1603">SUM(CG49:CH49)</f>
        <v>0</v>
      </c>
      <c r="CJ49" s="41"/>
      <c r="CK49" s="39"/>
      <c r="CL49" s="75">
        <f t="shared" ref="CL49:CL56" si="1604">SUM(CJ49:CK49)</f>
        <v>0</v>
      </c>
      <c r="CM49" s="41"/>
      <c r="CN49" s="39"/>
      <c r="CO49" s="75">
        <f t="shared" ref="CO49:CO56" si="1605">SUM(CM49:CN49)</f>
        <v>0</v>
      </c>
      <c r="CP49" s="41">
        <f t="shared" si="51"/>
        <v>0</v>
      </c>
      <c r="CQ49" s="39">
        <f t="shared" si="52"/>
        <v>0</v>
      </c>
      <c r="CR49" s="75">
        <f t="shared" si="53"/>
        <v>0</v>
      </c>
      <c r="CS49" s="41"/>
      <c r="CT49" s="39"/>
      <c r="CU49" s="75">
        <f t="shared" ref="CU49:CU56" si="1606">SUM(CS49:CT49)</f>
        <v>0</v>
      </c>
      <c r="CV49" s="41"/>
      <c r="CW49" s="39"/>
      <c r="CX49" s="75">
        <f t="shared" ref="CX49:CX56" si="1607">SUM(CV49:CW49)</f>
        <v>0</v>
      </c>
      <c r="CY49" s="41"/>
      <c r="CZ49" s="39"/>
      <c r="DA49" s="75">
        <f t="shared" ref="DA49:DA56" si="1608">SUM(CY49:CZ49)</f>
        <v>0</v>
      </c>
      <c r="DB49" s="41"/>
      <c r="DC49" s="39"/>
      <c r="DD49" s="75">
        <f t="shared" ref="DD49:DD56" si="1609">SUM(DB49:DC49)</f>
        <v>0</v>
      </c>
      <c r="DE49" s="41"/>
      <c r="DF49" s="39"/>
      <c r="DG49" s="75">
        <f t="shared" ref="DG49:DG56" si="1610">SUM(DE49:DF49)</f>
        <v>0</v>
      </c>
      <c r="DH49" s="41">
        <f t="shared" si="59"/>
        <v>0</v>
      </c>
      <c r="DI49" s="39">
        <f t="shared" si="60"/>
        <v>0</v>
      </c>
      <c r="DJ49" s="75">
        <f t="shared" si="61"/>
        <v>0</v>
      </c>
      <c r="DK49" s="41"/>
      <c r="DL49" s="39"/>
      <c r="DM49" s="75">
        <f t="shared" ref="DM49:DM56" si="1611">SUM(DK49:DL49)</f>
        <v>0</v>
      </c>
      <c r="DN49" s="41"/>
      <c r="DO49" s="39"/>
      <c r="DP49" s="75">
        <f t="shared" ref="DP49:DP56" si="1612">SUM(DN49:DO49)</f>
        <v>0</v>
      </c>
      <c r="DQ49" s="41"/>
      <c r="DR49" s="39"/>
      <c r="DS49" s="75">
        <f t="shared" ref="DS49:DS56" si="1613">SUM(DQ49:DR49)</f>
        <v>0</v>
      </c>
      <c r="DT49" s="41"/>
      <c r="DU49" s="39"/>
      <c r="DV49" s="75">
        <f t="shared" ref="DV49:DV56" si="1614">SUM(DT49:DU49)</f>
        <v>0</v>
      </c>
      <c r="DW49" s="41"/>
      <c r="DX49" s="39"/>
      <c r="DY49" s="75">
        <f t="shared" ref="DY49:DY56" si="1615">SUM(DW49:DX49)</f>
        <v>0</v>
      </c>
      <c r="DZ49" s="41">
        <f t="shared" si="67"/>
        <v>0</v>
      </c>
      <c r="EA49" s="39">
        <f t="shared" si="67"/>
        <v>0</v>
      </c>
      <c r="EB49" s="75">
        <f t="shared" si="68"/>
        <v>0</v>
      </c>
      <c r="EC49" s="41"/>
      <c r="ED49" s="39"/>
      <c r="EE49" s="75">
        <f t="shared" ref="EE49:EE56" si="1616">SUM(EC49:ED49)</f>
        <v>0</v>
      </c>
      <c r="EF49" s="41"/>
      <c r="EG49" s="39"/>
      <c r="EH49" s="75">
        <f t="shared" ref="EH49:EH56" si="1617">SUM(EF49:EG49)</f>
        <v>0</v>
      </c>
      <c r="EI49" s="41"/>
      <c r="EJ49" s="39"/>
      <c r="EK49" s="75">
        <f t="shared" ref="EK49:EK56" si="1618">SUM(EI49:EJ49)</f>
        <v>0</v>
      </c>
      <c r="EL49" s="41"/>
      <c r="EM49" s="39"/>
      <c r="EN49" s="75">
        <f t="shared" ref="EN49:EN56" si="1619">SUM(EL49:EM49)</f>
        <v>0</v>
      </c>
      <c r="EO49" s="41">
        <f t="shared" si="1226"/>
        <v>0</v>
      </c>
      <c r="EP49" s="39">
        <f t="shared" si="1227"/>
        <v>0</v>
      </c>
      <c r="EQ49" s="75">
        <f t="shared" si="74"/>
        <v>0</v>
      </c>
      <c r="ER49" s="41"/>
      <c r="ES49" s="39"/>
      <c r="ET49" s="75">
        <f t="shared" ref="ET49:ET56" si="1620">SUM(ER49:ES49)</f>
        <v>0</v>
      </c>
      <c r="EU49" s="41"/>
      <c r="EV49" s="39"/>
      <c r="EW49" s="75">
        <f t="shared" ref="EW49:EW56" si="1621">SUM(EU49:EV49)</f>
        <v>0</v>
      </c>
      <c r="EX49" s="41"/>
      <c r="EY49" s="39"/>
      <c r="EZ49" s="75">
        <f t="shared" ref="EZ49:EZ56" si="1622">SUM(EX49:EY49)</f>
        <v>0</v>
      </c>
      <c r="FA49" s="41"/>
      <c r="FB49" s="39"/>
      <c r="FC49" s="75">
        <f t="shared" ref="FC49:FC56" si="1623">SUM(FA49:FB49)</f>
        <v>0</v>
      </c>
      <c r="FD49" s="41"/>
      <c r="FE49" s="39"/>
      <c r="FF49" s="75">
        <f t="shared" ref="FF49:FF56" si="1624">SUM(FD49:FE49)</f>
        <v>0</v>
      </c>
      <c r="FG49" s="41"/>
      <c r="FH49" s="39"/>
      <c r="FI49" s="75">
        <f t="shared" ref="FI49:FI56" si="1625">SUM(FG49:FH49)</f>
        <v>0</v>
      </c>
      <c r="FJ49" s="41">
        <f t="shared" si="81"/>
        <v>0</v>
      </c>
      <c r="FK49" s="39">
        <f t="shared" si="82"/>
        <v>0</v>
      </c>
      <c r="FL49" s="75">
        <f t="shared" si="83"/>
        <v>0</v>
      </c>
      <c r="FM49" s="41"/>
      <c r="FN49" s="39"/>
      <c r="FO49" s="75">
        <f t="shared" ref="FO49:FO56" si="1626">SUM(FM49:FN49)</f>
        <v>0</v>
      </c>
      <c r="FP49" s="41"/>
      <c r="FQ49" s="39"/>
      <c r="FR49" s="75">
        <f t="shared" ref="FR49:FR56" si="1627">SUM(FP49:FQ49)</f>
        <v>0</v>
      </c>
      <c r="FS49" s="39">
        <v>8800</v>
      </c>
      <c r="FT49" s="39"/>
      <c r="FU49" s="75">
        <f t="shared" ref="FU49:FU56" si="1628">SUM(FS49:FT49)</f>
        <v>8800</v>
      </c>
      <c r="FV49" s="41"/>
      <c r="FW49" s="39"/>
      <c r="FX49" s="75">
        <f t="shared" ref="FX49:FX56" si="1629">SUM(FV49:FW49)</f>
        <v>0</v>
      </c>
      <c r="FY49" s="41"/>
      <c r="FZ49" s="39"/>
      <c r="GA49" s="75">
        <f t="shared" ref="GA49:GA56" si="1630">SUM(FY49:FZ49)</f>
        <v>0</v>
      </c>
      <c r="GB49" s="41">
        <f t="shared" si="89"/>
        <v>8800</v>
      </c>
      <c r="GC49" s="39">
        <f t="shared" si="90"/>
        <v>0</v>
      </c>
      <c r="GD49" s="75">
        <f t="shared" ref="GD49:GD56" si="1631">SUM(GB49:GC49)</f>
        <v>8800</v>
      </c>
      <c r="GE49" s="41"/>
      <c r="GF49" s="39"/>
      <c r="GG49" s="75">
        <f t="shared" ref="GG49:GG56" si="1632">SUM(GE49:GF49)</f>
        <v>0</v>
      </c>
      <c r="GH49" s="41"/>
      <c r="GI49" s="39"/>
      <c r="GJ49" s="75">
        <f t="shared" ref="GJ49:GJ56" si="1633">SUM(GH49:GI49)</f>
        <v>0</v>
      </c>
      <c r="GK49" s="41">
        <f t="shared" si="94"/>
        <v>0</v>
      </c>
      <c r="GL49" s="39">
        <f t="shared" si="94"/>
        <v>0</v>
      </c>
      <c r="GM49" s="75">
        <f t="shared" si="95"/>
        <v>0</v>
      </c>
      <c r="GN49" s="41"/>
      <c r="GO49" s="39"/>
      <c r="GP49" s="75">
        <f t="shared" ref="GP49:GP56" si="1634">SUM(GN49:GO49)</f>
        <v>0</v>
      </c>
      <c r="GQ49" s="41"/>
      <c r="GR49" s="39"/>
      <c r="GS49" s="75">
        <f t="shared" ref="GS49:GS56" si="1635">SUM(GQ49:GR49)</f>
        <v>0</v>
      </c>
      <c r="GT49" s="41">
        <f t="shared" si="98"/>
        <v>0</v>
      </c>
      <c r="GU49" s="39">
        <f t="shared" si="99"/>
        <v>0</v>
      </c>
      <c r="GV49" s="75">
        <f t="shared" si="100"/>
        <v>0</v>
      </c>
      <c r="GW49" s="41">
        <f t="shared" si="1228"/>
        <v>8800</v>
      </c>
      <c r="GX49" s="39">
        <f t="shared" si="1229"/>
        <v>0</v>
      </c>
      <c r="GY49" s="75">
        <f t="shared" si="101"/>
        <v>8800</v>
      </c>
      <c r="GZ49" s="39"/>
      <c r="HA49" s="39"/>
      <c r="HB49" s="75">
        <f t="shared" ref="HB49:HB56" si="1636">SUM(GZ49:HA49)</f>
        <v>0</v>
      </c>
      <c r="HC49" s="39"/>
      <c r="HD49" s="39"/>
      <c r="HE49" s="75">
        <f t="shared" ref="HE49:HE56" si="1637">SUM(HC49:HD49)</f>
        <v>0</v>
      </c>
      <c r="HF49" s="39"/>
      <c r="HG49" s="39"/>
      <c r="HH49" s="75">
        <f t="shared" ref="HH49:HH56" si="1638">SUM(HF49:HG49)</f>
        <v>0</v>
      </c>
      <c r="HI49" s="39"/>
      <c r="HJ49" s="39"/>
      <c r="HK49" s="75">
        <f t="shared" ref="HK49:HK56" si="1639">SUM(HI49:HJ49)</f>
        <v>0</v>
      </c>
      <c r="HL49" s="39"/>
      <c r="HM49" s="39"/>
      <c r="HN49" s="75">
        <f t="shared" ref="HN49:HN56" si="1640">SUM(HL49:HM49)</f>
        <v>0</v>
      </c>
      <c r="HO49" s="41"/>
      <c r="HP49" s="39"/>
      <c r="HQ49" s="75">
        <f t="shared" ref="HQ49:HQ56" si="1641">SUM(HO49:HP49)</f>
        <v>0</v>
      </c>
      <c r="HR49" s="41"/>
      <c r="HS49" s="39"/>
      <c r="HT49" s="75">
        <f t="shared" ref="HT49:HT56" si="1642">SUM(HR49:HS49)</f>
        <v>0</v>
      </c>
      <c r="HU49" s="41"/>
      <c r="HV49" s="39"/>
      <c r="HW49" s="75">
        <f t="shared" ref="HW49:HW56" si="1643">SUM(HU49:HV49)</f>
        <v>0</v>
      </c>
      <c r="HX49" s="41">
        <f t="shared" si="110"/>
        <v>0</v>
      </c>
      <c r="HY49" s="39">
        <f t="shared" si="111"/>
        <v>0</v>
      </c>
      <c r="HZ49" s="75">
        <f t="shared" si="112"/>
        <v>0</v>
      </c>
      <c r="IA49" s="41"/>
      <c r="IB49" s="39"/>
      <c r="IC49" s="75">
        <f t="shared" ref="IC49:IC56" si="1644">SUM(IA49:IB49)</f>
        <v>0</v>
      </c>
      <c r="ID49" s="41"/>
      <c r="IE49" s="39"/>
      <c r="IF49" s="75">
        <f t="shared" ref="IF49:IF56" si="1645">SUM(ID49:IE49)</f>
        <v>0</v>
      </c>
      <c r="IG49" s="41">
        <f t="shared" si="115"/>
        <v>0</v>
      </c>
      <c r="IH49" s="39">
        <f t="shared" si="116"/>
        <v>0</v>
      </c>
      <c r="II49" s="75">
        <f t="shared" si="117"/>
        <v>0</v>
      </c>
      <c r="IJ49" s="41"/>
      <c r="IK49" s="39"/>
      <c r="IL49" s="75">
        <f t="shared" ref="IL49:IL56" si="1646">SUM(IJ49:IK49)</f>
        <v>0</v>
      </c>
      <c r="IM49" s="41"/>
      <c r="IN49" s="39"/>
      <c r="IO49" s="75">
        <f t="shared" ref="IO49:IO56" si="1647">SUM(IM49:IN49)</f>
        <v>0</v>
      </c>
      <c r="IP49" s="41">
        <f t="shared" si="120"/>
        <v>0</v>
      </c>
      <c r="IQ49" s="39">
        <f t="shared" si="121"/>
        <v>0</v>
      </c>
      <c r="IR49" s="75">
        <f t="shared" si="122"/>
        <v>0</v>
      </c>
      <c r="IS49" s="41"/>
      <c r="IT49" s="39"/>
      <c r="IU49" s="75">
        <f t="shared" ref="IU49:IU56" si="1648">SUM(IS49:IT49)</f>
        <v>0</v>
      </c>
      <c r="IV49" s="41"/>
      <c r="IW49" s="39"/>
      <c r="IX49" s="75">
        <f t="shared" ref="IX49:IX56" si="1649">SUM(IV49:IW49)</f>
        <v>0</v>
      </c>
      <c r="IY49" s="41">
        <f t="shared" si="125"/>
        <v>0</v>
      </c>
      <c r="IZ49" s="39">
        <f t="shared" si="126"/>
        <v>0</v>
      </c>
      <c r="JA49" s="75">
        <f t="shared" si="127"/>
        <v>0</v>
      </c>
      <c r="JB49" s="41"/>
      <c r="JC49" s="39"/>
      <c r="JD49" s="75">
        <f t="shared" ref="JD49:JD56" si="1650">SUM(JB49:JC49)</f>
        <v>0</v>
      </c>
      <c r="JE49" s="41"/>
      <c r="JF49" s="39"/>
      <c r="JG49" s="75">
        <f t="shared" ref="JG49:JG56" si="1651">SUM(JE49:JF49)</f>
        <v>0</v>
      </c>
      <c r="JH49" s="41"/>
      <c r="JI49" s="39"/>
      <c r="JJ49" s="75">
        <f t="shared" ref="JJ49:JJ56" si="1652">SUM(JH49:JI49)</f>
        <v>0</v>
      </c>
      <c r="JK49" s="41">
        <f t="shared" si="131"/>
        <v>0</v>
      </c>
      <c r="JL49" s="39">
        <f t="shared" si="132"/>
        <v>0</v>
      </c>
      <c r="JM49" s="75">
        <f t="shared" si="133"/>
        <v>0</v>
      </c>
      <c r="JN49" s="41"/>
      <c r="JO49" s="39"/>
      <c r="JP49" s="75">
        <f t="shared" ref="JP49:JP56" si="1653">SUM(JN49:JO49)</f>
        <v>0</v>
      </c>
      <c r="JQ49" s="41"/>
      <c r="JR49" s="39"/>
      <c r="JS49" s="75">
        <f t="shared" ref="JS49:JS56" si="1654">SUM(JQ49:JR49)</f>
        <v>0</v>
      </c>
      <c r="JT49" s="41">
        <f t="shared" si="136"/>
        <v>0</v>
      </c>
      <c r="JU49" s="39">
        <f t="shared" si="137"/>
        <v>0</v>
      </c>
      <c r="JV49" s="75">
        <f t="shared" si="138"/>
        <v>0</v>
      </c>
      <c r="JW49" s="41"/>
      <c r="JX49" s="39"/>
      <c r="JY49" s="75">
        <f t="shared" ref="JY49:JY56" si="1655">SUM(JW49:JX49)</f>
        <v>0</v>
      </c>
      <c r="JZ49" s="41"/>
      <c r="KA49" s="39"/>
      <c r="KB49" s="75">
        <f t="shared" ref="KB49:KB56" si="1656">SUM(JZ49:KA49)</f>
        <v>0</v>
      </c>
      <c r="KC49" s="41">
        <f t="shared" si="141"/>
        <v>0</v>
      </c>
      <c r="KD49" s="39">
        <f t="shared" si="142"/>
        <v>0</v>
      </c>
      <c r="KE49" s="75">
        <f t="shared" si="143"/>
        <v>0</v>
      </c>
      <c r="KF49" s="41"/>
      <c r="KG49" s="39"/>
      <c r="KH49" s="75">
        <f t="shared" ref="KH49:KH56" si="1657">SUM(KF49:KG49)</f>
        <v>0</v>
      </c>
      <c r="KI49" s="41">
        <f t="shared" si="1351"/>
        <v>0</v>
      </c>
      <c r="KJ49" s="39">
        <f t="shared" si="1352"/>
        <v>0</v>
      </c>
      <c r="KK49" s="75">
        <f t="shared" si="145"/>
        <v>0</v>
      </c>
      <c r="KL49" s="41"/>
      <c r="KM49" s="39"/>
      <c r="KN49" s="75">
        <f t="shared" ref="KN49:KN56" si="1658">SUM(KL49:KM49)</f>
        <v>0</v>
      </c>
      <c r="KO49" s="41"/>
      <c r="KP49" s="39"/>
      <c r="KQ49" s="75">
        <f t="shared" ref="KQ49:KQ56" si="1659">SUM(KO49:KP49)</f>
        <v>0</v>
      </c>
      <c r="KR49" s="41"/>
      <c r="KS49" s="39"/>
      <c r="KT49" s="75">
        <f t="shared" ref="KT49:KT56" si="1660">SUM(KR49:KS49)</f>
        <v>0</v>
      </c>
      <c r="KU49" s="41">
        <f t="shared" si="149"/>
        <v>0</v>
      </c>
      <c r="KV49" s="39">
        <f t="shared" si="150"/>
        <v>0</v>
      </c>
      <c r="KW49" s="75">
        <f t="shared" si="151"/>
        <v>0</v>
      </c>
      <c r="KX49" s="41"/>
      <c r="KY49" s="39"/>
      <c r="KZ49" s="75">
        <f t="shared" ref="KZ49:KZ56" si="1661">SUM(KX49:KY49)</f>
        <v>0</v>
      </c>
      <c r="LA49" s="41"/>
      <c r="LB49" s="39"/>
      <c r="LC49" s="75">
        <f t="shared" ref="LC49:LC56" si="1662">SUM(LA49:LB49)</f>
        <v>0</v>
      </c>
      <c r="LD49" s="41"/>
      <c r="LE49" s="39"/>
      <c r="LF49" s="75">
        <f t="shared" ref="LF49:LF56" si="1663">SUM(LD49:LE49)</f>
        <v>0</v>
      </c>
      <c r="LG49" s="41"/>
      <c r="LH49" s="39"/>
      <c r="LI49" s="75">
        <f t="shared" ref="LI49:LI56" si="1664">SUM(LG49:LH49)</f>
        <v>0</v>
      </c>
      <c r="LJ49" s="41"/>
      <c r="LK49" s="39"/>
      <c r="LL49" s="75">
        <f t="shared" ref="LL49:LL56" si="1665">SUM(LJ49:LK49)</f>
        <v>0</v>
      </c>
      <c r="LM49" s="41">
        <f t="shared" si="157"/>
        <v>0</v>
      </c>
      <c r="LN49" s="39">
        <f t="shared" si="157"/>
        <v>0</v>
      </c>
      <c r="LO49" s="75">
        <f t="shared" si="158"/>
        <v>0</v>
      </c>
      <c r="LP49" s="41"/>
      <c r="LQ49" s="39"/>
      <c r="LR49" s="75">
        <f t="shared" ref="LR49:LR56" si="1666">SUM(LP49:LQ49)</f>
        <v>0</v>
      </c>
      <c r="LS49" s="41">
        <f t="shared" si="1230"/>
        <v>0</v>
      </c>
      <c r="LT49" s="39">
        <f t="shared" si="1231"/>
        <v>0</v>
      </c>
      <c r="LU49" s="75">
        <f t="shared" si="160"/>
        <v>0</v>
      </c>
      <c r="LV49" s="41"/>
      <c r="LW49" s="39"/>
      <c r="LX49" s="75">
        <f t="shared" ref="LX49:LX56" si="1667">SUM(LV49:LW49)</f>
        <v>0</v>
      </c>
      <c r="LY49" s="41"/>
      <c r="LZ49" s="39"/>
      <c r="MA49" s="75">
        <f t="shared" ref="MA49:MA56" si="1668">SUM(LY49:LZ49)</f>
        <v>0</v>
      </c>
      <c r="MB49" s="41"/>
      <c r="MC49" s="39"/>
      <c r="MD49" s="75">
        <f t="shared" ref="MD49:MD56" si="1669">SUM(MB49:MC49)</f>
        <v>0</v>
      </c>
      <c r="ME49" s="41"/>
      <c r="MF49" s="39"/>
      <c r="MG49" s="75">
        <f t="shared" ref="MG49:MG56" si="1670">SUM(ME49:MF49)</f>
        <v>0</v>
      </c>
      <c r="MH49" s="41"/>
      <c r="MI49" s="39"/>
      <c r="MJ49" s="75">
        <f t="shared" ref="MJ49:MJ56" si="1671">SUM(MH49:MI49)</f>
        <v>0</v>
      </c>
      <c r="MK49" s="41"/>
      <c r="ML49" s="39"/>
      <c r="MM49" s="75">
        <f t="shared" ref="MM49:MM56" si="1672">SUM(MK49:ML49)</f>
        <v>0</v>
      </c>
      <c r="MN49" s="41"/>
      <c r="MO49" s="39"/>
      <c r="MP49" s="75">
        <f t="shared" ref="MP49:MP56" si="1673">SUM(MN49:MO49)</f>
        <v>0</v>
      </c>
      <c r="MQ49" s="41"/>
      <c r="MR49" s="39"/>
      <c r="MS49" s="75">
        <f t="shared" ref="MS49:MS56" si="1674">SUM(MQ49:MR49)</f>
        <v>0</v>
      </c>
      <c r="MT49" s="41"/>
      <c r="MU49" s="39"/>
      <c r="MV49" s="75">
        <f t="shared" ref="MV49:MV56" si="1675">SUM(MT49:MU49)</f>
        <v>0</v>
      </c>
      <c r="MW49" s="41">
        <f t="shared" si="170"/>
        <v>0</v>
      </c>
      <c r="MX49" s="39">
        <f t="shared" si="171"/>
        <v>0</v>
      </c>
      <c r="MY49" s="75">
        <f t="shared" si="172"/>
        <v>0</v>
      </c>
      <c r="MZ49" s="41"/>
      <c r="NA49" s="39"/>
      <c r="NB49" s="75">
        <f t="shared" ref="NB49:NB56" si="1676">SUM(MZ49:NA49)</f>
        <v>0</v>
      </c>
      <c r="NC49" s="41"/>
      <c r="ND49" s="39"/>
      <c r="NE49" s="75">
        <f t="shared" ref="NE49:NE56" si="1677">SUM(NC49:ND49)</f>
        <v>0</v>
      </c>
      <c r="NF49" s="39">
        <f>1443204-200000</f>
        <v>1243204</v>
      </c>
      <c r="NG49" s="39"/>
      <c r="NH49" s="75">
        <f t="shared" ref="NH49:NH56" si="1678">SUM(NF49:NG49)</f>
        <v>1243204</v>
      </c>
      <c r="NI49" s="41"/>
      <c r="NJ49" s="39"/>
      <c r="NK49" s="75">
        <f t="shared" ref="NK49:NK56" si="1679">SUM(NI49:NJ49)</f>
        <v>0</v>
      </c>
      <c r="NL49" s="41">
        <f t="shared" si="177"/>
        <v>1243204</v>
      </c>
      <c r="NM49" s="39">
        <f t="shared" si="178"/>
        <v>0</v>
      </c>
      <c r="NN49" s="75">
        <f t="shared" si="179"/>
        <v>1243204</v>
      </c>
      <c r="NO49" s="41">
        <f t="shared" si="180"/>
        <v>1243204</v>
      </c>
      <c r="NP49" s="39">
        <f t="shared" si="181"/>
        <v>0</v>
      </c>
      <c r="NQ49" s="75">
        <f t="shared" si="182"/>
        <v>1243204</v>
      </c>
      <c r="NR49" s="41"/>
      <c r="NS49" s="39"/>
      <c r="NT49" s="75">
        <f t="shared" ref="NT49:NT56" si="1680">SUM(NR49:NS49)</f>
        <v>0</v>
      </c>
      <c r="NU49" s="41"/>
      <c r="NV49" s="39"/>
      <c r="NW49" s="75">
        <f t="shared" ref="NW49:NW56" si="1681">SUM(NU49:NV49)</f>
        <v>0</v>
      </c>
      <c r="NX49" s="41"/>
      <c r="NY49" s="39"/>
      <c r="NZ49" s="75">
        <f t="shared" ref="NZ49:NZ56" si="1682">SUM(NX49:NY49)</f>
        <v>0</v>
      </c>
      <c r="OA49" s="41"/>
      <c r="OB49" s="39"/>
      <c r="OC49" s="75">
        <f t="shared" ref="OC49:OC56" si="1683">SUM(OA49:OB49)</f>
        <v>0</v>
      </c>
      <c r="OD49" s="41"/>
      <c r="OE49" s="39"/>
      <c r="OF49" s="75">
        <f t="shared" ref="OF49:OF56" si="1684">SUM(OD49:OE49)</f>
        <v>0</v>
      </c>
      <c r="OG49" s="41"/>
      <c r="OH49" s="39"/>
      <c r="OI49" s="75">
        <f t="shared" ref="OI49:OI56" si="1685">SUM(OG49:OH49)</f>
        <v>0</v>
      </c>
      <c r="OJ49" s="41"/>
      <c r="OK49" s="39"/>
      <c r="OL49" s="75">
        <f t="shared" ref="OL49:OL56" si="1686">SUM(OJ49:OK49)</f>
        <v>0</v>
      </c>
      <c r="OM49" s="41"/>
      <c r="ON49" s="39"/>
      <c r="OO49" s="75">
        <f t="shared" ref="OO49:OO56" si="1687">SUM(OM49:ON49)</f>
        <v>0</v>
      </c>
      <c r="OP49" s="41">
        <f t="shared" si="1345"/>
        <v>0</v>
      </c>
      <c r="OQ49" s="39">
        <f t="shared" si="1345"/>
        <v>0</v>
      </c>
      <c r="OR49" s="75">
        <f t="shared" si="192"/>
        <v>0</v>
      </c>
      <c r="OS49" s="41"/>
      <c r="OT49" s="39"/>
      <c r="OU49" s="75">
        <f t="shared" ref="OU49:OU56" si="1688">SUM(OS49:OT49)</f>
        <v>0</v>
      </c>
      <c r="OV49" s="41">
        <f t="shared" si="194"/>
        <v>0</v>
      </c>
      <c r="OW49" s="39">
        <f t="shared" si="195"/>
        <v>0</v>
      </c>
      <c r="OX49" s="75">
        <f t="shared" si="196"/>
        <v>0</v>
      </c>
      <c r="OY49" s="41"/>
      <c r="OZ49" s="39"/>
      <c r="PA49" s="75">
        <f t="shared" ref="PA49:PA56" si="1689">SUM(OY49:OZ49)</f>
        <v>0</v>
      </c>
      <c r="PB49" s="41"/>
      <c r="PC49" s="39"/>
      <c r="PD49" s="75">
        <f t="shared" ref="PD49:PD56" si="1690">SUM(PB49:PC49)</f>
        <v>0</v>
      </c>
      <c r="PE49" s="41"/>
      <c r="PF49" s="39"/>
      <c r="PG49" s="75">
        <f t="shared" ref="PG49:PG56" si="1691">SUM(PE49:PF49)</f>
        <v>0</v>
      </c>
      <c r="PH49" s="41"/>
      <c r="PI49" s="39"/>
      <c r="PJ49" s="75">
        <f t="shared" ref="PJ49:PJ56" si="1692">SUM(PH49:PI49)</f>
        <v>0</v>
      </c>
      <c r="PK49" s="41">
        <f t="shared" si="201"/>
        <v>0</v>
      </c>
      <c r="PL49" s="39">
        <f t="shared" si="201"/>
        <v>0</v>
      </c>
      <c r="PM49" s="75">
        <f t="shared" si="202"/>
        <v>0</v>
      </c>
      <c r="PN49" s="41">
        <f t="shared" si="1353"/>
        <v>0</v>
      </c>
      <c r="PO49" s="39">
        <f t="shared" si="1354"/>
        <v>0</v>
      </c>
      <c r="PP49" s="75">
        <f t="shared" si="203"/>
        <v>0</v>
      </c>
      <c r="PQ49" s="41">
        <f t="shared" si="1232"/>
        <v>1252004</v>
      </c>
      <c r="PR49" s="39">
        <f t="shared" si="1233"/>
        <v>0</v>
      </c>
      <c r="PS49" s="75">
        <f t="shared" si="204"/>
        <v>1252004</v>
      </c>
      <c r="PT49" s="41">
        <f t="shared" si="1234"/>
        <v>1347511</v>
      </c>
      <c r="PU49" s="39">
        <f t="shared" si="1235"/>
        <v>0</v>
      </c>
      <c r="PV49" s="75">
        <f t="shared" si="205"/>
        <v>1347511</v>
      </c>
    </row>
    <row r="50" spans="1:438" s="52" customFormat="1" x14ac:dyDescent="0.25">
      <c r="A50" s="35">
        <v>39</v>
      </c>
      <c r="B50" s="36" t="s">
        <v>299</v>
      </c>
      <c r="C50" s="74" t="s">
        <v>254</v>
      </c>
      <c r="D50" s="38">
        <v>16434</v>
      </c>
      <c r="E50" s="39"/>
      <c r="F50" s="75">
        <f t="shared" si="1579"/>
        <v>16434</v>
      </c>
      <c r="G50" s="41"/>
      <c r="H50" s="39"/>
      <c r="I50" s="75">
        <f t="shared" si="1580"/>
        <v>0</v>
      </c>
      <c r="J50" s="41"/>
      <c r="K50" s="39"/>
      <c r="L50" s="75">
        <f t="shared" si="1581"/>
        <v>0</v>
      </c>
      <c r="M50" s="41"/>
      <c r="N50" s="39"/>
      <c r="O50" s="75">
        <f t="shared" si="1582"/>
        <v>0</v>
      </c>
      <c r="P50" s="41"/>
      <c r="Q50" s="39"/>
      <c r="R50" s="75">
        <f t="shared" si="1583"/>
        <v>0</v>
      </c>
      <c r="S50" s="41"/>
      <c r="T50" s="39"/>
      <c r="U50" s="75">
        <f t="shared" si="1584"/>
        <v>0</v>
      </c>
      <c r="V50" s="41"/>
      <c r="W50" s="39"/>
      <c r="X50" s="75">
        <f t="shared" si="1585"/>
        <v>0</v>
      </c>
      <c r="Y50" s="41"/>
      <c r="Z50" s="39"/>
      <c r="AA50" s="75">
        <f t="shared" si="1586"/>
        <v>0</v>
      </c>
      <c r="AB50" s="41">
        <f t="shared" si="25"/>
        <v>0</v>
      </c>
      <c r="AC50" s="39">
        <f t="shared" si="26"/>
        <v>0</v>
      </c>
      <c r="AD50" s="75">
        <f t="shared" si="26"/>
        <v>0</v>
      </c>
      <c r="AE50" s="39"/>
      <c r="AF50" s="39"/>
      <c r="AG50" s="75">
        <f t="shared" si="1587"/>
        <v>0</v>
      </c>
      <c r="AH50" s="41">
        <f t="shared" si="1225"/>
        <v>16434</v>
      </c>
      <c r="AI50" s="39">
        <f t="shared" si="28"/>
        <v>0</v>
      </c>
      <c r="AJ50" s="75">
        <f t="shared" si="29"/>
        <v>16434</v>
      </c>
      <c r="AK50" s="39">
        <v>23600</v>
      </c>
      <c r="AL50" s="39"/>
      <c r="AM50" s="75">
        <f t="shared" si="1588"/>
        <v>23600</v>
      </c>
      <c r="AN50" s="41"/>
      <c r="AO50" s="39"/>
      <c r="AP50" s="75">
        <f t="shared" si="1589"/>
        <v>0</v>
      </c>
      <c r="AQ50" s="41"/>
      <c r="AR50" s="39"/>
      <c r="AS50" s="75">
        <f t="shared" si="1590"/>
        <v>0</v>
      </c>
      <c r="AT50" s="41"/>
      <c r="AU50" s="39"/>
      <c r="AV50" s="75">
        <f t="shared" si="1591"/>
        <v>0</v>
      </c>
      <c r="AW50" s="41"/>
      <c r="AX50" s="39"/>
      <c r="AY50" s="75">
        <f t="shared" si="1592"/>
        <v>0</v>
      </c>
      <c r="AZ50" s="41"/>
      <c r="BA50" s="39"/>
      <c r="BB50" s="75">
        <f t="shared" si="1593"/>
        <v>0</v>
      </c>
      <c r="BC50" s="41"/>
      <c r="BD50" s="39"/>
      <c r="BE50" s="75">
        <f t="shared" si="1594"/>
        <v>0</v>
      </c>
      <c r="BF50" s="41"/>
      <c r="BG50" s="39"/>
      <c r="BH50" s="75">
        <f t="shared" si="1595"/>
        <v>0</v>
      </c>
      <c r="BI50" s="41"/>
      <c r="BJ50" s="39"/>
      <c r="BK50" s="75">
        <f t="shared" si="1596"/>
        <v>0</v>
      </c>
      <c r="BL50" s="41"/>
      <c r="BM50" s="39"/>
      <c r="BN50" s="75">
        <f t="shared" si="1597"/>
        <v>0</v>
      </c>
      <c r="BO50" s="41"/>
      <c r="BP50" s="39"/>
      <c r="BQ50" s="75">
        <f t="shared" si="1598"/>
        <v>0</v>
      </c>
      <c r="BR50" s="41">
        <f t="shared" si="41"/>
        <v>23600</v>
      </c>
      <c r="BS50" s="39">
        <f t="shared" si="42"/>
        <v>0</v>
      </c>
      <c r="BT50" s="75">
        <f t="shared" si="43"/>
        <v>23600</v>
      </c>
      <c r="BU50" s="41"/>
      <c r="BV50" s="39"/>
      <c r="BW50" s="75">
        <f t="shared" si="1599"/>
        <v>0</v>
      </c>
      <c r="BX50" s="41"/>
      <c r="BY50" s="39"/>
      <c r="BZ50" s="75">
        <f t="shared" si="1600"/>
        <v>0</v>
      </c>
      <c r="CA50" s="41"/>
      <c r="CB50" s="39"/>
      <c r="CC50" s="75">
        <f t="shared" si="1601"/>
        <v>0</v>
      </c>
      <c r="CD50" s="41"/>
      <c r="CE50" s="39"/>
      <c r="CF50" s="75">
        <f t="shared" si="1602"/>
        <v>0</v>
      </c>
      <c r="CG50" s="41"/>
      <c r="CH50" s="39"/>
      <c r="CI50" s="75">
        <f t="shared" si="1603"/>
        <v>0</v>
      </c>
      <c r="CJ50" s="41"/>
      <c r="CK50" s="39"/>
      <c r="CL50" s="75">
        <f t="shared" si="1604"/>
        <v>0</v>
      </c>
      <c r="CM50" s="41"/>
      <c r="CN50" s="39"/>
      <c r="CO50" s="75">
        <f t="shared" si="1605"/>
        <v>0</v>
      </c>
      <c r="CP50" s="41">
        <f t="shared" si="51"/>
        <v>0</v>
      </c>
      <c r="CQ50" s="39">
        <f t="shared" si="52"/>
        <v>0</v>
      </c>
      <c r="CR50" s="75">
        <f t="shared" si="53"/>
        <v>0</v>
      </c>
      <c r="CS50" s="41"/>
      <c r="CT50" s="39"/>
      <c r="CU50" s="75">
        <f t="shared" si="1606"/>
        <v>0</v>
      </c>
      <c r="CV50" s="41"/>
      <c r="CW50" s="39"/>
      <c r="CX50" s="75">
        <f t="shared" si="1607"/>
        <v>0</v>
      </c>
      <c r="CY50" s="41"/>
      <c r="CZ50" s="39"/>
      <c r="DA50" s="75">
        <f t="shared" si="1608"/>
        <v>0</v>
      </c>
      <c r="DB50" s="41"/>
      <c r="DC50" s="39"/>
      <c r="DD50" s="75">
        <f t="shared" si="1609"/>
        <v>0</v>
      </c>
      <c r="DE50" s="41"/>
      <c r="DF50" s="39"/>
      <c r="DG50" s="75">
        <f t="shared" si="1610"/>
        <v>0</v>
      </c>
      <c r="DH50" s="41">
        <f t="shared" si="59"/>
        <v>0</v>
      </c>
      <c r="DI50" s="39">
        <f t="shared" si="60"/>
        <v>0</v>
      </c>
      <c r="DJ50" s="75">
        <f t="shared" si="61"/>
        <v>0</v>
      </c>
      <c r="DK50" s="41"/>
      <c r="DL50" s="39"/>
      <c r="DM50" s="75">
        <f t="shared" si="1611"/>
        <v>0</v>
      </c>
      <c r="DN50" s="41"/>
      <c r="DO50" s="39"/>
      <c r="DP50" s="75">
        <f t="shared" si="1612"/>
        <v>0</v>
      </c>
      <c r="DQ50" s="41"/>
      <c r="DR50" s="39"/>
      <c r="DS50" s="75">
        <f t="shared" si="1613"/>
        <v>0</v>
      </c>
      <c r="DT50" s="41"/>
      <c r="DU50" s="39"/>
      <c r="DV50" s="75">
        <f t="shared" si="1614"/>
        <v>0</v>
      </c>
      <c r="DW50" s="41"/>
      <c r="DX50" s="39"/>
      <c r="DY50" s="75">
        <f t="shared" si="1615"/>
        <v>0</v>
      </c>
      <c r="DZ50" s="41">
        <f t="shared" si="67"/>
        <v>0</v>
      </c>
      <c r="EA50" s="39">
        <f t="shared" si="67"/>
        <v>0</v>
      </c>
      <c r="EB50" s="75">
        <f t="shared" si="68"/>
        <v>0</v>
      </c>
      <c r="EC50" s="41"/>
      <c r="ED50" s="39"/>
      <c r="EE50" s="75">
        <f t="shared" si="1616"/>
        <v>0</v>
      </c>
      <c r="EF50" s="39">
        <v>17065</v>
      </c>
      <c r="EG50" s="39"/>
      <c r="EH50" s="75">
        <f t="shared" si="1617"/>
        <v>17065</v>
      </c>
      <c r="EI50" s="41"/>
      <c r="EJ50" s="39"/>
      <c r="EK50" s="75">
        <f t="shared" si="1618"/>
        <v>0</v>
      </c>
      <c r="EL50" s="41"/>
      <c r="EM50" s="39"/>
      <c r="EN50" s="75">
        <f t="shared" si="1619"/>
        <v>0</v>
      </c>
      <c r="EO50" s="41">
        <f t="shared" si="1226"/>
        <v>17065</v>
      </c>
      <c r="EP50" s="39">
        <f t="shared" si="1227"/>
        <v>0</v>
      </c>
      <c r="EQ50" s="75">
        <f t="shared" si="74"/>
        <v>17065</v>
      </c>
      <c r="ER50" s="41"/>
      <c r="ES50" s="39"/>
      <c r="ET50" s="75">
        <f t="shared" si="1620"/>
        <v>0</v>
      </c>
      <c r="EU50" s="41"/>
      <c r="EV50" s="39"/>
      <c r="EW50" s="75">
        <f t="shared" si="1621"/>
        <v>0</v>
      </c>
      <c r="EX50" s="41"/>
      <c r="EY50" s="39"/>
      <c r="EZ50" s="75">
        <f t="shared" si="1622"/>
        <v>0</v>
      </c>
      <c r="FA50" s="41"/>
      <c r="FB50" s="39"/>
      <c r="FC50" s="75">
        <f t="shared" si="1623"/>
        <v>0</v>
      </c>
      <c r="FD50" s="41"/>
      <c r="FE50" s="39"/>
      <c r="FF50" s="75">
        <f t="shared" si="1624"/>
        <v>0</v>
      </c>
      <c r="FG50" s="41"/>
      <c r="FH50" s="39"/>
      <c r="FI50" s="75">
        <f t="shared" si="1625"/>
        <v>0</v>
      </c>
      <c r="FJ50" s="41">
        <f t="shared" si="81"/>
        <v>0</v>
      </c>
      <c r="FK50" s="39">
        <f t="shared" si="82"/>
        <v>0</v>
      </c>
      <c r="FL50" s="75">
        <f t="shared" si="83"/>
        <v>0</v>
      </c>
      <c r="FM50" s="41"/>
      <c r="FN50" s="39"/>
      <c r="FO50" s="75">
        <f t="shared" si="1626"/>
        <v>0</v>
      </c>
      <c r="FP50" s="41"/>
      <c r="FQ50" s="39"/>
      <c r="FR50" s="75">
        <f t="shared" si="1627"/>
        <v>0</v>
      </c>
      <c r="FS50" s="39"/>
      <c r="FT50" s="39"/>
      <c r="FU50" s="75">
        <f t="shared" si="1628"/>
        <v>0</v>
      </c>
      <c r="FV50" s="41"/>
      <c r="FW50" s="39"/>
      <c r="FX50" s="75">
        <f t="shared" si="1629"/>
        <v>0</v>
      </c>
      <c r="FY50" s="41"/>
      <c r="FZ50" s="39"/>
      <c r="GA50" s="75">
        <f t="shared" si="1630"/>
        <v>0</v>
      </c>
      <c r="GB50" s="41">
        <f t="shared" si="89"/>
        <v>0</v>
      </c>
      <c r="GC50" s="39">
        <f t="shared" si="90"/>
        <v>0</v>
      </c>
      <c r="GD50" s="75">
        <f t="shared" si="1631"/>
        <v>0</v>
      </c>
      <c r="GE50" s="41"/>
      <c r="GF50" s="39"/>
      <c r="GG50" s="75">
        <f t="shared" si="1632"/>
        <v>0</v>
      </c>
      <c r="GH50" s="41"/>
      <c r="GI50" s="39"/>
      <c r="GJ50" s="75">
        <f t="shared" si="1633"/>
        <v>0</v>
      </c>
      <c r="GK50" s="41">
        <f t="shared" si="94"/>
        <v>0</v>
      </c>
      <c r="GL50" s="39">
        <f t="shared" si="94"/>
        <v>0</v>
      </c>
      <c r="GM50" s="75">
        <f t="shared" si="95"/>
        <v>0</v>
      </c>
      <c r="GN50" s="41"/>
      <c r="GO50" s="39"/>
      <c r="GP50" s="75">
        <f t="shared" si="1634"/>
        <v>0</v>
      </c>
      <c r="GQ50" s="41"/>
      <c r="GR50" s="39"/>
      <c r="GS50" s="75">
        <f t="shared" si="1635"/>
        <v>0</v>
      </c>
      <c r="GT50" s="41">
        <f t="shared" si="98"/>
        <v>0</v>
      </c>
      <c r="GU50" s="39">
        <f t="shared" si="99"/>
        <v>0</v>
      </c>
      <c r="GV50" s="75">
        <f t="shared" si="100"/>
        <v>0</v>
      </c>
      <c r="GW50" s="41">
        <f t="shared" si="1228"/>
        <v>17065</v>
      </c>
      <c r="GX50" s="39">
        <f t="shared" si="1229"/>
        <v>0</v>
      </c>
      <c r="GY50" s="75">
        <f t="shared" si="101"/>
        <v>17065</v>
      </c>
      <c r="GZ50" s="39"/>
      <c r="HA50" s="39"/>
      <c r="HB50" s="75">
        <f t="shared" si="1636"/>
        <v>0</v>
      </c>
      <c r="HC50" s="39"/>
      <c r="HD50" s="39"/>
      <c r="HE50" s="75">
        <f t="shared" si="1637"/>
        <v>0</v>
      </c>
      <c r="HF50" s="39"/>
      <c r="HG50" s="39"/>
      <c r="HH50" s="75">
        <f t="shared" si="1638"/>
        <v>0</v>
      </c>
      <c r="HI50" s="39"/>
      <c r="HJ50" s="39"/>
      <c r="HK50" s="75">
        <f t="shared" si="1639"/>
        <v>0</v>
      </c>
      <c r="HL50" s="39"/>
      <c r="HM50" s="39"/>
      <c r="HN50" s="75">
        <f t="shared" si="1640"/>
        <v>0</v>
      </c>
      <c r="HO50" s="41"/>
      <c r="HP50" s="39"/>
      <c r="HQ50" s="75">
        <f t="shared" si="1641"/>
        <v>0</v>
      </c>
      <c r="HR50" s="41"/>
      <c r="HS50" s="39"/>
      <c r="HT50" s="75">
        <f t="shared" si="1642"/>
        <v>0</v>
      </c>
      <c r="HU50" s="41"/>
      <c r="HV50" s="39"/>
      <c r="HW50" s="75">
        <f t="shared" si="1643"/>
        <v>0</v>
      </c>
      <c r="HX50" s="41">
        <f t="shared" si="110"/>
        <v>0</v>
      </c>
      <c r="HY50" s="39">
        <f t="shared" si="111"/>
        <v>0</v>
      </c>
      <c r="HZ50" s="75">
        <f t="shared" si="112"/>
        <v>0</v>
      </c>
      <c r="IA50" s="41"/>
      <c r="IB50" s="39"/>
      <c r="IC50" s="75">
        <f t="shared" si="1644"/>
        <v>0</v>
      </c>
      <c r="ID50" s="41"/>
      <c r="IE50" s="39"/>
      <c r="IF50" s="75">
        <f t="shared" si="1645"/>
        <v>0</v>
      </c>
      <c r="IG50" s="41">
        <f t="shared" si="115"/>
        <v>0</v>
      </c>
      <c r="IH50" s="39">
        <f t="shared" si="116"/>
        <v>0</v>
      </c>
      <c r="II50" s="75">
        <f t="shared" si="117"/>
        <v>0</v>
      </c>
      <c r="IJ50" s="41"/>
      <c r="IK50" s="39"/>
      <c r="IL50" s="75">
        <f t="shared" si="1646"/>
        <v>0</v>
      </c>
      <c r="IM50" s="41"/>
      <c r="IN50" s="39"/>
      <c r="IO50" s="75">
        <f t="shared" si="1647"/>
        <v>0</v>
      </c>
      <c r="IP50" s="41">
        <f t="shared" si="120"/>
        <v>0</v>
      </c>
      <c r="IQ50" s="39">
        <f t="shared" si="121"/>
        <v>0</v>
      </c>
      <c r="IR50" s="75">
        <f t="shared" si="122"/>
        <v>0</v>
      </c>
      <c r="IS50" s="41"/>
      <c r="IT50" s="39"/>
      <c r="IU50" s="75">
        <f t="shared" si="1648"/>
        <v>0</v>
      </c>
      <c r="IV50" s="41"/>
      <c r="IW50" s="39"/>
      <c r="IX50" s="75">
        <f t="shared" si="1649"/>
        <v>0</v>
      </c>
      <c r="IY50" s="41">
        <f t="shared" si="125"/>
        <v>0</v>
      </c>
      <c r="IZ50" s="39">
        <f t="shared" si="126"/>
        <v>0</v>
      </c>
      <c r="JA50" s="75">
        <f t="shared" si="127"/>
        <v>0</v>
      </c>
      <c r="JB50" s="41"/>
      <c r="JC50" s="39"/>
      <c r="JD50" s="75">
        <f t="shared" si="1650"/>
        <v>0</v>
      </c>
      <c r="JE50" s="41"/>
      <c r="JF50" s="39"/>
      <c r="JG50" s="75">
        <f t="shared" si="1651"/>
        <v>0</v>
      </c>
      <c r="JH50" s="41"/>
      <c r="JI50" s="39"/>
      <c r="JJ50" s="75">
        <f t="shared" si="1652"/>
        <v>0</v>
      </c>
      <c r="JK50" s="41">
        <f t="shared" si="131"/>
        <v>0</v>
      </c>
      <c r="JL50" s="39">
        <f t="shared" si="132"/>
        <v>0</v>
      </c>
      <c r="JM50" s="75">
        <f t="shared" si="133"/>
        <v>0</v>
      </c>
      <c r="JN50" s="41"/>
      <c r="JO50" s="39"/>
      <c r="JP50" s="75">
        <f t="shared" si="1653"/>
        <v>0</v>
      </c>
      <c r="JQ50" s="41"/>
      <c r="JR50" s="39"/>
      <c r="JS50" s="75">
        <f t="shared" si="1654"/>
        <v>0</v>
      </c>
      <c r="JT50" s="41">
        <f t="shared" si="136"/>
        <v>0</v>
      </c>
      <c r="JU50" s="39">
        <f t="shared" si="137"/>
        <v>0</v>
      </c>
      <c r="JV50" s="75">
        <f t="shared" si="138"/>
        <v>0</v>
      </c>
      <c r="JW50" s="41"/>
      <c r="JX50" s="39"/>
      <c r="JY50" s="75">
        <f t="shared" si="1655"/>
        <v>0</v>
      </c>
      <c r="JZ50" s="41"/>
      <c r="KA50" s="39"/>
      <c r="KB50" s="75">
        <f t="shared" si="1656"/>
        <v>0</v>
      </c>
      <c r="KC50" s="41">
        <f t="shared" si="141"/>
        <v>0</v>
      </c>
      <c r="KD50" s="39">
        <f t="shared" si="142"/>
        <v>0</v>
      </c>
      <c r="KE50" s="75">
        <f t="shared" si="143"/>
        <v>0</v>
      </c>
      <c r="KF50" s="41"/>
      <c r="KG50" s="39"/>
      <c r="KH50" s="75">
        <f t="shared" si="1657"/>
        <v>0</v>
      </c>
      <c r="KI50" s="41">
        <f t="shared" si="1351"/>
        <v>0</v>
      </c>
      <c r="KJ50" s="39">
        <f t="shared" si="1352"/>
        <v>0</v>
      </c>
      <c r="KK50" s="75">
        <f t="shared" si="145"/>
        <v>0</v>
      </c>
      <c r="KL50" s="41"/>
      <c r="KM50" s="39"/>
      <c r="KN50" s="75">
        <f t="shared" si="1658"/>
        <v>0</v>
      </c>
      <c r="KO50" s="41"/>
      <c r="KP50" s="39"/>
      <c r="KQ50" s="75">
        <f t="shared" si="1659"/>
        <v>0</v>
      </c>
      <c r="KR50" s="41"/>
      <c r="KS50" s="39"/>
      <c r="KT50" s="75">
        <f t="shared" si="1660"/>
        <v>0</v>
      </c>
      <c r="KU50" s="41">
        <f t="shared" si="149"/>
        <v>0</v>
      </c>
      <c r="KV50" s="39">
        <f t="shared" si="150"/>
        <v>0</v>
      </c>
      <c r="KW50" s="75">
        <f t="shared" si="151"/>
        <v>0</v>
      </c>
      <c r="KX50" s="41"/>
      <c r="KY50" s="39"/>
      <c r="KZ50" s="75">
        <f t="shared" si="1661"/>
        <v>0</v>
      </c>
      <c r="LA50" s="41"/>
      <c r="LB50" s="39"/>
      <c r="LC50" s="75">
        <f t="shared" si="1662"/>
        <v>0</v>
      </c>
      <c r="LD50" s="41"/>
      <c r="LE50" s="39"/>
      <c r="LF50" s="75">
        <f t="shared" si="1663"/>
        <v>0</v>
      </c>
      <c r="LG50" s="41"/>
      <c r="LH50" s="39"/>
      <c r="LI50" s="75">
        <f t="shared" si="1664"/>
        <v>0</v>
      </c>
      <c r="LJ50" s="41"/>
      <c r="LK50" s="39"/>
      <c r="LL50" s="75">
        <f t="shared" si="1665"/>
        <v>0</v>
      </c>
      <c r="LM50" s="41">
        <f t="shared" si="157"/>
        <v>0</v>
      </c>
      <c r="LN50" s="39">
        <f t="shared" si="157"/>
        <v>0</v>
      </c>
      <c r="LO50" s="75">
        <f t="shared" si="158"/>
        <v>0</v>
      </c>
      <c r="LP50" s="41"/>
      <c r="LQ50" s="39"/>
      <c r="LR50" s="75">
        <f t="shared" si="1666"/>
        <v>0</v>
      </c>
      <c r="LS50" s="41">
        <f t="shared" si="1230"/>
        <v>0</v>
      </c>
      <c r="LT50" s="39">
        <f t="shared" si="1231"/>
        <v>0</v>
      </c>
      <c r="LU50" s="75">
        <f t="shared" si="160"/>
        <v>0</v>
      </c>
      <c r="LV50" s="41"/>
      <c r="LW50" s="39"/>
      <c r="LX50" s="75">
        <f t="shared" si="1667"/>
        <v>0</v>
      </c>
      <c r="LY50" s="41"/>
      <c r="LZ50" s="39"/>
      <c r="MA50" s="75">
        <f t="shared" si="1668"/>
        <v>0</v>
      </c>
      <c r="MB50" s="41"/>
      <c r="MC50" s="39"/>
      <c r="MD50" s="75">
        <f t="shared" si="1669"/>
        <v>0</v>
      </c>
      <c r="ME50" s="41"/>
      <c r="MF50" s="39"/>
      <c r="MG50" s="75">
        <f t="shared" si="1670"/>
        <v>0</v>
      </c>
      <c r="MH50" s="41"/>
      <c r="MI50" s="39"/>
      <c r="MJ50" s="75">
        <f t="shared" si="1671"/>
        <v>0</v>
      </c>
      <c r="MK50" s="41"/>
      <c r="ML50" s="39"/>
      <c r="MM50" s="75">
        <f t="shared" si="1672"/>
        <v>0</v>
      </c>
      <c r="MN50" s="41"/>
      <c r="MO50" s="39"/>
      <c r="MP50" s="75">
        <f t="shared" si="1673"/>
        <v>0</v>
      </c>
      <c r="MQ50" s="41"/>
      <c r="MR50" s="39"/>
      <c r="MS50" s="75">
        <f t="shared" si="1674"/>
        <v>0</v>
      </c>
      <c r="MT50" s="41"/>
      <c r="MU50" s="39"/>
      <c r="MV50" s="75">
        <f t="shared" si="1675"/>
        <v>0</v>
      </c>
      <c r="MW50" s="41">
        <f t="shared" si="170"/>
        <v>0</v>
      </c>
      <c r="MX50" s="39">
        <f t="shared" si="171"/>
        <v>0</v>
      </c>
      <c r="MY50" s="75">
        <f t="shared" si="172"/>
        <v>0</v>
      </c>
      <c r="MZ50" s="41"/>
      <c r="NA50" s="39"/>
      <c r="NB50" s="75">
        <f t="shared" si="1676"/>
        <v>0</v>
      </c>
      <c r="NC50" s="41"/>
      <c r="ND50" s="39"/>
      <c r="NE50" s="75">
        <f t="shared" si="1677"/>
        <v>0</v>
      </c>
      <c r="NF50" s="39"/>
      <c r="NG50" s="39"/>
      <c r="NH50" s="75">
        <f t="shared" si="1678"/>
        <v>0</v>
      </c>
      <c r="NI50" s="41"/>
      <c r="NJ50" s="39"/>
      <c r="NK50" s="75">
        <f t="shared" si="1679"/>
        <v>0</v>
      </c>
      <c r="NL50" s="41">
        <f t="shared" si="177"/>
        <v>0</v>
      </c>
      <c r="NM50" s="39">
        <f t="shared" si="178"/>
        <v>0</v>
      </c>
      <c r="NN50" s="75">
        <f t="shared" si="179"/>
        <v>0</v>
      </c>
      <c r="NO50" s="41">
        <f t="shared" si="180"/>
        <v>0</v>
      </c>
      <c r="NP50" s="39">
        <f t="shared" si="181"/>
        <v>0</v>
      </c>
      <c r="NQ50" s="75">
        <f t="shared" si="182"/>
        <v>0</v>
      </c>
      <c r="NR50" s="41"/>
      <c r="NS50" s="39"/>
      <c r="NT50" s="75">
        <f t="shared" si="1680"/>
        <v>0</v>
      </c>
      <c r="NU50" s="41"/>
      <c r="NV50" s="39"/>
      <c r="NW50" s="75">
        <f t="shared" si="1681"/>
        <v>0</v>
      </c>
      <c r="NX50" s="41"/>
      <c r="NY50" s="39"/>
      <c r="NZ50" s="75">
        <f t="shared" si="1682"/>
        <v>0</v>
      </c>
      <c r="OA50" s="41"/>
      <c r="OB50" s="39"/>
      <c r="OC50" s="75">
        <f t="shared" si="1683"/>
        <v>0</v>
      </c>
      <c r="OD50" s="41"/>
      <c r="OE50" s="39"/>
      <c r="OF50" s="75">
        <f t="shared" si="1684"/>
        <v>0</v>
      </c>
      <c r="OG50" s="41"/>
      <c r="OH50" s="39"/>
      <c r="OI50" s="75">
        <f t="shared" si="1685"/>
        <v>0</v>
      </c>
      <c r="OJ50" s="41"/>
      <c r="OK50" s="39"/>
      <c r="OL50" s="75">
        <f t="shared" si="1686"/>
        <v>0</v>
      </c>
      <c r="OM50" s="41"/>
      <c r="ON50" s="39"/>
      <c r="OO50" s="75">
        <f t="shared" si="1687"/>
        <v>0</v>
      </c>
      <c r="OP50" s="41">
        <f t="shared" si="1345"/>
        <v>0</v>
      </c>
      <c r="OQ50" s="39">
        <f t="shared" si="1345"/>
        <v>0</v>
      </c>
      <c r="OR50" s="75">
        <f t="shared" si="192"/>
        <v>0</v>
      </c>
      <c r="OS50" s="41"/>
      <c r="OT50" s="39"/>
      <c r="OU50" s="75">
        <f t="shared" si="1688"/>
        <v>0</v>
      </c>
      <c r="OV50" s="41">
        <f t="shared" si="194"/>
        <v>0</v>
      </c>
      <c r="OW50" s="39">
        <f t="shared" si="195"/>
        <v>0</v>
      </c>
      <c r="OX50" s="75">
        <f t="shared" si="196"/>
        <v>0</v>
      </c>
      <c r="OY50" s="41"/>
      <c r="OZ50" s="39"/>
      <c r="PA50" s="75">
        <f t="shared" si="1689"/>
        <v>0</v>
      </c>
      <c r="PB50" s="41"/>
      <c r="PC50" s="39"/>
      <c r="PD50" s="75">
        <f t="shared" si="1690"/>
        <v>0</v>
      </c>
      <c r="PE50" s="41"/>
      <c r="PF50" s="39"/>
      <c r="PG50" s="75">
        <f t="shared" si="1691"/>
        <v>0</v>
      </c>
      <c r="PH50" s="41"/>
      <c r="PI50" s="39"/>
      <c r="PJ50" s="75">
        <f t="shared" si="1692"/>
        <v>0</v>
      </c>
      <c r="PK50" s="41">
        <f t="shared" si="201"/>
        <v>0</v>
      </c>
      <c r="PL50" s="39">
        <f t="shared" si="201"/>
        <v>0</v>
      </c>
      <c r="PM50" s="75">
        <f t="shared" si="202"/>
        <v>0</v>
      </c>
      <c r="PN50" s="41">
        <f t="shared" si="1353"/>
        <v>0</v>
      </c>
      <c r="PO50" s="39">
        <f t="shared" si="1354"/>
        <v>0</v>
      </c>
      <c r="PP50" s="75">
        <f t="shared" si="203"/>
        <v>0</v>
      </c>
      <c r="PQ50" s="41">
        <f t="shared" si="1232"/>
        <v>17065</v>
      </c>
      <c r="PR50" s="39">
        <f t="shared" si="1233"/>
        <v>0</v>
      </c>
      <c r="PS50" s="75">
        <f t="shared" si="204"/>
        <v>17065</v>
      </c>
      <c r="PT50" s="41">
        <f t="shared" si="1234"/>
        <v>57099</v>
      </c>
      <c r="PU50" s="39">
        <f t="shared" si="1235"/>
        <v>0</v>
      </c>
      <c r="PV50" s="75">
        <f t="shared" si="205"/>
        <v>57099</v>
      </c>
    </row>
    <row r="51" spans="1:438" s="52" customFormat="1" x14ac:dyDescent="0.25">
      <c r="A51" s="35">
        <v>40</v>
      </c>
      <c r="B51" s="36" t="s">
        <v>300</v>
      </c>
      <c r="C51" s="74" t="s">
        <v>255</v>
      </c>
      <c r="D51" s="38"/>
      <c r="E51" s="39"/>
      <c r="F51" s="75">
        <f t="shared" si="1579"/>
        <v>0</v>
      </c>
      <c r="G51" s="41"/>
      <c r="H51" s="39"/>
      <c r="I51" s="75">
        <f t="shared" si="1580"/>
        <v>0</v>
      </c>
      <c r="J51" s="41"/>
      <c r="K51" s="39"/>
      <c r="L51" s="75">
        <f t="shared" si="1581"/>
        <v>0</v>
      </c>
      <c r="M51" s="41"/>
      <c r="N51" s="39"/>
      <c r="O51" s="75">
        <f t="shared" si="1582"/>
        <v>0</v>
      </c>
      <c r="P51" s="39"/>
      <c r="Q51" s="39"/>
      <c r="R51" s="75">
        <f t="shared" si="1583"/>
        <v>0</v>
      </c>
      <c r="S51" s="41"/>
      <c r="T51" s="39"/>
      <c r="U51" s="75">
        <f t="shared" si="1584"/>
        <v>0</v>
      </c>
      <c r="V51" s="41"/>
      <c r="W51" s="39"/>
      <c r="X51" s="75">
        <f t="shared" si="1585"/>
        <v>0</v>
      </c>
      <c r="Y51" s="41"/>
      <c r="Z51" s="39"/>
      <c r="AA51" s="75">
        <f t="shared" si="1586"/>
        <v>0</v>
      </c>
      <c r="AB51" s="41">
        <f t="shared" si="25"/>
        <v>0</v>
      </c>
      <c r="AC51" s="39">
        <f t="shared" si="26"/>
        <v>0</v>
      </c>
      <c r="AD51" s="75">
        <f t="shared" si="26"/>
        <v>0</v>
      </c>
      <c r="AE51" s="39"/>
      <c r="AF51" s="39"/>
      <c r="AG51" s="75">
        <f t="shared" si="1587"/>
        <v>0</v>
      </c>
      <c r="AH51" s="41">
        <f t="shared" si="1225"/>
        <v>0</v>
      </c>
      <c r="AI51" s="39">
        <f t="shared" si="28"/>
        <v>0</v>
      </c>
      <c r="AJ51" s="75">
        <f t="shared" si="29"/>
        <v>0</v>
      </c>
      <c r="AK51" s="39"/>
      <c r="AL51" s="39"/>
      <c r="AM51" s="75">
        <f t="shared" si="1588"/>
        <v>0</v>
      </c>
      <c r="AN51" s="41"/>
      <c r="AO51" s="39"/>
      <c r="AP51" s="75">
        <f t="shared" si="1589"/>
        <v>0</v>
      </c>
      <c r="AQ51" s="41"/>
      <c r="AR51" s="39"/>
      <c r="AS51" s="75">
        <f t="shared" si="1590"/>
        <v>0</v>
      </c>
      <c r="AT51" s="41"/>
      <c r="AU51" s="39"/>
      <c r="AV51" s="75">
        <f t="shared" si="1591"/>
        <v>0</v>
      </c>
      <c r="AW51" s="41"/>
      <c r="AX51" s="39"/>
      <c r="AY51" s="75">
        <f t="shared" si="1592"/>
        <v>0</v>
      </c>
      <c r="AZ51" s="41"/>
      <c r="BA51" s="39"/>
      <c r="BB51" s="75">
        <f t="shared" si="1593"/>
        <v>0</v>
      </c>
      <c r="BC51" s="41"/>
      <c r="BD51" s="39"/>
      <c r="BE51" s="75">
        <f t="shared" si="1594"/>
        <v>0</v>
      </c>
      <c r="BF51" s="41"/>
      <c r="BG51" s="39"/>
      <c r="BH51" s="75">
        <f t="shared" si="1595"/>
        <v>0</v>
      </c>
      <c r="BI51" s="41"/>
      <c r="BJ51" s="39"/>
      <c r="BK51" s="75">
        <f t="shared" si="1596"/>
        <v>0</v>
      </c>
      <c r="BL51" s="41"/>
      <c r="BM51" s="39"/>
      <c r="BN51" s="75">
        <f t="shared" si="1597"/>
        <v>0</v>
      </c>
      <c r="BO51" s="41"/>
      <c r="BP51" s="39"/>
      <c r="BQ51" s="75">
        <f t="shared" si="1598"/>
        <v>0</v>
      </c>
      <c r="BR51" s="41">
        <f t="shared" si="41"/>
        <v>0</v>
      </c>
      <c r="BS51" s="39">
        <f t="shared" si="42"/>
        <v>0</v>
      </c>
      <c r="BT51" s="75">
        <f t="shared" si="43"/>
        <v>0</v>
      </c>
      <c r="BU51" s="41"/>
      <c r="BV51" s="39"/>
      <c r="BW51" s="75">
        <f t="shared" si="1599"/>
        <v>0</v>
      </c>
      <c r="BX51" s="41"/>
      <c r="BY51" s="39"/>
      <c r="BZ51" s="75">
        <f t="shared" si="1600"/>
        <v>0</v>
      </c>
      <c r="CA51" s="41"/>
      <c r="CB51" s="39"/>
      <c r="CC51" s="75">
        <f t="shared" si="1601"/>
        <v>0</v>
      </c>
      <c r="CD51" s="41"/>
      <c r="CE51" s="39"/>
      <c r="CF51" s="75">
        <f t="shared" si="1602"/>
        <v>0</v>
      </c>
      <c r="CG51" s="41"/>
      <c r="CH51" s="39"/>
      <c r="CI51" s="75">
        <f t="shared" si="1603"/>
        <v>0</v>
      </c>
      <c r="CJ51" s="41"/>
      <c r="CK51" s="39"/>
      <c r="CL51" s="75">
        <f t="shared" si="1604"/>
        <v>0</v>
      </c>
      <c r="CM51" s="41"/>
      <c r="CN51" s="39"/>
      <c r="CO51" s="75">
        <f t="shared" si="1605"/>
        <v>0</v>
      </c>
      <c r="CP51" s="41">
        <f t="shared" si="51"/>
        <v>0</v>
      </c>
      <c r="CQ51" s="39">
        <f t="shared" si="52"/>
        <v>0</v>
      </c>
      <c r="CR51" s="75">
        <f t="shared" si="53"/>
        <v>0</v>
      </c>
      <c r="CS51" s="41"/>
      <c r="CT51" s="39"/>
      <c r="CU51" s="75">
        <f t="shared" si="1606"/>
        <v>0</v>
      </c>
      <c r="CV51" s="41"/>
      <c r="CW51" s="39"/>
      <c r="CX51" s="75">
        <f t="shared" si="1607"/>
        <v>0</v>
      </c>
      <c r="CY51" s="41"/>
      <c r="CZ51" s="39"/>
      <c r="DA51" s="75">
        <f t="shared" si="1608"/>
        <v>0</v>
      </c>
      <c r="DB51" s="41"/>
      <c r="DC51" s="39"/>
      <c r="DD51" s="75">
        <f t="shared" si="1609"/>
        <v>0</v>
      </c>
      <c r="DE51" s="41"/>
      <c r="DF51" s="39"/>
      <c r="DG51" s="75">
        <f t="shared" si="1610"/>
        <v>0</v>
      </c>
      <c r="DH51" s="41">
        <f t="shared" si="59"/>
        <v>0</v>
      </c>
      <c r="DI51" s="39">
        <f t="shared" si="60"/>
        <v>0</v>
      </c>
      <c r="DJ51" s="75">
        <f t="shared" si="61"/>
        <v>0</v>
      </c>
      <c r="DK51" s="41"/>
      <c r="DL51" s="39"/>
      <c r="DM51" s="75">
        <f t="shared" si="1611"/>
        <v>0</v>
      </c>
      <c r="DN51" s="41"/>
      <c r="DO51" s="39"/>
      <c r="DP51" s="75">
        <f t="shared" si="1612"/>
        <v>0</v>
      </c>
      <c r="DQ51" s="39">
        <v>27000</v>
      </c>
      <c r="DR51" s="39"/>
      <c r="DS51" s="75">
        <f t="shared" si="1613"/>
        <v>27000</v>
      </c>
      <c r="DT51" s="41"/>
      <c r="DU51" s="39"/>
      <c r="DV51" s="75">
        <f t="shared" si="1614"/>
        <v>0</v>
      </c>
      <c r="DW51" s="41"/>
      <c r="DX51" s="39"/>
      <c r="DY51" s="75">
        <f t="shared" si="1615"/>
        <v>0</v>
      </c>
      <c r="DZ51" s="41">
        <f t="shared" si="67"/>
        <v>27000</v>
      </c>
      <c r="EA51" s="39">
        <f t="shared" si="67"/>
        <v>0</v>
      </c>
      <c r="EB51" s="75">
        <f t="shared" si="68"/>
        <v>27000</v>
      </c>
      <c r="EC51" s="41"/>
      <c r="ED51" s="39"/>
      <c r="EE51" s="75">
        <f t="shared" si="1616"/>
        <v>0</v>
      </c>
      <c r="EF51" s="39"/>
      <c r="EG51" s="39"/>
      <c r="EH51" s="75">
        <f t="shared" si="1617"/>
        <v>0</v>
      </c>
      <c r="EI51" s="41"/>
      <c r="EJ51" s="39"/>
      <c r="EK51" s="75">
        <f t="shared" si="1618"/>
        <v>0</v>
      </c>
      <c r="EL51" s="41"/>
      <c r="EM51" s="39"/>
      <c r="EN51" s="75">
        <f t="shared" si="1619"/>
        <v>0</v>
      </c>
      <c r="EO51" s="41">
        <f t="shared" si="1226"/>
        <v>0</v>
      </c>
      <c r="EP51" s="39">
        <f t="shared" si="1227"/>
        <v>0</v>
      </c>
      <c r="EQ51" s="75">
        <f t="shared" si="74"/>
        <v>0</v>
      </c>
      <c r="ER51" s="41"/>
      <c r="ES51" s="39"/>
      <c r="ET51" s="75">
        <f t="shared" si="1620"/>
        <v>0</v>
      </c>
      <c r="EU51" s="41"/>
      <c r="EV51" s="39"/>
      <c r="EW51" s="75">
        <f t="shared" si="1621"/>
        <v>0</v>
      </c>
      <c r="EX51" s="41"/>
      <c r="EY51" s="39"/>
      <c r="EZ51" s="75">
        <f t="shared" si="1622"/>
        <v>0</v>
      </c>
      <c r="FA51" s="41"/>
      <c r="FB51" s="39"/>
      <c r="FC51" s="75">
        <f t="shared" si="1623"/>
        <v>0</v>
      </c>
      <c r="FD51" s="41"/>
      <c r="FE51" s="39"/>
      <c r="FF51" s="75">
        <f t="shared" si="1624"/>
        <v>0</v>
      </c>
      <c r="FG51" s="41"/>
      <c r="FH51" s="39"/>
      <c r="FI51" s="75">
        <f t="shared" si="1625"/>
        <v>0</v>
      </c>
      <c r="FJ51" s="41">
        <f t="shared" si="81"/>
        <v>0</v>
      </c>
      <c r="FK51" s="39">
        <f t="shared" si="82"/>
        <v>0</v>
      </c>
      <c r="FL51" s="75">
        <f t="shared" si="83"/>
        <v>0</v>
      </c>
      <c r="FM51" s="41"/>
      <c r="FN51" s="39"/>
      <c r="FO51" s="75">
        <f t="shared" si="1626"/>
        <v>0</v>
      </c>
      <c r="FP51" s="41"/>
      <c r="FQ51" s="39"/>
      <c r="FR51" s="75">
        <f t="shared" si="1627"/>
        <v>0</v>
      </c>
      <c r="FS51" s="39"/>
      <c r="FT51" s="39"/>
      <c r="FU51" s="75">
        <f t="shared" si="1628"/>
        <v>0</v>
      </c>
      <c r="FV51" s="41"/>
      <c r="FW51" s="39"/>
      <c r="FX51" s="75">
        <f t="shared" si="1629"/>
        <v>0</v>
      </c>
      <c r="FY51" s="41"/>
      <c r="FZ51" s="39"/>
      <c r="GA51" s="75">
        <f t="shared" si="1630"/>
        <v>0</v>
      </c>
      <c r="GB51" s="41">
        <f t="shared" si="89"/>
        <v>0</v>
      </c>
      <c r="GC51" s="39">
        <f t="shared" si="90"/>
        <v>0</v>
      </c>
      <c r="GD51" s="75">
        <f t="shared" si="1631"/>
        <v>0</v>
      </c>
      <c r="GE51" s="41"/>
      <c r="GF51" s="39"/>
      <c r="GG51" s="75">
        <f t="shared" si="1632"/>
        <v>0</v>
      </c>
      <c r="GH51" s="41"/>
      <c r="GI51" s="39"/>
      <c r="GJ51" s="75">
        <f t="shared" si="1633"/>
        <v>0</v>
      </c>
      <c r="GK51" s="41">
        <f t="shared" si="94"/>
        <v>0</v>
      </c>
      <c r="GL51" s="39">
        <f t="shared" si="94"/>
        <v>0</v>
      </c>
      <c r="GM51" s="75">
        <f t="shared" si="95"/>
        <v>0</v>
      </c>
      <c r="GN51" s="41"/>
      <c r="GO51" s="39"/>
      <c r="GP51" s="75">
        <f t="shared" si="1634"/>
        <v>0</v>
      </c>
      <c r="GQ51" s="41"/>
      <c r="GR51" s="39"/>
      <c r="GS51" s="75">
        <f t="shared" si="1635"/>
        <v>0</v>
      </c>
      <c r="GT51" s="41">
        <f t="shared" si="98"/>
        <v>0</v>
      </c>
      <c r="GU51" s="39">
        <f t="shared" si="99"/>
        <v>0</v>
      </c>
      <c r="GV51" s="75">
        <f t="shared" si="100"/>
        <v>0</v>
      </c>
      <c r="GW51" s="41">
        <f t="shared" si="1228"/>
        <v>27000</v>
      </c>
      <c r="GX51" s="39">
        <f t="shared" si="1229"/>
        <v>0</v>
      </c>
      <c r="GY51" s="75">
        <f t="shared" si="101"/>
        <v>27000</v>
      </c>
      <c r="GZ51" s="39"/>
      <c r="HA51" s="39"/>
      <c r="HB51" s="75">
        <f t="shared" si="1636"/>
        <v>0</v>
      </c>
      <c r="HC51" s="39"/>
      <c r="HD51" s="39"/>
      <c r="HE51" s="75">
        <f t="shared" si="1637"/>
        <v>0</v>
      </c>
      <c r="HF51" s="39"/>
      <c r="HG51" s="39"/>
      <c r="HH51" s="75">
        <f t="shared" si="1638"/>
        <v>0</v>
      </c>
      <c r="HI51" s="39"/>
      <c r="HJ51" s="39"/>
      <c r="HK51" s="75">
        <f t="shared" si="1639"/>
        <v>0</v>
      </c>
      <c r="HL51" s="39"/>
      <c r="HM51" s="39"/>
      <c r="HN51" s="75">
        <f t="shared" si="1640"/>
        <v>0</v>
      </c>
      <c r="HO51" s="41"/>
      <c r="HP51" s="39"/>
      <c r="HQ51" s="75">
        <f t="shared" si="1641"/>
        <v>0</v>
      </c>
      <c r="HR51" s="41"/>
      <c r="HS51" s="39"/>
      <c r="HT51" s="75">
        <f t="shared" si="1642"/>
        <v>0</v>
      </c>
      <c r="HU51" s="41"/>
      <c r="HV51" s="39"/>
      <c r="HW51" s="75">
        <f t="shared" si="1643"/>
        <v>0</v>
      </c>
      <c r="HX51" s="41">
        <f t="shared" si="110"/>
        <v>0</v>
      </c>
      <c r="HY51" s="39">
        <f t="shared" si="111"/>
        <v>0</v>
      </c>
      <c r="HZ51" s="75">
        <f t="shared" si="112"/>
        <v>0</v>
      </c>
      <c r="IA51" s="41"/>
      <c r="IB51" s="39"/>
      <c r="IC51" s="75">
        <f t="shared" si="1644"/>
        <v>0</v>
      </c>
      <c r="ID51" s="41"/>
      <c r="IE51" s="39"/>
      <c r="IF51" s="75">
        <f t="shared" si="1645"/>
        <v>0</v>
      </c>
      <c r="IG51" s="41">
        <f t="shared" si="115"/>
        <v>0</v>
      </c>
      <c r="IH51" s="39">
        <f t="shared" si="116"/>
        <v>0</v>
      </c>
      <c r="II51" s="75">
        <f t="shared" si="117"/>
        <v>0</v>
      </c>
      <c r="IJ51" s="41"/>
      <c r="IK51" s="39"/>
      <c r="IL51" s="75">
        <f t="shared" si="1646"/>
        <v>0</v>
      </c>
      <c r="IM51" s="41"/>
      <c r="IN51" s="39"/>
      <c r="IO51" s="75">
        <f t="shared" si="1647"/>
        <v>0</v>
      </c>
      <c r="IP51" s="41">
        <f t="shared" si="120"/>
        <v>0</v>
      </c>
      <c r="IQ51" s="39">
        <f t="shared" si="121"/>
        <v>0</v>
      </c>
      <c r="IR51" s="75">
        <f t="shared" si="122"/>
        <v>0</v>
      </c>
      <c r="IS51" s="41"/>
      <c r="IT51" s="39"/>
      <c r="IU51" s="75">
        <f t="shared" si="1648"/>
        <v>0</v>
      </c>
      <c r="IV51" s="41"/>
      <c r="IW51" s="39"/>
      <c r="IX51" s="75">
        <f t="shared" si="1649"/>
        <v>0</v>
      </c>
      <c r="IY51" s="41">
        <f t="shared" si="125"/>
        <v>0</v>
      </c>
      <c r="IZ51" s="39">
        <f t="shared" si="126"/>
        <v>0</v>
      </c>
      <c r="JA51" s="75">
        <f t="shared" si="127"/>
        <v>0</v>
      </c>
      <c r="JB51" s="41"/>
      <c r="JC51" s="39"/>
      <c r="JD51" s="75">
        <f t="shared" si="1650"/>
        <v>0</v>
      </c>
      <c r="JE51" s="41"/>
      <c r="JF51" s="39"/>
      <c r="JG51" s="75">
        <f t="shared" si="1651"/>
        <v>0</v>
      </c>
      <c r="JH51" s="41"/>
      <c r="JI51" s="39"/>
      <c r="JJ51" s="75">
        <f t="shared" si="1652"/>
        <v>0</v>
      </c>
      <c r="JK51" s="41">
        <f t="shared" si="131"/>
        <v>0</v>
      </c>
      <c r="JL51" s="39">
        <f t="shared" si="132"/>
        <v>0</v>
      </c>
      <c r="JM51" s="75">
        <f t="shared" si="133"/>
        <v>0</v>
      </c>
      <c r="JN51" s="41"/>
      <c r="JO51" s="39"/>
      <c r="JP51" s="75">
        <f t="shared" si="1653"/>
        <v>0</v>
      </c>
      <c r="JQ51" s="41"/>
      <c r="JR51" s="39"/>
      <c r="JS51" s="75">
        <f t="shared" si="1654"/>
        <v>0</v>
      </c>
      <c r="JT51" s="41">
        <f t="shared" si="136"/>
        <v>0</v>
      </c>
      <c r="JU51" s="39">
        <f t="shared" si="137"/>
        <v>0</v>
      </c>
      <c r="JV51" s="75">
        <f t="shared" si="138"/>
        <v>0</v>
      </c>
      <c r="JW51" s="41"/>
      <c r="JX51" s="39"/>
      <c r="JY51" s="75">
        <f t="shared" si="1655"/>
        <v>0</v>
      </c>
      <c r="JZ51" s="41"/>
      <c r="KA51" s="39"/>
      <c r="KB51" s="75">
        <f t="shared" si="1656"/>
        <v>0</v>
      </c>
      <c r="KC51" s="41">
        <f t="shared" si="141"/>
        <v>0</v>
      </c>
      <c r="KD51" s="39">
        <f t="shared" si="142"/>
        <v>0</v>
      </c>
      <c r="KE51" s="75">
        <f t="shared" si="143"/>
        <v>0</v>
      </c>
      <c r="KF51" s="41"/>
      <c r="KG51" s="39"/>
      <c r="KH51" s="75">
        <f t="shared" si="1657"/>
        <v>0</v>
      </c>
      <c r="KI51" s="41">
        <f t="shared" si="1351"/>
        <v>0</v>
      </c>
      <c r="KJ51" s="39">
        <f t="shared" si="1352"/>
        <v>0</v>
      </c>
      <c r="KK51" s="75">
        <f t="shared" si="145"/>
        <v>0</v>
      </c>
      <c r="KL51" s="41"/>
      <c r="KM51" s="39"/>
      <c r="KN51" s="75">
        <f t="shared" si="1658"/>
        <v>0</v>
      </c>
      <c r="KO51" s="41"/>
      <c r="KP51" s="39"/>
      <c r="KQ51" s="75">
        <f t="shared" si="1659"/>
        <v>0</v>
      </c>
      <c r="KR51" s="41"/>
      <c r="KS51" s="39"/>
      <c r="KT51" s="75">
        <f t="shared" si="1660"/>
        <v>0</v>
      </c>
      <c r="KU51" s="41">
        <f t="shared" si="149"/>
        <v>0</v>
      </c>
      <c r="KV51" s="39">
        <f t="shared" si="150"/>
        <v>0</v>
      </c>
      <c r="KW51" s="75">
        <f t="shared" si="151"/>
        <v>0</v>
      </c>
      <c r="KX51" s="41"/>
      <c r="KY51" s="39"/>
      <c r="KZ51" s="75">
        <f t="shared" si="1661"/>
        <v>0</v>
      </c>
      <c r="LA51" s="41"/>
      <c r="LB51" s="39"/>
      <c r="LC51" s="75">
        <f t="shared" si="1662"/>
        <v>0</v>
      </c>
      <c r="LD51" s="41"/>
      <c r="LE51" s="39"/>
      <c r="LF51" s="75">
        <f t="shared" si="1663"/>
        <v>0</v>
      </c>
      <c r="LG51" s="41"/>
      <c r="LH51" s="39"/>
      <c r="LI51" s="75">
        <f t="shared" si="1664"/>
        <v>0</v>
      </c>
      <c r="LJ51" s="41"/>
      <c r="LK51" s="39"/>
      <c r="LL51" s="75">
        <f t="shared" si="1665"/>
        <v>0</v>
      </c>
      <c r="LM51" s="41">
        <f t="shared" si="157"/>
        <v>0</v>
      </c>
      <c r="LN51" s="39">
        <f t="shared" si="157"/>
        <v>0</v>
      </c>
      <c r="LO51" s="75">
        <f t="shared" si="158"/>
        <v>0</v>
      </c>
      <c r="LP51" s="41"/>
      <c r="LQ51" s="39"/>
      <c r="LR51" s="75">
        <f t="shared" si="1666"/>
        <v>0</v>
      </c>
      <c r="LS51" s="41">
        <f t="shared" si="1230"/>
        <v>0</v>
      </c>
      <c r="LT51" s="39">
        <f t="shared" si="1231"/>
        <v>0</v>
      </c>
      <c r="LU51" s="75">
        <f t="shared" si="160"/>
        <v>0</v>
      </c>
      <c r="LV51" s="41"/>
      <c r="LW51" s="39"/>
      <c r="LX51" s="75">
        <f t="shared" si="1667"/>
        <v>0</v>
      </c>
      <c r="LY51" s="41"/>
      <c r="LZ51" s="39"/>
      <c r="MA51" s="75">
        <f t="shared" si="1668"/>
        <v>0</v>
      </c>
      <c r="MB51" s="41"/>
      <c r="MC51" s="39"/>
      <c r="MD51" s="75">
        <f t="shared" si="1669"/>
        <v>0</v>
      </c>
      <c r="ME51" s="41"/>
      <c r="MF51" s="39"/>
      <c r="MG51" s="75">
        <f t="shared" si="1670"/>
        <v>0</v>
      </c>
      <c r="MH51" s="41"/>
      <c r="MI51" s="39"/>
      <c r="MJ51" s="75">
        <f t="shared" si="1671"/>
        <v>0</v>
      </c>
      <c r="MK51" s="41"/>
      <c r="ML51" s="39"/>
      <c r="MM51" s="75">
        <f t="shared" si="1672"/>
        <v>0</v>
      </c>
      <c r="MN51" s="41"/>
      <c r="MO51" s="39"/>
      <c r="MP51" s="75">
        <f t="shared" si="1673"/>
        <v>0</v>
      </c>
      <c r="MQ51" s="41"/>
      <c r="MR51" s="39"/>
      <c r="MS51" s="75">
        <f t="shared" si="1674"/>
        <v>0</v>
      </c>
      <c r="MT51" s="41"/>
      <c r="MU51" s="39"/>
      <c r="MV51" s="75">
        <f t="shared" si="1675"/>
        <v>0</v>
      </c>
      <c r="MW51" s="41">
        <f t="shared" si="170"/>
        <v>0</v>
      </c>
      <c r="MX51" s="39">
        <f t="shared" si="171"/>
        <v>0</v>
      </c>
      <c r="MY51" s="75">
        <f t="shared" si="172"/>
        <v>0</v>
      </c>
      <c r="MZ51" s="41"/>
      <c r="NA51" s="39"/>
      <c r="NB51" s="75">
        <f t="shared" si="1676"/>
        <v>0</v>
      </c>
      <c r="NC51" s="41"/>
      <c r="ND51" s="39"/>
      <c r="NE51" s="75">
        <f t="shared" si="1677"/>
        <v>0</v>
      </c>
      <c r="NF51" s="39">
        <v>40551</v>
      </c>
      <c r="NG51" s="39"/>
      <c r="NH51" s="75">
        <f t="shared" si="1678"/>
        <v>40551</v>
      </c>
      <c r="NI51" s="41"/>
      <c r="NJ51" s="39"/>
      <c r="NK51" s="75">
        <f t="shared" si="1679"/>
        <v>0</v>
      </c>
      <c r="NL51" s="41">
        <f t="shared" si="177"/>
        <v>40551</v>
      </c>
      <c r="NM51" s="39">
        <f t="shared" si="178"/>
        <v>0</v>
      </c>
      <c r="NN51" s="75">
        <f t="shared" si="179"/>
        <v>40551</v>
      </c>
      <c r="NO51" s="41">
        <f t="shared" si="180"/>
        <v>40551</v>
      </c>
      <c r="NP51" s="39">
        <f t="shared" si="181"/>
        <v>0</v>
      </c>
      <c r="NQ51" s="75">
        <f t="shared" si="182"/>
        <v>40551</v>
      </c>
      <c r="NR51" s="41"/>
      <c r="NS51" s="39"/>
      <c r="NT51" s="75">
        <f t="shared" si="1680"/>
        <v>0</v>
      </c>
      <c r="NU51" s="41"/>
      <c r="NV51" s="39"/>
      <c r="NW51" s="75">
        <f t="shared" si="1681"/>
        <v>0</v>
      </c>
      <c r="NX51" s="41"/>
      <c r="NY51" s="39"/>
      <c r="NZ51" s="75">
        <f t="shared" si="1682"/>
        <v>0</v>
      </c>
      <c r="OA51" s="41"/>
      <c r="OB51" s="39"/>
      <c r="OC51" s="75">
        <f t="shared" si="1683"/>
        <v>0</v>
      </c>
      <c r="OD51" s="41"/>
      <c r="OE51" s="39"/>
      <c r="OF51" s="75">
        <f t="shared" si="1684"/>
        <v>0</v>
      </c>
      <c r="OG51" s="41"/>
      <c r="OH51" s="39"/>
      <c r="OI51" s="75">
        <f t="shared" si="1685"/>
        <v>0</v>
      </c>
      <c r="OJ51" s="41"/>
      <c r="OK51" s="39"/>
      <c r="OL51" s="75">
        <f t="shared" si="1686"/>
        <v>0</v>
      </c>
      <c r="OM51" s="41"/>
      <c r="ON51" s="39"/>
      <c r="OO51" s="75">
        <f t="shared" si="1687"/>
        <v>0</v>
      </c>
      <c r="OP51" s="41">
        <f t="shared" si="1345"/>
        <v>0</v>
      </c>
      <c r="OQ51" s="39">
        <f t="shared" si="1345"/>
        <v>0</v>
      </c>
      <c r="OR51" s="75">
        <f t="shared" si="192"/>
        <v>0</v>
      </c>
      <c r="OS51" s="41"/>
      <c r="OT51" s="39"/>
      <c r="OU51" s="75">
        <f t="shared" si="1688"/>
        <v>0</v>
      </c>
      <c r="OV51" s="41">
        <f t="shared" si="194"/>
        <v>0</v>
      </c>
      <c r="OW51" s="39">
        <f t="shared" si="195"/>
        <v>0</v>
      </c>
      <c r="OX51" s="75">
        <f t="shared" si="196"/>
        <v>0</v>
      </c>
      <c r="OY51" s="41"/>
      <c r="OZ51" s="39"/>
      <c r="PA51" s="75">
        <f t="shared" si="1689"/>
        <v>0</v>
      </c>
      <c r="PB51" s="41"/>
      <c r="PC51" s="39"/>
      <c r="PD51" s="75">
        <f t="shared" si="1690"/>
        <v>0</v>
      </c>
      <c r="PE51" s="41"/>
      <c r="PF51" s="39"/>
      <c r="PG51" s="75">
        <f t="shared" si="1691"/>
        <v>0</v>
      </c>
      <c r="PH51" s="41"/>
      <c r="PI51" s="39"/>
      <c r="PJ51" s="75">
        <f t="shared" si="1692"/>
        <v>0</v>
      </c>
      <c r="PK51" s="41">
        <f t="shared" si="201"/>
        <v>0</v>
      </c>
      <c r="PL51" s="39">
        <f t="shared" si="201"/>
        <v>0</v>
      </c>
      <c r="PM51" s="75">
        <f t="shared" si="202"/>
        <v>0</v>
      </c>
      <c r="PN51" s="41">
        <f t="shared" si="1353"/>
        <v>0</v>
      </c>
      <c r="PO51" s="39">
        <f t="shared" si="1354"/>
        <v>0</v>
      </c>
      <c r="PP51" s="75">
        <f t="shared" si="203"/>
        <v>0</v>
      </c>
      <c r="PQ51" s="41">
        <f t="shared" si="1232"/>
        <v>67551</v>
      </c>
      <c r="PR51" s="39">
        <f t="shared" si="1233"/>
        <v>0</v>
      </c>
      <c r="PS51" s="75">
        <f t="shared" si="204"/>
        <v>67551</v>
      </c>
      <c r="PT51" s="41">
        <f t="shared" si="1234"/>
        <v>67551</v>
      </c>
      <c r="PU51" s="39">
        <f t="shared" si="1235"/>
        <v>0</v>
      </c>
      <c r="PV51" s="75">
        <f t="shared" si="205"/>
        <v>67551</v>
      </c>
    </row>
    <row r="52" spans="1:438" s="52" customFormat="1" x14ac:dyDescent="0.25">
      <c r="A52" s="35">
        <v>41</v>
      </c>
      <c r="B52" s="36" t="s">
        <v>301</v>
      </c>
      <c r="C52" s="74" t="s">
        <v>256</v>
      </c>
      <c r="D52" s="38">
        <v>163517</v>
      </c>
      <c r="E52" s="39"/>
      <c r="F52" s="75">
        <f t="shared" si="1579"/>
        <v>163517</v>
      </c>
      <c r="G52" s="39">
        <v>5798</v>
      </c>
      <c r="H52" s="39"/>
      <c r="I52" s="75">
        <f t="shared" si="1580"/>
        <v>5798</v>
      </c>
      <c r="J52" s="39">
        <v>4715</v>
      </c>
      <c r="K52" s="39"/>
      <c r="L52" s="75">
        <f t="shared" si="1581"/>
        <v>4715</v>
      </c>
      <c r="M52" s="39">
        <v>3882</v>
      </c>
      <c r="N52" s="39"/>
      <c r="O52" s="75">
        <f t="shared" si="1582"/>
        <v>3882</v>
      </c>
      <c r="P52" s="39">
        <v>3992</v>
      </c>
      <c r="Q52" s="39"/>
      <c r="R52" s="75">
        <f t="shared" si="1583"/>
        <v>3992</v>
      </c>
      <c r="S52" s="39">
        <v>7855</v>
      </c>
      <c r="T52" s="39"/>
      <c r="U52" s="75">
        <f t="shared" si="1584"/>
        <v>7855</v>
      </c>
      <c r="V52" s="39">
        <v>3709</v>
      </c>
      <c r="W52" s="39"/>
      <c r="X52" s="75">
        <f t="shared" si="1585"/>
        <v>3709</v>
      </c>
      <c r="Y52" s="39">
        <v>7205</v>
      </c>
      <c r="Z52" s="39"/>
      <c r="AA52" s="75">
        <f t="shared" si="1586"/>
        <v>7205</v>
      </c>
      <c r="AB52" s="41">
        <f t="shared" si="25"/>
        <v>37156</v>
      </c>
      <c r="AC52" s="39">
        <f t="shared" si="26"/>
        <v>0</v>
      </c>
      <c r="AD52" s="75">
        <f t="shared" si="26"/>
        <v>37156</v>
      </c>
      <c r="AE52" s="39"/>
      <c r="AF52" s="39"/>
      <c r="AG52" s="75">
        <f t="shared" si="1587"/>
        <v>0</v>
      </c>
      <c r="AH52" s="41">
        <f t="shared" si="1225"/>
        <v>200673</v>
      </c>
      <c r="AI52" s="39">
        <f t="shared" si="28"/>
        <v>0</v>
      </c>
      <c r="AJ52" s="75">
        <f t="shared" si="29"/>
        <v>200673</v>
      </c>
      <c r="AK52" s="39"/>
      <c r="AL52" s="39"/>
      <c r="AM52" s="75">
        <f t="shared" si="1588"/>
        <v>0</v>
      </c>
      <c r="AN52" s="41"/>
      <c r="AO52" s="39"/>
      <c r="AP52" s="75">
        <f t="shared" si="1589"/>
        <v>0</v>
      </c>
      <c r="AQ52" s="41"/>
      <c r="AR52" s="39"/>
      <c r="AS52" s="75">
        <f t="shared" si="1590"/>
        <v>0</v>
      </c>
      <c r="AT52" s="41"/>
      <c r="AU52" s="39"/>
      <c r="AV52" s="75">
        <f t="shared" si="1591"/>
        <v>0</v>
      </c>
      <c r="AW52" s="41"/>
      <c r="AX52" s="39"/>
      <c r="AY52" s="75">
        <f t="shared" si="1592"/>
        <v>0</v>
      </c>
      <c r="AZ52" s="41"/>
      <c r="BA52" s="39"/>
      <c r="BB52" s="75">
        <f t="shared" si="1593"/>
        <v>0</v>
      </c>
      <c r="BC52" s="41"/>
      <c r="BD52" s="39"/>
      <c r="BE52" s="75">
        <f t="shared" si="1594"/>
        <v>0</v>
      </c>
      <c r="BF52" s="41"/>
      <c r="BG52" s="39"/>
      <c r="BH52" s="75">
        <f t="shared" si="1595"/>
        <v>0</v>
      </c>
      <c r="BI52" s="41"/>
      <c r="BJ52" s="39"/>
      <c r="BK52" s="75">
        <f t="shared" si="1596"/>
        <v>0</v>
      </c>
      <c r="BL52" s="41"/>
      <c r="BM52" s="39"/>
      <c r="BN52" s="75">
        <f t="shared" si="1597"/>
        <v>0</v>
      </c>
      <c r="BO52" s="41"/>
      <c r="BP52" s="39"/>
      <c r="BQ52" s="75">
        <f t="shared" si="1598"/>
        <v>0</v>
      </c>
      <c r="BR52" s="41">
        <f t="shared" si="41"/>
        <v>0</v>
      </c>
      <c r="BS52" s="39">
        <f t="shared" si="42"/>
        <v>0</v>
      </c>
      <c r="BT52" s="75">
        <f t="shared" si="43"/>
        <v>0</v>
      </c>
      <c r="BU52" s="41"/>
      <c r="BV52" s="39"/>
      <c r="BW52" s="75">
        <f t="shared" si="1599"/>
        <v>0</v>
      </c>
      <c r="BX52" s="41"/>
      <c r="BY52" s="39"/>
      <c r="BZ52" s="75">
        <f t="shared" si="1600"/>
        <v>0</v>
      </c>
      <c r="CA52" s="41"/>
      <c r="CB52" s="39"/>
      <c r="CC52" s="75">
        <f t="shared" si="1601"/>
        <v>0</v>
      </c>
      <c r="CD52" s="41"/>
      <c r="CE52" s="39"/>
      <c r="CF52" s="75">
        <f t="shared" si="1602"/>
        <v>0</v>
      </c>
      <c r="CG52" s="41"/>
      <c r="CH52" s="39"/>
      <c r="CI52" s="75">
        <f t="shared" si="1603"/>
        <v>0</v>
      </c>
      <c r="CJ52" s="41"/>
      <c r="CK52" s="39"/>
      <c r="CL52" s="75">
        <f t="shared" si="1604"/>
        <v>0</v>
      </c>
      <c r="CM52" s="41"/>
      <c r="CN52" s="39"/>
      <c r="CO52" s="75">
        <f t="shared" si="1605"/>
        <v>0</v>
      </c>
      <c r="CP52" s="41">
        <f t="shared" si="51"/>
        <v>0</v>
      </c>
      <c r="CQ52" s="39">
        <f t="shared" si="52"/>
        <v>0</v>
      </c>
      <c r="CR52" s="75">
        <f t="shared" si="53"/>
        <v>0</v>
      </c>
      <c r="CS52" s="41"/>
      <c r="CT52" s="39"/>
      <c r="CU52" s="75">
        <f t="shared" si="1606"/>
        <v>0</v>
      </c>
      <c r="CV52" s="41"/>
      <c r="CW52" s="39"/>
      <c r="CX52" s="75">
        <f t="shared" si="1607"/>
        <v>0</v>
      </c>
      <c r="CY52" s="41"/>
      <c r="CZ52" s="39"/>
      <c r="DA52" s="75">
        <f t="shared" si="1608"/>
        <v>0</v>
      </c>
      <c r="DB52" s="41"/>
      <c r="DC52" s="39"/>
      <c r="DD52" s="75">
        <f t="shared" si="1609"/>
        <v>0</v>
      </c>
      <c r="DE52" s="41"/>
      <c r="DF52" s="39"/>
      <c r="DG52" s="75">
        <f t="shared" si="1610"/>
        <v>0</v>
      </c>
      <c r="DH52" s="41">
        <f t="shared" si="59"/>
        <v>0</v>
      </c>
      <c r="DI52" s="39">
        <f t="shared" si="60"/>
        <v>0</v>
      </c>
      <c r="DJ52" s="75">
        <f t="shared" si="61"/>
        <v>0</v>
      </c>
      <c r="DK52" s="41"/>
      <c r="DL52" s="39"/>
      <c r="DM52" s="75">
        <f t="shared" si="1611"/>
        <v>0</v>
      </c>
      <c r="DN52" s="41"/>
      <c r="DO52" s="39"/>
      <c r="DP52" s="75">
        <f t="shared" si="1612"/>
        <v>0</v>
      </c>
      <c r="DQ52" s="39"/>
      <c r="DR52" s="39"/>
      <c r="DS52" s="75">
        <f t="shared" si="1613"/>
        <v>0</v>
      </c>
      <c r="DT52" s="41"/>
      <c r="DU52" s="39"/>
      <c r="DV52" s="75">
        <f t="shared" si="1614"/>
        <v>0</v>
      </c>
      <c r="DW52" s="41"/>
      <c r="DX52" s="39"/>
      <c r="DY52" s="75">
        <f t="shared" si="1615"/>
        <v>0</v>
      </c>
      <c r="DZ52" s="41">
        <f t="shared" si="67"/>
        <v>0</v>
      </c>
      <c r="EA52" s="39">
        <f t="shared" si="67"/>
        <v>0</v>
      </c>
      <c r="EB52" s="75">
        <f t="shared" si="68"/>
        <v>0</v>
      </c>
      <c r="EC52" s="41"/>
      <c r="ED52" s="39"/>
      <c r="EE52" s="75">
        <f t="shared" si="1616"/>
        <v>0</v>
      </c>
      <c r="EF52" s="39"/>
      <c r="EG52" s="39"/>
      <c r="EH52" s="75">
        <f t="shared" si="1617"/>
        <v>0</v>
      </c>
      <c r="EI52" s="41"/>
      <c r="EJ52" s="39"/>
      <c r="EK52" s="75">
        <f t="shared" si="1618"/>
        <v>0</v>
      </c>
      <c r="EL52" s="41"/>
      <c r="EM52" s="39"/>
      <c r="EN52" s="75">
        <f t="shared" si="1619"/>
        <v>0</v>
      </c>
      <c r="EO52" s="41">
        <f t="shared" si="1226"/>
        <v>0</v>
      </c>
      <c r="EP52" s="39">
        <f t="shared" si="1227"/>
        <v>0</v>
      </c>
      <c r="EQ52" s="75">
        <f t="shared" si="74"/>
        <v>0</v>
      </c>
      <c r="ER52" s="41"/>
      <c r="ES52" s="39"/>
      <c r="ET52" s="75">
        <f t="shared" si="1620"/>
        <v>0</v>
      </c>
      <c r="EU52" s="41"/>
      <c r="EV52" s="39"/>
      <c r="EW52" s="75">
        <f t="shared" si="1621"/>
        <v>0</v>
      </c>
      <c r="EX52" s="41"/>
      <c r="EY52" s="39"/>
      <c r="EZ52" s="75">
        <f t="shared" si="1622"/>
        <v>0</v>
      </c>
      <c r="FA52" s="41"/>
      <c r="FB52" s="39"/>
      <c r="FC52" s="75">
        <f t="shared" si="1623"/>
        <v>0</v>
      </c>
      <c r="FD52" s="41"/>
      <c r="FE52" s="39"/>
      <c r="FF52" s="75">
        <f t="shared" si="1624"/>
        <v>0</v>
      </c>
      <c r="FG52" s="41"/>
      <c r="FH52" s="39"/>
      <c r="FI52" s="75">
        <f t="shared" si="1625"/>
        <v>0</v>
      </c>
      <c r="FJ52" s="41">
        <f t="shared" si="81"/>
        <v>0</v>
      </c>
      <c r="FK52" s="39">
        <f t="shared" si="82"/>
        <v>0</v>
      </c>
      <c r="FL52" s="75">
        <f t="shared" si="83"/>
        <v>0</v>
      </c>
      <c r="FM52" s="41"/>
      <c r="FN52" s="39"/>
      <c r="FO52" s="75">
        <f t="shared" si="1626"/>
        <v>0</v>
      </c>
      <c r="FP52" s="41"/>
      <c r="FQ52" s="39"/>
      <c r="FR52" s="75">
        <f t="shared" si="1627"/>
        <v>0</v>
      </c>
      <c r="FS52" s="39"/>
      <c r="FT52" s="39"/>
      <c r="FU52" s="75">
        <f t="shared" si="1628"/>
        <v>0</v>
      </c>
      <c r="FV52" s="41"/>
      <c r="FW52" s="39"/>
      <c r="FX52" s="75">
        <f t="shared" si="1629"/>
        <v>0</v>
      </c>
      <c r="FY52" s="41"/>
      <c r="FZ52" s="39"/>
      <c r="GA52" s="75">
        <f t="shared" si="1630"/>
        <v>0</v>
      </c>
      <c r="GB52" s="41">
        <f t="shared" si="89"/>
        <v>0</v>
      </c>
      <c r="GC52" s="39">
        <f t="shared" si="90"/>
        <v>0</v>
      </c>
      <c r="GD52" s="75">
        <f t="shared" si="1631"/>
        <v>0</v>
      </c>
      <c r="GE52" s="41"/>
      <c r="GF52" s="39"/>
      <c r="GG52" s="75">
        <f t="shared" si="1632"/>
        <v>0</v>
      </c>
      <c r="GH52" s="41"/>
      <c r="GI52" s="39"/>
      <c r="GJ52" s="75">
        <f t="shared" si="1633"/>
        <v>0</v>
      </c>
      <c r="GK52" s="41">
        <f t="shared" si="94"/>
        <v>0</v>
      </c>
      <c r="GL52" s="39">
        <f t="shared" si="94"/>
        <v>0</v>
      </c>
      <c r="GM52" s="75">
        <f t="shared" si="95"/>
        <v>0</v>
      </c>
      <c r="GN52" s="41"/>
      <c r="GO52" s="39"/>
      <c r="GP52" s="75">
        <f t="shared" si="1634"/>
        <v>0</v>
      </c>
      <c r="GQ52" s="41"/>
      <c r="GR52" s="39"/>
      <c r="GS52" s="75">
        <f t="shared" si="1635"/>
        <v>0</v>
      </c>
      <c r="GT52" s="41">
        <f t="shared" si="98"/>
        <v>0</v>
      </c>
      <c r="GU52" s="39">
        <f t="shared" si="99"/>
        <v>0</v>
      </c>
      <c r="GV52" s="75">
        <f t="shared" si="100"/>
        <v>0</v>
      </c>
      <c r="GW52" s="41">
        <f t="shared" si="1228"/>
        <v>0</v>
      </c>
      <c r="GX52" s="39">
        <f t="shared" si="1229"/>
        <v>0</v>
      </c>
      <c r="GY52" s="75">
        <f t="shared" si="101"/>
        <v>0</v>
      </c>
      <c r="GZ52" s="39"/>
      <c r="HA52" s="39"/>
      <c r="HB52" s="75">
        <f t="shared" si="1636"/>
        <v>0</v>
      </c>
      <c r="HC52" s="39"/>
      <c r="HD52" s="39"/>
      <c r="HE52" s="75">
        <f t="shared" si="1637"/>
        <v>0</v>
      </c>
      <c r="HF52" s="39"/>
      <c r="HG52" s="39"/>
      <c r="HH52" s="75">
        <f t="shared" si="1638"/>
        <v>0</v>
      </c>
      <c r="HI52" s="39"/>
      <c r="HJ52" s="39"/>
      <c r="HK52" s="75">
        <f t="shared" si="1639"/>
        <v>0</v>
      </c>
      <c r="HL52" s="39"/>
      <c r="HM52" s="39"/>
      <c r="HN52" s="75">
        <f t="shared" si="1640"/>
        <v>0</v>
      </c>
      <c r="HO52" s="41"/>
      <c r="HP52" s="39"/>
      <c r="HQ52" s="75">
        <f t="shared" si="1641"/>
        <v>0</v>
      </c>
      <c r="HR52" s="41"/>
      <c r="HS52" s="39"/>
      <c r="HT52" s="75">
        <f t="shared" si="1642"/>
        <v>0</v>
      </c>
      <c r="HU52" s="41"/>
      <c r="HV52" s="39"/>
      <c r="HW52" s="75">
        <f t="shared" si="1643"/>
        <v>0</v>
      </c>
      <c r="HX52" s="41">
        <f t="shared" si="110"/>
        <v>0</v>
      </c>
      <c r="HY52" s="39">
        <f t="shared" si="111"/>
        <v>0</v>
      </c>
      <c r="HZ52" s="75">
        <f t="shared" si="112"/>
        <v>0</v>
      </c>
      <c r="IA52" s="41"/>
      <c r="IB52" s="39"/>
      <c r="IC52" s="75">
        <f t="shared" si="1644"/>
        <v>0</v>
      </c>
      <c r="ID52" s="41"/>
      <c r="IE52" s="39"/>
      <c r="IF52" s="75">
        <f t="shared" si="1645"/>
        <v>0</v>
      </c>
      <c r="IG52" s="41">
        <f t="shared" si="115"/>
        <v>0</v>
      </c>
      <c r="IH52" s="39">
        <f t="shared" si="116"/>
        <v>0</v>
      </c>
      <c r="II52" s="75">
        <f t="shared" si="117"/>
        <v>0</v>
      </c>
      <c r="IJ52" s="41"/>
      <c r="IK52" s="39"/>
      <c r="IL52" s="75">
        <f t="shared" si="1646"/>
        <v>0</v>
      </c>
      <c r="IM52" s="41"/>
      <c r="IN52" s="39"/>
      <c r="IO52" s="75">
        <f t="shared" si="1647"/>
        <v>0</v>
      </c>
      <c r="IP52" s="41">
        <f t="shared" si="120"/>
        <v>0</v>
      </c>
      <c r="IQ52" s="39">
        <f t="shared" si="121"/>
        <v>0</v>
      </c>
      <c r="IR52" s="75">
        <f t="shared" si="122"/>
        <v>0</v>
      </c>
      <c r="IS52" s="41"/>
      <c r="IT52" s="39"/>
      <c r="IU52" s="75">
        <f t="shared" si="1648"/>
        <v>0</v>
      </c>
      <c r="IV52" s="41"/>
      <c r="IW52" s="39"/>
      <c r="IX52" s="75">
        <f t="shared" si="1649"/>
        <v>0</v>
      </c>
      <c r="IY52" s="41">
        <f t="shared" si="125"/>
        <v>0</v>
      </c>
      <c r="IZ52" s="39">
        <f t="shared" si="126"/>
        <v>0</v>
      </c>
      <c r="JA52" s="75">
        <f t="shared" si="127"/>
        <v>0</v>
      </c>
      <c r="JB52" s="41"/>
      <c r="JC52" s="39"/>
      <c r="JD52" s="75">
        <f t="shared" si="1650"/>
        <v>0</v>
      </c>
      <c r="JE52" s="41"/>
      <c r="JF52" s="39"/>
      <c r="JG52" s="75">
        <f t="shared" si="1651"/>
        <v>0</v>
      </c>
      <c r="JH52" s="41"/>
      <c r="JI52" s="39"/>
      <c r="JJ52" s="75">
        <f t="shared" si="1652"/>
        <v>0</v>
      </c>
      <c r="JK52" s="41">
        <f t="shared" si="131"/>
        <v>0</v>
      </c>
      <c r="JL52" s="39">
        <f t="shared" si="132"/>
        <v>0</v>
      </c>
      <c r="JM52" s="75">
        <f t="shared" si="133"/>
        <v>0</v>
      </c>
      <c r="JN52" s="41"/>
      <c r="JO52" s="39"/>
      <c r="JP52" s="75">
        <f t="shared" si="1653"/>
        <v>0</v>
      </c>
      <c r="JQ52" s="41"/>
      <c r="JR52" s="39"/>
      <c r="JS52" s="75">
        <f t="shared" si="1654"/>
        <v>0</v>
      </c>
      <c r="JT52" s="41">
        <f t="shared" si="136"/>
        <v>0</v>
      </c>
      <c r="JU52" s="39">
        <f t="shared" si="137"/>
        <v>0</v>
      </c>
      <c r="JV52" s="75">
        <f t="shared" si="138"/>
        <v>0</v>
      </c>
      <c r="JW52" s="41"/>
      <c r="JX52" s="39"/>
      <c r="JY52" s="75">
        <f t="shared" si="1655"/>
        <v>0</v>
      </c>
      <c r="JZ52" s="41"/>
      <c r="KA52" s="39"/>
      <c r="KB52" s="75">
        <f t="shared" si="1656"/>
        <v>0</v>
      </c>
      <c r="KC52" s="41">
        <f t="shared" si="141"/>
        <v>0</v>
      </c>
      <c r="KD52" s="39">
        <f t="shared" si="142"/>
        <v>0</v>
      </c>
      <c r="KE52" s="75">
        <f t="shared" si="143"/>
        <v>0</v>
      </c>
      <c r="KF52" s="41"/>
      <c r="KG52" s="39"/>
      <c r="KH52" s="75">
        <f t="shared" si="1657"/>
        <v>0</v>
      </c>
      <c r="KI52" s="41">
        <f t="shared" si="1351"/>
        <v>0</v>
      </c>
      <c r="KJ52" s="39">
        <f t="shared" si="1352"/>
        <v>0</v>
      </c>
      <c r="KK52" s="75">
        <f t="shared" si="145"/>
        <v>0</v>
      </c>
      <c r="KL52" s="41"/>
      <c r="KM52" s="39"/>
      <c r="KN52" s="75">
        <f t="shared" si="1658"/>
        <v>0</v>
      </c>
      <c r="KO52" s="41"/>
      <c r="KP52" s="39"/>
      <c r="KQ52" s="75">
        <f t="shared" si="1659"/>
        <v>0</v>
      </c>
      <c r="KR52" s="41"/>
      <c r="KS52" s="39"/>
      <c r="KT52" s="75">
        <f t="shared" si="1660"/>
        <v>0</v>
      </c>
      <c r="KU52" s="41">
        <f t="shared" si="149"/>
        <v>0</v>
      </c>
      <c r="KV52" s="39">
        <f t="shared" si="150"/>
        <v>0</v>
      </c>
      <c r="KW52" s="75">
        <f t="shared" si="151"/>
        <v>0</v>
      </c>
      <c r="KX52" s="41"/>
      <c r="KY52" s="39"/>
      <c r="KZ52" s="75">
        <f t="shared" si="1661"/>
        <v>0</v>
      </c>
      <c r="LA52" s="41"/>
      <c r="LB52" s="39"/>
      <c r="LC52" s="75">
        <f t="shared" si="1662"/>
        <v>0</v>
      </c>
      <c r="LD52" s="41"/>
      <c r="LE52" s="39"/>
      <c r="LF52" s="75">
        <f t="shared" si="1663"/>
        <v>0</v>
      </c>
      <c r="LG52" s="41"/>
      <c r="LH52" s="39"/>
      <c r="LI52" s="75">
        <f t="shared" si="1664"/>
        <v>0</v>
      </c>
      <c r="LJ52" s="41"/>
      <c r="LK52" s="39"/>
      <c r="LL52" s="75">
        <f t="shared" si="1665"/>
        <v>0</v>
      </c>
      <c r="LM52" s="41">
        <f t="shared" si="157"/>
        <v>0</v>
      </c>
      <c r="LN52" s="39">
        <f t="shared" si="157"/>
        <v>0</v>
      </c>
      <c r="LO52" s="75">
        <f t="shared" si="158"/>
        <v>0</v>
      </c>
      <c r="LP52" s="41"/>
      <c r="LQ52" s="39"/>
      <c r="LR52" s="75">
        <f t="shared" si="1666"/>
        <v>0</v>
      </c>
      <c r="LS52" s="41">
        <f t="shared" si="1230"/>
        <v>0</v>
      </c>
      <c r="LT52" s="39">
        <f t="shared" si="1231"/>
        <v>0</v>
      </c>
      <c r="LU52" s="75">
        <f t="shared" si="160"/>
        <v>0</v>
      </c>
      <c r="LV52" s="41"/>
      <c r="LW52" s="39"/>
      <c r="LX52" s="75">
        <f t="shared" si="1667"/>
        <v>0</v>
      </c>
      <c r="LY52" s="41"/>
      <c r="LZ52" s="39"/>
      <c r="MA52" s="75">
        <f t="shared" si="1668"/>
        <v>0</v>
      </c>
      <c r="MB52" s="41"/>
      <c r="MC52" s="39"/>
      <c r="MD52" s="75">
        <f t="shared" si="1669"/>
        <v>0</v>
      </c>
      <c r="ME52" s="41"/>
      <c r="MF52" s="39"/>
      <c r="MG52" s="75">
        <f t="shared" si="1670"/>
        <v>0</v>
      </c>
      <c r="MH52" s="41"/>
      <c r="MI52" s="39"/>
      <c r="MJ52" s="75">
        <f t="shared" si="1671"/>
        <v>0</v>
      </c>
      <c r="MK52" s="41"/>
      <c r="ML52" s="39"/>
      <c r="MM52" s="75">
        <f t="shared" si="1672"/>
        <v>0</v>
      </c>
      <c r="MN52" s="41"/>
      <c r="MO52" s="39"/>
      <c r="MP52" s="75">
        <f t="shared" si="1673"/>
        <v>0</v>
      </c>
      <c r="MQ52" s="41"/>
      <c r="MR52" s="39"/>
      <c r="MS52" s="75">
        <f t="shared" si="1674"/>
        <v>0</v>
      </c>
      <c r="MT52" s="41"/>
      <c r="MU52" s="39"/>
      <c r="MV52" s="75">
        <f t="shared" si="1675"/>
        <v>0</v>
      </c>
      <c r="MW52" s="41">
        <f t="shared" si="170"/>
        <v>0</v>
      </c>
      <c r="MX52" s="39">
        <f t="shared" si="171"/>
        <v>0</v>
      </c>
      <c r="MY52" s="75">
        <f t="shared" si="172"/>
        <v>0</v>
      </c>
      <c r="MZ52" s="41"/>
      <c r="NA52" s="39"/>
      <c r="NB52" s="75">
        <f t="shared" si="1676"/>
        <v>0</v>
      </c>
      <c r="NC52" s="41"/>
      <c r="ND52" s="39"/>
      <c r="NE52" s="75">
        <f t="shared" si="1677"/>
        <v>0</v>
      </c>
      <c r="NF52" s="39"/>
      <c r="NG52" s="39"/>
      <c r="NH52" s="75">
        <f t="shared" si="1678"/>
        <v>0</v>
      </c>
      <c r="NI52" s="41"/>
      <c r="NJ52" s="39"/>
      <c r="NK52" s="75">
        <f t="shared" si="1679"/>
        <v>0</v>
      </c>
      <c r="NL52" s="41">
        <f t="shared" si="177"/>
        <v>0</v>
      </c>
      <c r="NM52" s="39">
        <f t="shared" si="178"/>
        <v>0</v>
      </c>
      <c r="NN52" s="75">
        <f t="shared" si="179"/>
        <v>0</v>
      </c>
      <c r="NO52" s="41">
        <f t="shared" si="180"/>
        <v>0</v>
      </c>
      <c r="NP52" s="39">
        <f t="shared" si="181"/>
        <v>0</v>
      </c>
      <c r="NQ52" s="75">
        <f t="shared" si="182"/>
        <v>0</v>
      </c>
      <c r="NR52" s="41"/>
      <c r="NS52" s="39"/>
      <c r="NT52" s="75">
        <f t="shared" si="1680"/>
        <v>0</v>
      </c>
      <c r="NU52" s="41"/>
      <c r="NV52" s="39"/>
      <c r="NW52" s="75">
        <f t="shared" si="1681"/>
        <v>0</v>
      </c>
      <c r="NX52" s="41"/>
      <c r="NY52" s="39"/>
      <c r="NZ52" s="75">
        <f t="shared" si="1682"/>
        <v>0</v>
      </c>
      <c r="OA52" s="41"/>
      <c r="OB52" s="39"/>
      <c r="OC52" s="75">
        <f t="shared" si="1683"/>
        <v>0</v>
      </c>
      <c r="OD52" s="41"/>
      <c r="OE52" s="39"/>
      <c r="OF52" s="75">
        <f t="shared" si="1684"/>
        <v>0</v>
      </c>
      <c r="OG52" s="41"/>
      <c r="OH52" s="39"/>
      <c r="OI52" s="75">
        <f t="shared" si="1685"/>
        <v>0</v>
      </c>
      <c r="OJ52" s="41"/>
      <c r="OK52" s="39"/>
      <c r="OL52" s="75">
        <f t="shared" si="1686"/>
        <v>0</v>
      </c>
      <c r="OM52" s="41"/>
      <c r="ON52" s="39"/>
      <c r="OO52" s="75">
        <f t="shared" si="1687"/>
        <v>0</v>
      </c>
      <c r="OP52" s="41">
        <f t="shared" si="1345"/>
        <v>0</v>
      </c>
      <c r="OQ52" s="39">
        <f t="shared" si="1345"/>
        <v>0</v>
      </c>
      <c r="OR52" s="75">
        <f t="shared" si="192"/>
        <v>0</v>
      </c>
      <c r="OS52" s="41"/>
      <c r="OT52" s="39"/>
      <c r="OU52" s="75">
        <f t="shared" si="1688"/>
        <v>0</v>
      </c>
      <c r="OV52" s="41">
        <f t="shared" si="194"/>
        <v>0</v>
      </c>
      <c r="OW52" s="39">
        <f t="shared" si="195"/>
        <v>0</v>
      </c>
      <c r="OX52" s="75">
        <f t="shared" si="196"/>
        <v>0</v>
      </c>
      <c r="OY52" s="41"/>
      <c r="OZ52" s="39"/>
      <c r="PA52" s="75">
        <f t="shared" si="1689"/>
        <v>0</v>
      </c>
      <c r="PB52" s="41"/>
      <c r="PC52" s="39"/>
      <c r="PD52" s="75">
        <f t="shared" si="1690"/>
        <v>0</v>
      </c>
      <c r="PE52" s="41"/>
      <c r="PF52" s="39"/>
      <c r="PG52" s="75">
        <f t="shared" si="1691"/>
        <v>0</v>
      </c>
      <c r="PH52" s="41"/>
      <c r="PI52" s="39"/>
      <c r="PJ52" s="75">
        <f t="shared" si="1692"/>
        <v>0</v>
      </c>
      <c r="PK52" s="41">
        <f t="shared" si="201"/>
        <v>0</v>
      </c>
      <c r="PL52" s="39">
        <f t="shared" si="201"/>
        <v>0</v>
      </c>
      <c r="PM52" s="75">
        <f t="shared" si="202"/>
        <v>0</v>
      </c>
      <c r="PN52" s="41">
        <f t="shared" si="1353"/>
        <v>0</v>
      </c>
      <c r="PO52" s="39">
        <f t="shared" si="1354"/>
        <v>0</v>
      </c>
      <c r="PP52" s="75">
        <f t="shared" si="203"/>
        <v>0</v>
      </c>
      <c r="PQ52" s="41">
        <f t="shared" si="1232"/>
        <v>0</v>
      </c>
      <c r="PR52" s="39">
        <f t="shared" si="1233"/>
        <v>0</v>
      </c>
      <c r="PS52" s="75">
        <f t="shared" si="204"/>
        <v>0</v>
      </c>
      <c r="PT52" s="41">
        <f t="shared" si="1234"/>
        <v>200673</v>
      </c>
      <c r="PU52" s="39">
        <f t="shared" si="1235"/>
        <v>0</v>
      </c>
      <c r="PV52" s="75">
        <f t="shared" si="205"/>
        <v>200673</v>
      </c>
    </row>
    <row r="53" spans="1:438" s="52" customFormat="1" x14ac:dyDescent="0.25">
      <c r="A53" s="35">
        <v>42</v>
      </c>
      <c r="B53" s="36" t="s">
        <v>302</v>
      </c>
      <c r="C53" s="74" t="s">
        <v>257</v>
      </c>
      <c r="D53" s="38">
        <v>27844</v>
      </c>
      <c r="E53" s="39"/>
      <c r="F53" s="75">
        <f t="shared" si="1579"/>
        <v>27844</v>
      </c>
      <c r="G53" s="39">
        <v>1299</v>
      </c>
      <c r="H53" s="39"/>
      <c r="I53" s="75">
        <f t="shared" si="1580"/>
        <v>1299</v>
      </c>
      <c r="J53" s="39">
        <v>961</v>
      </c>
      <c r="K53" s="39"/>
      <c r="L53" s="75">
        <f t="shared" si="1581"/>
        <v>961</v>
      </c>
      <c r="M53" s="39">
        <v>859</v>
      </c>
      <c r="N53" s="39"/>
      <c r="O53" s="75">
        <f t="shared" si="1582"/>
        <v>859</v>
      </c>
      <c r="P53" s="39">
        <v>598</v>
      </c>
      <c r="Q53" s="39"/>
      <c r="R53" s="75">
        <f t="shared" si="1583"/>
        <v>598</v>
      </c>
      <c r="S53" s="39">
        <v>1657</v>
      </c>
      <c r="T53" s="39"/>
      <c r="U53" s="75">
        <f t="shared" si="1584"/>
        <v>1657</v>
      </c>
      <c r="V53" s="39">
        <v>870</v>
      </c>
      <c r="W53" s="39"/>
      <c r="X53" s="75">
        <f t="shared" si="1585"/>
        <v>870</v>
      </c>
      <c r="Y53" s="39">
        <v>1692</v>
      </c>
      <c r="Z53" s="39"/>
      <c r="AA53" s="75">
        <f t="shared" si="1586"/>
        <v>1692</v>
      </c>
      <c r="AB53" s="41">
        <f t="shared" si="25"/>
        <v>7936</v>
      </c>
      <c r="AC53" s="39">
        <f t="shared" si="26"/>
        <v>0</v>
      </c>
      <c r="AD53" s="75">
        <f t="shared" si="26"/>
        <v>7936</v>
      </c>
      <c r="AE53" s="39"/>
      <c r="AF53" s="39"/>
      <c r="AG53" s="75">
        <f t="shared" si="1587"/>
        <v>0</v>
      </c>
      <c r="AH53" s="41">
        <f t="shared" si="1225"/>
        <v>35780</v>
      </c>
      <c r="AI53" s="39">
        <f t="shared" si="28"/>
        <v>0</v>
      </c>
      <c r="AJ53" s="75">
        <f t="shared" si="29"/>
        <v>35780</v>
      </c>
      <c r="AK53" s="39">
        <v>6627</v>
      </c>
      <c r="AL53" s="39"/>
      <c r="AM53" s="75">
        <f t="shared" si="1588"/>
        <v>6627</v>
      </c>
      <c r="AN53" s="41"/>
      <c r="AO53" s="39"/>
      <c r="AP53" s="75">
        <f t="shared" si="1589"/>
        <v>0</v>
      </c>
      <c r="AQ53" s="41"/>
      <c r="AR53" s="39"/>
      <c r="AS53" s="75">
        <f t="shared" si="1590"/>
        <v>0</v>
      </c>
      <c r="AT53" s="41"/>
      <c r="AU53" s="39"/>
      <c r="AV53" s="75">
        <f t="shared" si="1591"/>
        <v>0</v>
      </c>
      <c r="AW53" s="41"/>
      <c r="AX53" s="39"/>
      <c r="AY53" s="75">
        <f t="shared" si="1592"/>
        <v>0</v>
      </c>
      <c r="AZ53" s="41"/>
      <c r="BA53" s="39"/>
      <c r="BB53" s="75">
        <f t="shared" si="1593"/>
        <v>0</v>
      </c>
      <c r="BC53" s="41"/>
      <c r="BD53" s="39"/>
      <c r="BE53" s="75">
        <f t="shared" si="1594"/>
        <v>0</v>
      </c>
      <c r="BF53" s="41"/>
      <c r="BG53" s="39"/>
      <c r="BH53" s="75">
        <f t="shared" si="1595"/>
        <v>0</v>
      </c>
      <c r="BI53" s="41"/>
      <c r="BJ53" s="39"/>
      <c r="BK53" s="75">
        <f t="shared" si="1596"/>
        <v>0</v>
      </c>
      <c r="BL53" s="41"/>
      <c r="BM53" s="39"/>
      <c r="BN53" s="75">
        <f t="shared" si="1597"/>
        <v>0</v>
      </c>
      <c r="BO53" s="41"/>
      <c r="BP53" s="39"/>
      <c r="BQ53" s="75">
        <f t="shared" si="1598"/>
        <v>0</v>
      </c>
      <c r="BR53" s="41">
        <f t="shared" si="41"/>
        <v>6627</v>
      </c>
      <c r="BS53" s="39">
        <f t="shared" si="42"/>
        <v>0</v>
      </c>
      <c r="BT53" s="75">
        <f t="shared" si="43"/>
        <v>6627</v>
      </c>
      <c r="BU53" s="41"/>
      <c r="BV53" s="39"/>
      <c r="BW53" s="75">
        <f t="shared" si="1599"/>
        <v>0</v>
      </c>
      <c r="BX53" s="41"/>
      <c r="BY53" s="39"/>
      <c r="BZ53" s="75">
        <f t="shared" si="1600"/>
        <v>0</v>
      </c>
      <c r="CA53" s="41"/>
      <c r="CB53" s="39"/>
      <c r="CC53" s="75">
        <f t="shared" si="1601"/>
        <v>0</v>
      </c>
      <c r="CD53" s="41"/>
      <c r="CE53" s="39"/>
      <c r="CF53" s="75">
        <f t="shared" si="1602"/>
        <v>0</v>
      </c>
      <c r="CG53" s="41"/>
      <c r="CH53" s="39"/>
      <c r="CI53" s="75">
        <f t="shared" si="1603"/>
        <v>0</v>
      </c>
      <c r="CJ53" s="41"/>
      <c r="CK53" s="39"/>
      <c r="CL53" s="75">
        <f t="shared" si="1604"/>
        <v>0</v>
      </c>
      <c r="CM53" s="41"/>
      <c r="CN53" s="39"/>
      <c r="CO53" s="75">
        <f t="shared" si="1605"/>
        <v>0</v>
      </c>
      <c r="CP53" s="41">
        <f t="shared" si="51"/>
        <v>0</v>
      </c>
      <c r="CQ53" s="39">
        <f t="shared" si="52"/>
        <v>0</v>
      </c>
      <c r="CR53" s="75">
        <f t="shared" si="53"/>
        <v>0</v>
      </c>
      <c r="CS53" s="41"/>
      <c r="CT53" s="39"/>
      <c r="CU53" s="75">
        <f t="shared" si="1606"/>
        <v>0</v>
      </c>
      <c r="CV53" s="41"/>
      <c r="CW53" s="39"/>
      <c r="CX53" s="75">
        <f t="shared" si="1607"/>
        <v>0</v>
      </c>
      <c r="CY53" s="41"/>
      <c r="CZ53" s="39"/>
      <c r="DA53" s="75">
        <f t="shared" si="1608"/>
        <v>0</v>
      </c>
      <c r="DB53" s="41"/>
      <c r="DC53" s="39"/>
      <c r="DD53" s="75">
        <f t="shared" si="1609"/>
        <v>0</v>
      </c>
      <c r="DE53" s="41"/>
      <c r="DF53" s="39"/>
      <c r="DG53" s="75">
        <f t="shared" si="1610"/>
        <v>0</v>
      </c>
      <c r="DH53" s="41">
        <f t="shared" si="59"/>
        <v>0</v>
      </c>
      <c r="DI53" s="39">
        <f t="shared" si="60"/>
        <v>0</v>
      </c>
      <c r="DJ53" s="75">
        <f t="shared" si="61"/>
        <v>0</v>
      </c>
      <c r="DK53" s="41"/>
      <c r="DL53" s="39"/>
      <c r="DM53" s="75">
        <f t="shared" si="1611"/>
        <v>0</v>
      </c>
      <c r="DN53" s="41"/>
      <c r="DO53" s="39"/>
      <c r="DP53" s="75">
        <f t="shared" si="1612"/>
        <v>0</v>
      </c>
      <c r="DQ53" s="39">
        <v>7290</v>
      </c>
      <c r="DR53" s="39"/>
      <c r="DS53" s="75">
        <f t="shared" si="1613"/>
        <v>7290</v>
      </c>
      <c r="DT53" s="41"/>
      <c r="DU53" s="39"/>
      <c r="DV53" s="75">
        <f t="shared" si="1614"/>
        <v>0</v>
      </c>
      <c r="DW53" s="41"/>
      <c r="DX53" s="39"/>
      <c r="DY53" s="75">
        <f t="shared" si="1615"/>
        <v>0</v>
      </c>
      <c r="DZ53" s="41">
        <f t="shared" si="67"/>
        <v>7290</v>
      </c>
      <c r="EA53" s="39">
        <f t="shared" si="67"/>
        <v>0</v>
      </c>
      <c r="EB53" s="75">
        <f t="shared" si="68"/>
        <v>7290</v>
      </c>
      <c r="EC53" s="41"/>
      <c r="ED53" s="39"/>
      <c r="EE53" s="75">
        <f t="shared" si="1616"/>
        <v>0</v>
      </c>
      <c r="EF53" s="39">
        <v>8859</v>
      </c>
      <c r="EG53" s="39"/>
      <c r="EH53" s="75">
        <f t="shared" si="1617"/>
        <v>8859</v>
      </c>
      <c r="EI53" s="41"/>
      <c r="EJ53" s="39"/>
      <c r="EK53" s="75">
        <f t="shared" si="1618"/>
        <v>0</v>
      </c>
      <c r="EL53" s="41"/>
      <c r="EM53" s="39"/>
      <c r="EN53" s="75">
        <f t="shared" si="1619"/>
        <v>0</v>
      </c>
      <c r="EO53" s="41">
        <f t="shared" si="1226"/>
        <v>8859</v>
      </c>
      <c r="EP53" s="39">
        <f t="shared" si="1227"/>
        <v>0</v>
      </c>
      <c r="EQ53" s="75">
        <f t="shared" si="74"/>
        <v>8859</v>
      </c>
      <c r="ER53" s="41"/>
      <c r="ES53" s="39"/>
      <c r="ET53" s="75">
        <f t="shared" si="1620"/>
        <v>0</v>
      </c>
      <c r="EU53" s="41"/>
      <c r="EV53" s="39"/>
      <c r="EW53" s="75">
        <f t="shared" si="1621"/>
        <v>0</v>
      </c>
      <c r="EX53" s="41"/>
      <c r="EY53" s="39"/>
      <c r="EZ53" s="75">
        <f t="shared" si="1622"/>
        <v>0</v>
      </c>
      <c r="FA53" s="41"/>
      <c r="FB53" s="39"/>
      <c r="FC53" s="75">
        <f t="shared" si="1623"/>
        <v>0</v>
      </c>
      <c r="FD53" s="41"/>
      <c r="FE53" s="39"/>
      <c r="FF53" s="75">
        <f t="shared" si="1624"/>
        <v>0</v>
      </c>
      <c r="FG53" s="41"/>
      <c r="FH53" s="39"/>
      <c r="FI53" s="75">
        <f t="shared" si="1625"/>
        <v>0</v>
      </c>
      <c r="FJ53" s="41">
        <f t="shared" si="81"/>
        <v>0</v>
      </c>
      <c r="FK53" s="39">
        <f t="shared" si="82"/>
        <v>0</v>
      </c>
      <c r="FL53" s="75">
        <f t="shared" si="83"/>
        <v>0</v>
      </c>
      <c r="FM53" s="41"/>
      <c r="FN53" s="39"/>
      <c r="FO53" s="75">
        <f t="shared" si="1626"/>
        <v>0</v>
      </c>
      <c r="FP53" s="41"/>
      <c r="FQ53" s="39"/>
      <c r="FR53" s="75">
        <f t="shared" si="1627"/>
        <v>0</v>
      </c>
      <c r="FS53" s="39">
        <v>2376</v>
      </c>
      <c r="FT53" s="39"/>
      <c r="FU53" s="75">
        <f t="shared" si="1628"/>
        <v>2376</v>
      </c>
      <c r="FV53" s="41"/>
      <c r="FW53" s="39"/>
      <c r="FX53" s="75">
        <f t="shared" si="1629"/>
        <v>0</v>
      </c>
      <c r="FY53" s="41"/>
      <c r="FZ53" s="39"/>
      <c r="GA53" s="75">
        <f t="shared" si="1630"/>
        <v>0</v>
      </c>
      <c r="GB53" s="41">
        <f t="shared" si="89"/>
        <v>2376</v>
      </c>
      <c r="GC53" s="39">
        <f t="shared" si="90"/>
        <v>0</v>
      </c>
      <c r="GD53" s="75">
        <f t="shared" si="1631"/>
        <v>2376</v>
      </c>
      <c r="GE53" s="41"/>
      <c r="GF53" s="39"/>
      <c r="GG53" s="75">
        <f t="shared" si="1632"/>
        <v>0</v>
      </c>
      <c r="GH53" s="41"/>
      <c r="GI53" s="39"/>
      <c r="GJ53" s="75">
        <f t="shared" si="1633"/>
        <v>0</v>
      </c>
      <c r="GK53" s="41">
        <f t="shared" si="94"/>
        <v>0</v>
      </c>
      <c r="GL53" s="39">
        <f t="shared" si="94"/>
        <v>0</v>
      </c>
      <c r="GM53" s="75">
        <f t="shared" si="95"/>
        <v>0</v>
      </c>
      <c r="GN53" s="41"/>
      <c r="GO53" s="39"/>
      <c r="GP53" s="75">
        <f t="shared" si="1634"/>
        <v>0</v>
      </c>
      <c r="GQ53" s="41"/>
      <c r="GR53" s="39"/>
      <c r="GS53" s="75">
        <f t="shared" si="1635"/>
        <v>0</v>
      </c>
      <c r="GT53" s="41">
        <f t="shared" si="98"/>
        <v>0</v>
      </c>
      <c r="GU53" s="39">
        <f t="shared" si="99"/>
        <v>0</v>
      </c>
      <c r="GV53" s="75">
        <f t="shared" si="100"/>
        <v>0</v>
      </c>
      <c r="GW53" s="41">
        <f t="shared" si="1228"/>
        <v>18525</v>
      </c>
      <c r="GX53" s="39">
        <f t="shared" si="1229"/>
        <v>0</v>
      </c>
      <c r="GY53" s="75">
        <f t="shared" si="101"/>
        <v>18525</v>
      </c>
      <c r="GZ53" s="39"/>
      <c r="HA53" s="39"/>
      <c r="HB53" s="75">
        <f t="shared" si="1636"/>
        <v>0</v>
      </c>
      <c r="HC53" s="39"/>
      <c r="HD53" s="39"/>
      <c r="HE53" s="75">
        <f t="shared" si="1637"/>
        <v>0</v>
      </c>
      <c r="HF53" s="39"/>
      <c r="HG53" s="39"/>
      <c r="HH53" s="75">
        <f t="shared" si="1638"/>
        <v>0</v>
      </c>
      <c r="HI53" s="39"/>
      <c r="HJ53" s="39"/>
      <c r="HK53" s="75">
        <f t="shared" si="1639"/>
        <v>0</v>
      </c>
      <c r="HL53" s="39"/>
      <c r="HM53" s="39"/>
      <c r="HN53" s="75">
        <f t="shared" si="1640"/>
        <v>0</v>
      </c>
      <c r="HO53" s="41"/>
      <c r="HP53" s="39"/>
      <c r="HQ53" s="75">
        <f t="shared" si="1641"/>
        <v>0</v>
      </c>
      <c r="HR53" s="41"/>
      <c r="HS53" s="39"/>
      <c r="HT53" s="75">
        <f t="shared" si="1642"/>
        <v>0</v>
      </c>
      <c r="HU53" s="41"/>
      <c r="HV53" s="39"/>
      <c r="HW53" s="75">
        <f t="shared" si="1643"/>
        <v>0</v>
      </c>
      <c r="HX53" s="41">
        <f t="shared" si="110"/>
        <v>0</v>
      </c>
      <c r="HY53" s="39">
        <f t="shared" si="111"/>
        <v>0</v>
      </c>
      <c r="HZ53" s="75">
        <f t="shared" si="112"/>
        <v>0</v>
      </c>
      <c r="IA53" s="41"/>
      <c r="IB53" s="39"/>
      <c r="IC53" s="75">
        <f t="shared" si="1644"/>
        <v>0</v>
      </c>
      <c r="ID53" s="41"/>
      <c r="IE53" s="39"/>
      <c r="IF53" s="75">
        <f t="shared" si="1645"/>
        <v>0</v>
      </c>
      <c r="IG53" s="41">
        <f t="shared" si="115"/>
        <v>0</v>
      </c>
      <c r="IH53" s="39">
        <f t="shared" si="116"/>
        <v>0</v>
      </c>
      <c r="II53" s="75">
        <f t="shared" si="117"/>
        <v>0</v>
      </c>
      <c r="IJ53" s="41"/>
      <c r="IK53" s="39"/>
      <c r="IL53" s="75">
        <f t="shared" si="1646"/>
        <v>0</v>
      </c>
      <c r="IM53" s="41"/>
      <c r="IN53" s="39"/>
      <c r="IO53" s="75">
        <f t="shared" si="1647"/>
        <v>0</v>
      </c>
      <c r="IP53" s="41">
        <f t="shared" si="120"/>
        <v>0</v>
      </c>
      <c r="IQ53" s="39">
        <f t="shared" si="121"/>
        <v>0</v>
      </c>
      <c r="IR53" s="75">
        <f t="shared" si="122"/>
        <v>0</v>
      </c>
      <c r="IS53" s="41"/>
      <c r="IT53" s="39"/>
      <c r="IU53" s="75">
        <f t="shared" si="1648"/>
        <v>0</v>
      </c>
      <c r="IV53" s="41"/>
      <c r="IW53" s="39"/>
      <c r="IX53" s="75">
        <f t="shared" si="1649"/>
        <v>0</v>
      </c>
      <c r="IY53" s="41">
        <f t="shared" si="125"/>
        <v>0</v>
      </c>
      <c r="IZ53" s="39">
        <f t="shared" si="126"/>
        <v>0</v>
      </c>
      <c r="JA53" s="75">
        <f t="shared" si="127"/>
        <v>0</v>
      </c>
      <c r="JB53" s="41"/>
      <c r="JC53" s="39"/>
      <c r="JD53" s="75">
        <f t="shared" si="1650"/>
        <v>0</v>
      </c>
      <c r="JE53" s="41"/>
      <c r="JF53" s="39"/>
      <c r="JG53" s="75">
        <f t="shared" si="1651"/>
        <v>0</v>
      </c>
      <c r="JH53" s="41"/>
      <c r="JI53" s="39"/>
      <c r="JJ53" s="75">
        <f t="shared" si="1652"/>
        <v>0</v>
      </c>
      <c r="JK53" s="41">
        <f t="shared" si="131"/>
        <v>0</v>
      </c>
      <c r="JL53" s="39">
        <f t="shared" si="132"/>
        <v>0</v>
      </c>
      <c r="JM53" s="75">
        <f t="shared" si="133"/>
        <v>0</v>
      </c>
      <c r="JN53" s="41"/>
      <c r="JO53" s="39"/>
      <c r="JP53" s="75">
        <f t="shared" si="1653"/>
        <v>0</v>
      </c>
      <c r="JQ53" s="41"/>
      <c r="JR53" s="39"/>
      <c r="JS53" s="75">
        <f t="shared" si="1654"/>
        <v>0</v>
      </c>
      <c r="JT53" s="41">
        <f t="shared" si="136"/>
        <v>0</v>
      </c>
      <c r="JU53" s="39">
        <f t="shared" si="137"/>
        <v>0</v>
      </c>
      <c r="JV53" s="75">
        <f t="shared" si="138"/>
        <v>0</v>
      </c>
      <c r="JW53" s="41"/>
      <c r="JX53" s="39"/>
      <c r="JY53" s="75">
        <f t="shared" si="1655"/>
        <v>0</v>
      </c>
      <c r="JZ53" s="41"/>
      <c r="KA53" s="39"/>
      <c r="KB53" s="75">
        <f t="shared" si="1656"/>
        <v>0</v>
      </c>
      <c r="KC53" s="41">
        <f t="shared" si="141"/>
        <v>0</v>
      </c>
      <c r="KD53" s="39">
        <f t="shared" si="142"/>
        <v>0</v>
      </c>
      <c r="KE53" s="75">
        <f t="shared" si="143"/>
        <v>0</v>
      </c>
      <c r="KF53" s="41"/>
      <c r="KG53" s="39"/>
      <c r="KH53" s="75">
        <f t="shared" si="1657"/>
        <v>0</v>
      </c>
      <c r="KI53" s="41">
        <f t="shared" si="1351"/>
        <v>0</v>
      </c>
      <c r="KJ53" s="39">
        <f t="shared" si="1352"/>
        <v>0</v>
      </c>
      <c r="KK53" s="75">
        <f t="shared" si="145"/>
        <v>0</v>
      </c>
      <c r="KL53" s="41"/>
      <c r="KM53" s="39"/>
      <c r="KN53" s="75">
        <f t="shared" si="1658"/>
        <v>0</v>
      </c>
      <c r="KO53" s="41"/>
      <c r="KP53" s="39"/>
      <c r="KQ53" s="75">
        <f t="shared" si="1659"/>
        <v>0</v>
      </c>
      <c r="KR53" s="41"/>
      <c r="KS53" s="39"/>
      <c r="KT53" s="75">
        <f t="shared" si="1660"/>
        <v>0</v>
      </c>
      <c r="KU53" s="41">
        <f t="shared" si="149"/>
        <v>0</v>
      </c>
      <c r="KV53" s="39">
        <f t="shared" si="150"/>
        <v>0</v>
      </c>
      <c r="KW53" s="75">
        <f t="shared" si="151"/>
        <v>0</v>
      </c>
      <c r="KX53" s="41"/>
      <c r="KY53" s="39"/>
      <c r="KZ53" s="75">
        <f t="shared" si="1661"/>
        <v>0</v>
      </c>
      <c r="LA53" s="41"/>
      <c r="LB53" s="39"/>
      <c r="LC53" s="75">
        <f t="shared" si="1662"/>
        <v>0</v>
      </c>
      <c r="LD53" s="41"/>
      <c r="LE53" s="39"/>
      <c r="LF53" s="75">
        <f t="shared" si="1663"/>
        <v>0</v>
      </c>
      <c r="LG53" s="41"/>
      <c r="LH53" s="39"/>
      <c r="LI53" s="75">
        <f t="shared" si="1664"/>
        <v>0</v>
      </c>
      <c r="LJ53" s="41"/>
      <c r="LK53" s="39"/>
      <c r="LL53" s="75">
        <f t="shared" si="1665"/>
        <v>0</v>
      </c>
      <c r="LM53" s="41">
        <f t="shared" si="157"/>
        <v>0</v>
      </c>
      <c r="LN53" s="39">
        <f t="shared" si="157"/>
        <v>0</v>
      </c>
      <c r="LO53" s="75">
        <f t="shared" si="158"/>
        <v>0</v>
      </c>
      <c r="LP53" s="41"/>
      <c r="LQ53" s="39"/>
      <c r="LR53" s="75">
        <f t="shared" si="1666"/>
        <v>0</v>
      </c>
      <c r="LS53" s="41">
        <f t="shared" si="1230"/>
        <v>0</v>
      </c>
      <c r="LT53" s="39">
        <f t="shared" si="1231"/>
        <v>0</v>
      </c>
      <c r="LU53" s="75">
        <f t="shared" si="160"/>
        <v>0</v>
      </c>
      <c r="LV53" s="41"/>
      <c r="LW53" s="39"/>
      <c r="LX53" s="75">
        <f t="shared" si="1667"/>
        <v>0</v>
      </c>
      <c r="LY53" s="41"/>
      <c r="LZ53" s="39"/>
      <c r="MA53" s="75">
        <f t="shared" si="1668"/>
        <v>0</v>
      </c>
      <c r="MB53" s="41"/>
      <c r="MC53" s="39"/>
      <c r="MD53" s="75">
        <f t="shared" si="1669"/>
        <v>0</v>
      </c>
      <c r="ME53" s="41"/>
      <c r="MF53" s="39"/>
      <c r="MG53" s="75">
        <f t="shared" si="1670"/>
        <v>0</v>
      </c>
      <c r="MH53" s="41"/>
      <c r="MI53" s="39"/>
      <c r="MJ53" s="75">
        <f t="shared" si="1671"/>
        <v>0</v>
      </c>
      <c r="MK53" s="41"/>
      <c r="ML53" s="39"/>
      <c r="MM53" s="75">
        <f t="shared" si="1672"/>
        <v>0</v>
      </c>
      <c r="MN53" s="41"/>
      <c r="MO53" s="39"/>
      <c r="MP53" s="75">
        <f t="shared" si="1673"/>
        <v>0</v>
      </c>
      <c r="MQ53" s="41"/>
      <c r="MR53" s="39"/>
      <c r="MS53" s="75">
        <f t="shared" si="1674"/>
        <v>0</v>
      </c>
      <c r="MT53" s="41"/>
      <c r="MU53" s="39"/>
      <c r="MV53" s="75">
        <f t="shared" si="1675"/>
        <v>0</v>
      </c>
      <c r="MW53" s="41">
        <f t="shared" si="170"/>
        <v>0</v>
      </c>
      <c r="MX53" s="39">
        <f t="shared" si="171"/>
        <v>0</v>
      </c>
      <c r="MY53" s="75">
        <f t="shared" si="172"/>
        <v>0</v>
      </c>
      <c r="MZ53" s="41"/>
      <c r="NA53" s="39"/>
      <c r="NB53" s="75">
        <f t="shared" si="1676"/>
        <v>0</v>
      </c>
      <c r="NC53" s="41"/>
      <c r="ND53" s="39"/>
      <c r="NE53" s="75">
        <f t="shared" si="1677"/>
        <v>0</v>
      </c>
      <c r="NF53" s="39">
        <f>400614-54000</f>
        <v>346614</v>
      </c>
      <c r="NG53" s="39"/>
      <c r="NH53" s="75">
        <f t="shared" si="1678"/>
        <v>346614</v>
      </c>
      <c r="NI53" s="41"/>
      <c r="NJ53" s="39"/>
      <c r="NK53" s="75">
        <f t="shared" si="1679"/>
        <v>0</v>
      </c>
      <c r="NL53" s="41">
        <f t="shared" si="177"/>
        <v>346614</v>
      </c>
      <c r="NM53" s="39">
        <f t="shared" si="178"/>
        <v>0</v>
      </c>
      <c r="NN53" s="75">
        <f t="shared" si="179"/>
        <v>346614</v>
      </c>
      <c r="NO53" s="41">
        <f t="shared" si="180"/>
        <v>346614</v>
      </c>
      <c r="NP53" s="39">
        <f t="shared" si="181"/>
        <v>0</v>
      </c>
      <c r="NQ53" s="75">
        <f t="shared" si="182"/>
        <v>346614</v>
      </c>
      <c r="NR53" s="41"/>
      <c r="NS53" s="39"/>
      <c r="NT53" s="75">
        <f t="shared" si="1680"/>
        <v>0</v>
      </c>
      <c r="NU53" s="41"/>
      <c r="NV53" s="39"/>
      <c r="NW53" s="75">
        <f t="shared" si="1681"/>
        <v>0</v>
      </c>
      <c r="NX53" s="41"/>
      <c r="NY53" s="39"/>
      <c r="NZ53" s="75">
        <f t="shared" si="1682"/>
        <v>0</v>
      </c>
      <c r="OA53" s="41"/>
      <c r="OB53" s="39"/>
      <c r="OC53" s="75">
        <f t="shared" si="1683"/>
        <v>0</v>
      </c>
      <c r="OD53" s="41"/>
      <c r="OE53" s="39"/>
      <c r="OF53" s="75">
        <f t="shared" si="1684"/>
        <v>0</v>
      </c>
      <c r="OG53" s="41"/>
      <c r="OH53" s="39"/>
      <c r="OI53" s="75">
        <f t="shared" si="1685"/>
        <v>0</v>
      </c>
      <c r="OJ53" s="41"/>
      <c r="OK53" s="39"/>
      <c r="OL53" s="75">
        <f t="shared" si="1686"/>
        <v>0</v>
      </c>
      <c r="OM53" s="41"/>
      <c r="ON53" s="39"/>
      <c r="OO53" s="75">
        <f t="shared" si="1687"/>
        <v>0</v>
      </c>
      <c r="OP53" s="41">
        <f t="shared" si="1345"/>
        <v>0</v>
      </c>
      <c r="OQ53" s="39">
        <f t="shared" si="1345"/>
        <v>0</v>
      </c>
      <c r="OR53" s="75">
        <f t="shared" si="192"/>
        <v>0</v>
      </c>
      <c r="OS53" s="41"/>
      <c r="OT53" s="39"/>
      <c r="OU53" s="75">
        <f t="shared" si="1688"/>
        <v>0</v>
      </c>
      <c r="OV53" s="41">
        <f t="shared" si="194"/>
        <v>0</v>
      </c>
      <c r="OW53" s="39">
        <f t="shared" si="195"/>
        <v>0</v>
      </c>
      <c r="OX53" s="75">
        <f t="shared" si="196"/>
        <v>0</v>
      </c>
      <c r="OY53" s="41"/>
      <c r="OZ53" s="39"/>
      <c r="PA53" s="75">
        <f t="shared" si="1689"/>
        <v>0</v>
      </c>
      <c r="PB53" s="41"/>
      <c r="PC53" s="39"/>
      <c r="PD53" s="75">
        <f t="shared" si="1690"/>
        <v>0</v>
      </c>
      <c r="PE53" s="41"/>
      <c r="PF53" s="39"/>
      <c r="PG53" s="75">
        <f t="shared" si="1691"/>
        <v>0</v>
      </c>
      <c r="PH53" s="41"/>
      <c r="PI53" s="39"/>
      <c r="PJ53" s="75">
        <f t="shared" si="1692"/>
        <v>0</v>
      </c>
      <c r="PK53" s="41">
        <f t="shared" si="201"/>
        <v>0</v>
      </c>
      <c r="PL53" s="39">
        <f t="shared" si="201"/>
        <v>0</v>
      </c>
      <c r="PM53" s="75">
        <f t="shared" si="202"/>
        <v>0</v>
      </c>
      <c r="PN53" s="41">
        <f t="shared" si="1353"/>
        <v>0</v>
      </c>
      <c r="PO53" s="39">
        <f t="shared" si="1354"/>
        <v>0</v>
      </c>
      <c r="PP53" s="75">
        <f t="shared" si="203"/>
        <v>0</v>
      </c>
      <c r="PQ53" s="41">
        <f t="shared" si="1232"/>
        <v>365139</v>
      </c>
      <c r="PR53" s="39">
        <f t="shared" si="1233"/>
        <v>0</v>
      </c>
      <c r="PS53" s="75">
        <f t="shared" si="204"/>
        <v>365139</v>
      </c>
      <c r="PT53" s="41">
        <f t="shared" si="1234"/>
        <v>407546</v>
      </c>
      <c r="PU53" s="39">
        <f t="shared" si="1235"/>
        <v>0</v>
      </c>
      <c r="PV53" s="75">
        <f t="shared" si="205"/>
        <v>407546</v>
      </c>
    </row>
    <row r="54" spans="1:438" s="52" customFormat="1" x14ac:dyDescent="0.25">
      <c r="A54" s="35">
        <v>43</v>
      </c>
      <c r="B54" s="36" t="s">
        <v>303</v>
      </c>
      <c r="C54" s="81" t="s">
        <v>258</v>
      </c>
      <c r="D54" s="38"/>
      <c r="E54" s="39"/>
      <c r="F54" s="75">
        <f t="shared" si="1579"/>
        <v>0</v>
      </c>
      <c r="G54" s="41"/>
      <c r="H54" s="39"/>
      <c r="I54" s="75">
        <f t="shared" si="1580"/>
        <v>0</v>
      </c>
      <c r="J54" s="41"/>
      <c r="K54" s="39"/>
      <c r="L54" s="75">
        <f t="shared" si="1581"/>
        <v>0</v>
      </c>
      <c r="M54" s="41"/>
      <c r="N54" s="39"/>
      <c r="O54" s="75">
        <f t="shared" si="1582"/>
        <v>0</v>
      </c>
      <c r="P54" s="41"/>
      <c r="Q54" s="39"/>
      <c r="R54" s="75">
        <f t="shared" si="1583"/>
        <v>0</v>
      </c>
      <c r="S54" s="41"/>
      <c r="T54" s="39"/>
      <c r="U54" s="75">
        <f t="shared" si="1584"/>
        <v>0</v>
      </c>
      <c r="V54" s="41"/>
      <c r="W54" s="39"/>
      <c r="X54" s="75">
        <f t="shared" si="1585"/>
        <v>0</v>
      </c>
      <c r="Y54" s="41"/>
      <c r="Z54" s="39"/>
      <c r="AA54" s="75">
        <f t="shared" si="1586"/>
        <v>0</v>
      </c>
      <c r="AB54" s="41">
        <f t="shared" si="25"/>
        <v>0</v>
      </c>
      <c r="AC54" s="39">
        <f t="shared" si="26"/>
        <v>0</v>
      </c>
      <c r="AD54" s="75">
        <f t="shared" si="26"/>
        <v>0</v>
      </c>
      <c r="AE54" s="39"/>
      <c r="AF54" s="39"/>
      <c r="AG54" s="75">
        <f t="shared" si="1587"/>
        <v>0</v>
      </c>
      <c r="AH54" s="41">
        <f t="shared" si="1225"/>
        <v>0</v>
      </c>
      <c r="AI54" s="39">
        <f t="shared" si="28"/>
        <v>0</v>
      </c>
      <c r="AJ54" s="75">
        <f t="shared" si="29"/>
        <v>0</v>
      </c>
      <c r="AK54" s="41"/>
      <c r="AL54" s="39"/>
      <c r="AM54" s="75">
        <f t="shared" si="1588"/>
        <v>0</v>
      </c>
      <c r="AN54" s="41"/>
      <c r="AO54" s="39"/>
      <c r="AP54" s="75">
        <f t="shared" si="1589"/>
        <v>0</v>
      </c>
      <c r="AQ54" s="41"/>
      <c r="AR54" s="39"/>
      <c r="AS54" s="75">
        <f t="shared" si="1590"/>
        <v>0</v>
      </c>
      <c r="AT54" s="41"/>
      <c r="AU54" s="39"/>
      <c r="AV54" s="75">
        <f t="shared" si="1591"/>
        <v>0</v>
      </c>
      <c r="AW54" s="41"/>
      <c r="AX54" s="39"/>
      <c r="AY54" s="75">
        <f t="shared" si="1592"/>
        <v>0</v>
      </c>
      <c r="AZ54" s="41"/>
      <c r="BA54" s="39"/>
      <c r="BB54" s="75">
        <f t="shared" si="1593"/>
        <v>0</v>
      </c>
      <c r="BC54" s="41"/>
      <c r="BD54" s="39"/>
      <c r="BE54" s="75">
        <f t="shared" si="1594"/>
        <v>0</v>
      </c>
      <c r="BF54" s="41"/>
      <c r="BG54" s="39"/>
      <c r="BH54" s="75">
        <f t="shared" si="1595"/>
        <v>0</v>
      </c>
      <c r="BI54" s="41"/>
      <c r="BJ54" s="39"/>
      <c r="BK54" s="75">
        <f t="shared" si="1596"/>
        <v>0</v>
      </c>
      <c r="BL54" s="41"/>
      <c r="BM54" s="39"/>
      <c r="BN54" s="75">
        <f t="shared" si="1597"/>
        <v>0</v>
      </c>
      <c r="BO54" s="41"/>
      <c r="BP54" s="39"/>
      <c r="BQ54" s="75">
        <f t="shared" si="1598"/>
        <v>0</v>
      </c>
      <c r="BR54" s="41">
        <f t="shared" si="41"/>
        <v>0</v>
      </c>
      <c r="BS54" s="39">
        <f t="shared" si="42"/>
        <v>0</v>
      </c>
      <c r="BT54" s="75">
        <f t="shared" si="43"/>
        <v>0</v>
      </c>
      <c r="BU54" s="41"/>
      <c r="BV54" s="39"/>
      <c r="BW54" s="75">
        <f t="shared" si="1599"/>
        <v>0</v>
      </c>
      <c r="BX54" s="41"/>
      <c r="BY54" s="39"/>
      <c r="BZ54" s="75">
        <f t="shared" si="1600"/>
        <v>0</v>
      </c>
      <c r="CA54" s="41"/>
      <c r="CB54" s="39"/>
      <c r="CC54" s="75">
        <f t="shared" si="1601"/>
        <v>0</v>
      </c>
      <c r="CD54" s="41"/>
      <c r="CE54" s="39"/>
      <c r="CF54" s="75">
        <f t="shared" si="1602"/>
        <v>0</v>
      </c>
      <c r="CG54" s="41"/>
      <c r="CH54" s="39"/>
      <c r="CI54" s="75">
        <f t="shared" si="1603"/>
        <v>0</v>
      </c>
      <c r="CJ54" s="41"/>
      <c r="CK54" s="39"/>
      <c r="CL54" s="75">
        <f t="shared" si="1604"/>
        <v>0</v>
      </c>
      <c r="CM54" s="41"/>
      <c r="CN54" s="39"/>
      <c r="CO54" s="75">
        <f t="shared" si="1605"/>
        <v>0</v>
      </c>
      <c r="CP54" s="41">
        <f t="shared" si="51"/>
        <v>0</v>
      </c>
      <c r="CQ54" s="39">
        <f t="shared" si="52"/>
        <v>0</v>
      </c>
      <c r="CR54" s="75">
        <f t="shared" si="53"/>
        <v>0</v>
      </c>
      <c r="CS54" s="41"/>
      <c r="CT54" s="39"/>
      <c r="CU54" s="75">
        <f t="shared" si="1606"/>
        <v>0</v>
      </c>
      <c r="CV54" s="41"/>
      <c r="CW54" s="39"/>
      <c r="CX54" s="75">
        <f t="shared" si="1607"/>
        <v>0</v>
      </c>
      <c r="CY54" s="41"/>
      <c r="CZ54" s="39"/>
      <c r="DA54" s="75">
        <f t="shared" si="1608"/>
        <v>0</v>
      </c>
      <c r="DB54" s="41"/>
      <c r="DC54" s="39"/>
      <c r="DD54" s="75">
        <f t="shared" si="1609"/>
        <v>0</v>
      </c>
      <c r="DE54" s="41"/>
      <c r="DF54" s="39"/>
      <c r="DG54" s="75">
        <f t="shared" si="1610"/>
        <v>0</v>
      </c>
      <c r="DH54" s="41">
        <f t="shared" si="59"/>
        <v>0</v>
      </c>
      <c r="DI54" s="39">
        <f t="shared" si="60"/>
        <v>0</v>
      </c>
      <c r="DJ54" s="75">
        <f t="shared" si="61"/>
        <v>0</v>
      </c>
      <c r="DK54" s="41"/>
      <c r="DL54" s="39"/>
      <c r="DM54" s="75">
        <f t="shared" si="1611"/>
        <v>0</v>
      </c>
      <c r="DN54" s="41"/>
      <c r="DO54" s="39"/>
      <c r="DP54" s="75">
        <f t="shared" si="1612"/>
        <v>0</v>
      </c>
      <c r="DQ54" s="41"/>
      <c r="DR54" s="39"/>
      <c r="DS54" s="75">
        <f t="shared" si="1613"/>
        <v>0</v>
      </c>
      <c r="DT54" s="41"/>
      <c r="DU54" s="39"/>
      <c r="DV54" s="75">
        <f t="shared" si="1614"/>
        <v>0</v>
      </c>
      <c r="DW54" s="41"/>
      <c r="DX54" s="39"/>
      <c r="DY54" s="75">
        <f t="shared" si="1615"/>
        <v>0</v>
      </c>
      <c r="DZ54" s="41">
        <f t="shared" si="67"/>
        <v>0</v>
      </c>
      <c r="EA54" s="39">
        <f t="shared" si="67"/>
        <v>0</v>
      </c>
      <c r="EB54" s="75">
        <f t="shared" si="68"/>
        <v>0</v>
      </c>
      <c r="EC54" s="41"/>
      <c r="ED54" s="39"/>
      <c r="EE54" s="75">
        <f t="shared" si="1616"/>
        <v>0</v>
      </c>
      <c r="EF54" s="41"/>
      <c r="EG54" s="39"/>
      <c r="EH54" s="75">
        <f t="shared" si="1617"/>
        <v>0</v>
      </c>
      <c r="EI54" s="41"/>
      <c r="EJ54" s="39"/>
      <c r="EK54" s="75">
        <f t="shared" si="1618"/>
        <v>0</v>
      </c>
      <c r="EL54" s="41"/>
      <c r="EM54" s="39"/>
      <c r="EN54" s="75">
        <f t="shared" si="1619"/>
        <v>0</v>
      </c>
      <c r="EO54" s="41">
        <f t="shared" si="1226"/>
        <v>0</v>
      </c>
      <c r="EP54" s="39">
        <f t="shared" si="1227"/>
        <v>0</v>
      </c>
      <c r="EQ54" s="75">
        <f t="shared" si="74"/>
        <v>0</v>
      </c>
      <c r="ER54" s="41"/>
      <c r="ES54" s="39"/>
      <c r="ET54" s="75">
        <f t="shared" si="1620"/>
        <v>0</v>
      </c>
      <c r="EU54" s="41"/>
      <c r="EV54" s="39"/>
      <c r="EW54" s="75">
        <f t="shared" si="1621"/>
        <v>0</v>
      </c>
      <c r="EX54" s="41"/>
      <c r="EY54" s="39"/>
      <c r="EZ54" s="75">
        <f t="shared" si="1622"/>
        <v>0</v>
      </c>
      <c r="FA54" s="41"/>
      <c r="FB54" s="39"/>
      <c r="FC54" s="75">
        <f t="shared" si="1623"/>
        <v>0</v>
      </c>
      <c r="FD54" s="41"/>
      <c r="FE54" s="39"/>
      <c r="FF54" s="75">
        <f t="shared" si="1624"/>
        <v>0</v>
      </c>
      <c r="FG54" s="41"/>
      <c r="FH54" s="39"/>
      <c r="FI54" s="75">
        <f t="shared" si="1625"/>
        <v>0</v>
      </c>
      <c r="FJ54" s="41">
        <f t="shared" si="81"/>
        <v>0</v>
      </c>
      <c r="FK54" s="39">
        <f t="shared" si="82"/>
        <v>0</v>
      </c>
      <c r="FL54" s="75">
        <f t="shared" si="83"/>
        <v>0</v>
      </c>
      <c r="FM54" s="41"/>
      <c r="FN54" s="39"/>
      <c r="FO54" s="75">
        <f t="shared" si="1626"/>
        <v>0</v>
      </c>
      <c r="FP54" s="41"/>
      <c r="FQ54" s="39"/>
      <c r="FR54" s="75">
        <f t="shared" si="1627"/>
        <v>0</v>
      </c>
      <c r="FS54" s="41"/>
      <c r="FT54" s="39"/>
      <c r="FU54" s="75">
        <f t="shared" si="1628"/>
        <v>0</v>
      </c>
      <c r="FV54" s="41"/>
      <c r="FW54" s="39"/>
      <c r="FX54" s="75">
        <f t="shared" si="1629"/>
        <v>0</v>
      </c>
      <c r="FY54" s="41"/>
      <c r="FZ54" s="39"/>
      <c r="GA54" s="75">
        <f t="shared" si="1630"/>
        <v>0</v>
      </c>
      <c r="GB54" s="41">
        <f t="shared" si="89"/>
        <v>0</v>
      </c>
      <c r="GC54" s="39">
        <f t="shared" si="90"/>
        <v>0</v>
      </c>
      <c r="GD54" s="75">
        <f t="shared" si="1631"/>
        <v>0</v>
      </c>
      <c r="GE54" s="41"/>
      <c r="GF54" s="39"/>
      <c r="GG54" s="75">
        <f t="shared" si="1632"/>
        <v>0</v>
      </c>
      <c r="GH54" s="41"/>
      <c r="GI54" s="39"/>
      <c r="GJ54" s="75">
        <f t="shared" si="1633"/>
        <v>0</v>
      </c>
      <c r="GK54" s="41">
        <f t="shared" si="94"/>
        <v>0</v>
      </c>
      <c r="GL54" s="39">
        <f t="shared" si="94"/>
        <v>0</v>
      </c>
      <c r="GM54" s="75">
        <f t="shared" si="95"/>
        <v>0</v>
      </c>
      <c r="GN54" s="39">
        <v>71315</v>
      </c>
      <c r="GO54" s="39"/>
      <c r="GP54" s="75">
        <f t="shared" si="1634"/>
        <v>71315</v>
      </c>
      <c r="GQ54" s="41"/>
      <c r="GR54" s="39"/>
      <c r="GS54" s="75">
        <f t="shared" si="1635"/>
        <v>0</v>
      </c>
      <c r="GT54" s="41">
        <f t="shared" si="98"/>
        <v>71315</v>
      </c>
      <c r="GU54" s="39">
        <f t="shared" si="99"/>
        <v>0</v>
      </c>
      <c r="GV54" s="75">
        <f t="shared" si="100"/>
        <v>71315</v>
      </c>
      <c r="GW54" s="41">
        <f t="shared" si="1228"/>
        <v>71315</v>
      </c>
      <c r="GX54" s="39">
        <f t="shared" si="1229"/>
        <v>0</v>
      </c>
      <c r="GY54" s="75">
        <f t="shared" si="101"/>
        <v>71315</v>
      </c>
      <c r="GZ54" s="39"/>
      <c r="HA54" s="39"/>
      <c r="HB54" s="75">
        <f t="shared" si="1636"/>
        <v>0</v>
      </c>
      <c r="HC54" s="39"/>
      <c r="HD54" s="39"/>
      <c r="HE54" s="75">
        <f t="shared" si="1637"/>
        <v>0</v>
      </c>
      <c r="HF54" s="39"/>
      <c r="HG54" s="39"/>
      <c r="HH54" s="75">
        <f t="shared" si="1638"/>
        <v>0</v>
      </c>
      <c r="HI54" s="39"/>
      <c r="HJ54" s="39"/>
      <c r="HK54" s="75">
        <f t="shared" si="1639"/>
        <v>0</v>
      </c>
      <c r="HL54" s="39"/>
      <c r="HM54" s="39"/>
      <c r="HN54" s="75">
        <f t="shared" si="1640"/>
        <v>0</v>
      </c>
      <c r="HO54" s="41"/>
      <c r="HP54" s="39"/>
      <c r="HQ54" s="75">
        <f t="shared" si="1641"/>
        <v>0</v>
      </c>
      <c r="HR54" s="41"/>
      <c r="HS54" s="39"/>
      <c r="HT54" s="75">
        <f t="shared" si="1642"/>
        <v>0</v>
      </c>
      <c r="HU54" s="41"/>
      <c r="HV54" s="39"/>
      <c r="HW54" s="75">
        <f t="shared" si="1643"/>
        <v>0</v>
      </c>
      <c r="HX54" s="41">
        <f t="shared" si="110"/>
        <v>0</v>
      </c>
      <c r="HY54" s="39">
        <f t="shared" si="111"/>
        <v>0</v>
      </c>
      <c r="HZ54" s="75">
        <f t="shared" si="112"/>
        <v>0</v>
      </c>
      <c r="IA54" s="41"/>
      <c r="IB54" s="39"/>
      <c r="IC54" s="75">
        <f t="shared" si="1644"/>
        <v>0</v>
      </c>
      <c r="ID54" s="41"/>
      <c r="IE54" s="39"/>
      <c r="IF54" s="75">
        <f t="shared" si="1645"/>
        <v>0</v>
      </c>
      <c r="IG54" s="41">
        <f t="shared" si="115"/>
        <v>0</v>
      </c>
      <c r="IH54" s="39">
        <f t="shared" si="116"/>
        <v>0</v>
      </c>
      <c r="II54" s="75">
        <f t="shared" si="117"/>
        <v>0</v>
      </c>
      <c r="IJ54" s="41"/>
      <c r="IK54" s="39"/>
      <c r="IL54" s="75">
        <f t="shared" si="1646"/>
        <v>0</v>
      </c>
      <c r="IM54" s="41"/>
      <c r="IN54" s="39"/>
      <c r="IO54" s="75">
        <f t="shared" si="1647"/>
        <v>0</v>
      </c>
      <c r="IP54" s="41">
        <f t="shared" si="120"/>
        <v>0</v>
      </c>
      <c r="IQ54" s="39">
        <f t="shared" si="121"/>
        <v>0</v>
      </c>
      <c r="IR54" s="75">
        <f t="shared" si="122"/>
        <v>0</v>
      </c>
      <c r="IS54" s="41"/>
      <c r="IT54" s="39"/>
      <c r="IU54" s="75">
        <f t="shared" si="1648"/>
        <v>0</v>
      </c>
      <c r="IV54" s="41"/>
      <c r="IW54" s="39"/>
      <c r="IX54" s="75">
        <f t="shared" si="1649"/>
        <v>0</v>
      </c>
      <c r="IY54" s="41">
        <f t="shared" si="125"/>
        <v>0</v>
      </c>
      <c r="IZ54" s="39">
        <f t="shared" si="126"/>
        <v>0</v>
      </c>
      <c r="JA54" s="75">
        <f t="shared" si="127"/>
        <v>0</v>
      </c>
      <c r="JB54" s="41"/>
      <c r="JC54" s="39"/>
      <c r="JD54" s="75">
        <f t="shared" si="1650"/>
        <v>0</v>
      </c>
      <c r="JE54" s="41"/>
      <c r="JF54" s="39"/>
      <c r="JG54" s="75">
        <f t="shared" si="1651"/>
        <v>0</v>
      </c>
      <c r="JH54" s="41"/>
      <c r="JI54" s="39"/>
      <c r="JJ54" s="75">
        <f t="shared" si="1652"/>
        <v>0</v>
      </c>
      <c r="JK54" s="41">
        <f t="shared" si="131"/>
        <v>0</v>
      </c>
      <c r="JL54" s="39">
        <f t="shared" si="132"/>
        <v>0</v>
      </c>
      <c r="JM54" s="75">
        <f t="shared" si="133"/>
        <v>0</v>
      </c>
      <c r="JN54" s="41"/>
      <c r="JO54" s="39"/>
      <c r="JP54" s="75">
        <f t="shared" si="1653"/>
        <v>0</v>
      </c>
      <c r="JQ54" s="41"/>
      <c r="JR54" s="39"/>
      <c r="JS54" s="75">
        <f t="shared" si="1654"/>
        <v>0</v>
      </c>
      <c r="JT54" s="41">
        <f t="shared" si="136"/>
        <v>0</v>
      </c>
      <c r="JU54" s="39">
        <f t="shared" si="137"/>
        <v>0</v>
      </c>
      <c r="JV54" s="75">
        <f t="shared" si="138"/>
        <v>0</v>
      </c>
      <c r="JW54" s="41"/>
      <c r="JX54" s="39"/>
      <c r="JY54" s="75">
        <f t="shared" si="1655"/>
        <v>0</v>
      </c>
      <c r="JZ54" s="41"/>
      <c r="KA54" s="39"/>
      <c r="KB54" s="75">
        <f t="shared" si="1656"/>
        <v>0</v>
      </c>
      <c r="KC54" s="41">
        <f t="shared" si="141"/>
        <v>0</v>
      </c>
      <c r="KD54" s="39">
        <f t="shared" si="142"/>
        <v>0</v>
      </c>
      <c r="KE54" s="75">
        <f t="shared" si="143"/>
        <v>0</v>
      </c>
      <c r="KF54" s="41"/>
      <c r="KG54" s="39"/>
      <c r="KH54" s="75">
        <f t="shared" si="1657"/>
        <v>0</v>
      </c>
      <c r="KI54" s="41">
        <f t="shared" si="1351"/>
        <v>0</v>
      </c>
      <c r="KJ54" s="39">
        <f t="shared" si="1352"/>
        <v>0</v>
      </c>
      <c r="KK54" s="75">
        <f t="shared" si="145"/>
        <v>0</v>
      </c>
      <c r="KL54" s="41"/>
      <c r="KM54" s="39"/>
      <c r="KN54" s="75">
        <f t="shared" si="1658"/>
        <v>0</v>
      </c>
      <c r="KO54" s="41"/>
      <c r="KP54" s="39"/>
      <c r="KQ54" s="75">
        <f t="shared" si="1659"/>
        <v>0</v>
      </c>
      <c r="KR54" s="41"/>
      <c r="KS54" s="39"/>
      <c r="KT54" s="75">
        <f t="shared" si="1660"/>
        <v>0</v>
      </c>
      <c r="KU54" s="41">
        <f t="shared" si="149"/>
        <v>0</v>
      </c>
      <c r="KV54" s="39">
        <f t="shared" si="150"/>
        <v>0</v>
      </c>
      <c r="KW54" s="75">
        <f t="shared" si="151"/>
        <v>0</v>
      </c>
      <c r="KX54" s="41"/>
      <c r="KY54" s="39"/>
      <c r="KZ54" s="75">
        <f t="shared" si="1661"/>
        <v>0</v>
      </c>
      <c r="LA54" s="41"/>
      <c r="LB54" s="39"/>
      <c r="LC54" s="75">
        <f t="shared" si="1662"/>
        <v>0</v>
      </c>
      <c r="LD54" s="41"/>
      <c r="LE54" s="39"/>
      <c r="LF54" s="75">
        <f t="shared" si="1663"/>
        <v>0</v>
      </c>
      <c r="LG54" s="41"/>
      <c r="LH54" s="39"/>
      <c r="LI54" s="75">
        <f t="shared" si="1664"/>
        <v>0</v>
      </c>
      <c r="LJ54" s="41"/>
      <c r="LK54" s="39"/>
      <c r="LL54" s="75">
        <f t="shared" si="1665"/>
        <v>0</v>
      </c>
      <c r="LM54" s="41">
        <f t="shared" si="157"/>
        <v>0</v>
      </c>
      <c r="LN54" s="39">
        <f t="shared" si="157"/>
        <v>0</v>
      </c>
      <c r="LO54" s="75">
        <f t="shared" si="158"/>
        <v>0</v>
      </c>
      <c r="LP54" s="41"/>
      <c r="LQ54" s="39"/>
      <c r="LR54" s="75">
        <f t="shared" si="1666"/>
        <v>0</v>
      </c>
      <c r="LS54" s="41">
        <f t="shared" si="1230"/>
        <v>0</v>
      </c>
      <c r="LT54" s="39">
        <f t="shared" si="1231"/>
        <v>0</v>
      </c>
      <c r="LU54" s="75">
        <f t="shared" si="160"/>
        <v>0</v>
      </c>
      <c r="LV54" s="41"/>
      <c r="LW54" s="39"/>
      <c r="LX54" s="75">
        <f t="shared" si="1667"/>
        <v>0</v>
      </c>
      <c r="LY54" s="41"/>
      <c r="LZ54" s="39"/>
      <c r="MA54" s="75">
        <f t="shared" si="1668"/>
        <v>0</v>
      </c>
      <c r="MB54" s="41"/>
      <c r="MC54" s="39"/>
      <c r="MD54" s="75">
        <f t="shared" si="1669"/>
        <v>0</v>
      </c>
      <c r="ME54" s="41"/>
      <c r="MF54" s="39"/>
      <c r="MG54" s="75">
        <f t="shared" si="1670"/>
        <v>0</v>
      </c>
      <c r="MH54" s="41"/>
      <c r="MI54" s="39"/>
      <c r="MJ54" s="75">
        <f t="shared" si="1671"/>
        <v>0</v>
      </c>
      <c r="MK54" s="41"/>
      <c r="ML54" s="39"/>
      <c r="MM54" s="75">
        <f t="shared" si="1672"/>
        <v>0</v>
      </c>
      <c r="MN54" s="41"/>
      <c r="MO54" s="39"/>
      <c r="MP54" s="75">
        <f t="shared" si="1673"/>
        <v>0</v>
      </c>
      <c r="MQ54" s="41"/>
      <c r="MR54" s="39"/>
      <c r="MS54" s="75">
        <f t="shared" si="1674"/>
        <v>0</v>
      </c>
      <c r="MT54" s="41"/>
      <c r="MU54" s="39"/>
      <c r="MV54" s="75">
        <f t="shared" si="1675"/>
        <v>0</v>
      </c>
      <c r="MW54" s="41">
        <f t="shared" si="170"/>
        <v>0</v>
      </c>
      <c r="MX54" s="39">
        <f t="shared" si="171"/>
        <v>0</v>
      </c>
      <c r="MY54" s="75">
        <f t="shared" si="172"/>
        <v>0</v>
      </c>
      <c r="MZ54" s="41"/>
      <c r="NA54" s="39"/>
      <c r="NB54" s="75">
        <f t="shared" si="1676"/>
        <v>0</v>
      </c>
      <c r="NC54" s="41"/>
      <c r="ND54" s="39"/>
      <c r="NE54" s="75">
        <f t="shared" si="1677"/>
        <v>0</v>
      </c>
      <c r="NF54" s="39"/>
      <c r="NG54" s="39"/>
      <c r="NH54" s="75">
        <f t="shared" si="1678"/>
        <v>0</v>
      </c>
      <c r="NI54" s="41"/>
      <c r="NJ54" s="39"/>
      <c r="NK54" s="75">
        <f t="shared" si="1679"/>
        <v>0</v>
      </c>
      <c r="NL54" s="41">
        <f t="shared" si="177"/>
        <v>0</v>
      </c>
      <c r="NM54" s="39">
        <f t="shared" si="178"/>
        <v>0</v>
      </c>
      <c r="NN54" s="75">
        <f t="shared" si="179"/>
        <v>0</v>
      </c>
      <c r="NO54" s="41">
        <f t="shared" si="180"/>
        <v>0</v>
      </c>
      <c r="NP54" s="39">
        <f t="shared" si="181"/>
        <v>0</v>
      </c>
      <c r="NQ54" s="75">
        <f t="shared" si="182"/>
        <v>0</v>
      </c>
      <c r="NR54" s="41"/>
      <c r="NS54" s="39"/>
      <c r="NT54" s="75">
        <f t="shared" si="1680"/>
        <v>0</v>
      </c>
      <c r="NU54" s="41"/>
      <c r="NV54" s="39"/>
      <c r="NW54" s="75">
        <f t="shared" si="1681"/>
        <v>0</v>
      </c>
      <c r="NX54" s="41"/>
      <c r="NY54" s="39"/>
      <c r="NZ54" s="75">
        <f t="shared" si="1682"/>
        <v>0</v>
      </c>
      <c r="OA54" s="41"/>
      <c r="OB54" s="39"/>
      <c r="OC54" s="75">
        <f t="shared" si="1683"/>
        <v>0</v>
      </c>
      <c r="OD54" s="41"/>
      <c r="OE54" s="39"/>
      <c r="OF54" s="75">
        <f t="shared" si="1684"/>
        <v>0</v>
      </c>
      <c r="OG54" s="41"/>
      <c r="OH54" s="39"/>
      <c r="OI54" s="75">
        <f t="shared" si="1685"/>
        <v>0</v>
      </c>
      <c r="OJ54" s="41"/>
      <c r="OK54" s="39"/>
      <c r="OL54" s="75">
        <f t="shared" si="1686"/>
        <v>0</v>
      </c>
      <c r="OM54" s="41"/>
      <c r="ON54" s="39"/>
      <c r="OO54" s="75">
        <f t="shared" si="1687"/>
        <v>0</v>
      </c>
      <c r="OP54" s="41">
        <f t="shared" si="1345"/>
        <v>0</v>
      </c>
      <c r="OQ54" s="39">
        <f t="shared" si="1345"/>
        <v>0</v>
      </c>
      <c r="OR54" s="75">
        <f t="shared" si="192"/>
        <v>0</v>
      </c>
      <c r="OS54" s="41"/>
      <c r="OT54" s="39"/>
      <c r="OU54" s="75">
        <f t="shared" si="1688"/>
        <v>0</v>
      </c>
      <c r="OV54" s="41">
        <f t="shared" si="194"/>
        <v>0</v>
      </c>
      <c r="OW54" s="39">
        <f t="shared" si="195"/>
        <v>0</v>
      </c>
      <c r="OX54" s="75">
        <f t="shared" si="196"/>
        <v>0</v>
      </c>
      <c r="OY54" s="41"/>
      <c r="OZ54" s="39"/>
      <c r="PA54" s="75">
        <f t="shared" si="1689"/>
        <v>0</v>
      </c>
      <c r="PB54" s="41"/>
      <c r="PC54" s="39"/>
      <c r="PD54" s="75">
        <f t="shared" si="1690"/>
        <v>0</v>
      </c>
      <c r="PE54" s="41"/>
      <c r="PF54" s="39"/>
      <c r="PG54" s="75">
        <f t="shared" si="1691"/>
        <v>0</v>
      </c>
      <c r="PH54" s="41"/>
      <c r="PI54" s="39"/>
      <c r="PJ54" s="75">
        <f t="shared" si="1692"/>
        <v>0</v>
      </c>
      <c r="PK54" s="41">
        <f t="shared" si="201"/>
        <v>0</v>
      </c>
      <c r="PL54" s="39">
        <f t="shared" si="201"/>
        <v>0</v>
      </c>
      <c r="PM54" s="75">
        <f t="shared" si="202"/>
        <v>0</v>
      </c>
      <c r="PN54" s="41">
        <f t="shared" si="1353"/>
        <v>0</v>
      </c>
      <c r="PO54" s="39">
        <f t="shared" si="1354"/>
        <v>0</v>
      </c>
      <c r="PP54" s="75">
        <f t="shared" si="203"/>
        <v>0</v>
      </c>
      <c r="PQ54" s="41">
        <f t="shared" si="1232"/>
        <v>71315</v>
      </c>
      <c r="PR54" s="39">
        <f t="shared" si="1233"/>
        <v>0</v>
      </c>
      <c r="PS54" s="75">
        <f t="shared" si="204"/>
        <v>71315</v>
      </c>
      <c r="PT54" s="41">
        <f t="shared" si="1234"/>
        <v>71315</v>
      </c>
      <c r="PU54" s="39">
        <f t="shared" si="1235"/>
        <v>0</v>
      </c>
      <c r="PV54" s="75">
        <f t="shared" si="205"/>
        <v>71315</v>
      </c>
    </row>
    <row r="55" spans="1:438" s="52" customFormat="1" x14ac:dyDescent="0.25">
      <c r="A55" s="35">
        <v>44</v>
      </c>
      <c r="B55" s="36" t="s">
        <v>304</v>
      </c>
      <c r="C55" s="81" t="s">
        <v>259</v>
      </c>
      <c r="D55" s="38"/>
      <c r="E55" s="39"/>
      <c r="F55" s="75">
        <f t="shared" si="1579"/>
        <v>0</v>
      </c>
      <c r="G55" s="41"/>
      <c r="H55" s="39"/>
      <c r="I55" s="75">
        <f t="shared" si="1580"/>
        <v>0</v>
      </c>
      <c r="J55" s="41"/>
      <c r="K55" s="39"/>
      <c r="L55" s="75">
        <f t="shared" si="1581"/>
        <v>0</v>
      </c>
      <c r="M55" s="41"/>
      <c r="N55" s="39"/>
      <c r="O55" s="75">
        <f t="shared" si="1582"/>
        <v>0</v>
      </c>
      <c r="P55" s="41"/>
      <c r="Q55" s="39"/>
      <c r="R55" s="75">
        <f t="shared" si="1583"/>
        <v>0</v>
      </c>
      <c r="S55" s="41"/>
      <c r="T55" s="39"/>
      <c r="U55" s="75">
        <f t="shared" si="1584"/>
        <v>0</v>
      </c>
      <c r="V55" s="41"/>
      <c r="W55" s="39"/>
      <c r="X55" s="75">
        <f t="shared" si="1585"/>
        <v>0</v>
      </c>
      <c r="Y55" s="41"/>
      <c r="Z55" s="39"/>
      <c r="AA55" s="75">
        <f t="shared" si="1586"/>
        <v>0</v>
      </c>
      <c r="AB55" s="41">
        <f t="shared" si="25"/>
        <v>0</v>
      </c>
      <c r="AC55" s="39">
        <f t="shared" si="26"/>
        <v>0</v>
      </c>
      <c r="AD55" s="75">
        <f t="shared" si="26"/>
        <v>0</v>
      </c>
      <c r="AE55" s="39">
        <v>1</v>
      </c>
      <c r="AF55" s="39"/>
      <c r="AG55" s="75">
        <f t="shared" si="1587"/>
        <v>1</v>
      </c>
      <c r="AH55" s="41">
        <f t="shared" si="1225"/>
        <v>1</v>
      </c>
      <c r="AI55" s="39">
        <f t="shared" si="28"/>
        <v>0</v>
      </c>
      <c r="AJ55" s="75">
        <f t="shared" si="29"/>
        <v>1</v>
      </c>
      <c r="AK55" s="41"/>
      <c r="AL55" s="39"/>
      <c r="AM55" s="75">
        <f t="shared" si="1588"/>
        <v>0</v>
      </c>
      <c r="AN55" s="41"/>
      <c r="AO55" s="39"/>
      <c r="AP55" s="75">
        <f t="shared" si="1589"/>
        <v>0</v>
      </c>
      <c r="AQ55" s="41"/>
      <c r="AR55" s="39"/>
      <c r="AS55" s="75">
        <f t="shared" si="1590"/>
        <v>0</v>
      </c>
      <c r="AT55" s="41"/>
      <c r="AU55" s="39"/>
      <c r="AV55" s="75">
        <f t="shared" si="1591"/>
        <v>0</v>
      </c>
      <c r="AW55" s="41"/>
      <c r="AX55" s="39"/>
      <c r="AY55" s="75">
        <f t="shared" si="1592"/>
        <v>0</v>
      </c>
      <c r="AZ55" s="41"/>
      <c r="BA55" s="39"/>
      <c r="BB55" s="75">
        <f t="shared" si="1593"/>
        <v>0</v>
      </c>
      <c r="BC55" s="41"/>
      <c r="BD55" s="39"/>
      <c r="BE55" s="75">
        <f t="shared" si="1594"/>
        <v>0</v>
      </c>
      <c r="BF55" s="41"/>
      <c r="BG55" s="39"/>
      <c r="BH55" s="75">
        <f t="shared" si="1595"/>
        <v>0</v>
      </c>
      <c r="BI55" s="41"/>
      <c r="BJ55" s="39"/>
      <c r="BK55" s="75">
        <f t="shared" si="1596"/>
        <v>0</v>
      </c>
      <c r="BL55" s="41"/>
      <c r="BM55" s="39"/>
      <c r="BN55" s="75">
        <f t="shared" si="1597"/>
        <v>0</v>
      </c>
      <c r="BO55" s="41"/>
      <c r="BP55" s="39"/>
      <c r="BQ55" s="75">
        <f t="shared" si="1598"/>
        <v>0</v>
      </c>
      <c r="BR55" s="41">
        <f t="shared" si="41"/>
        <v>0</v>
      </c>
      <c r="BS55" s="39">
        <f t="shared" si="42"/>
        <v>0</v>
      </c>
      <c r="BT55" s="75">
        <f t="shared" si="43"/>
        <v>0</v>
      </c>
      <c r="BU55" s="41"/>
      <c r="BV55" s="39"/>
      <c r="BW55" s="75">
        <f t="shared" si="1599"/>
        <v>0</v>
      </c>
      <c r="BX55" s="41"/>
      <c r="BY55" s="39"/>
      <c r="BZ55" s="75">
        <f t="shared" si="1600"/>
        <v>0</v>
      </c>
      <c r="CA55" s="41"/>
      <c r="CB55" s="39"/>
      <c r="CC55" s="75">
        <f t="shared" si="1601"/>
        <v>0</v>
      </c>
      <c r="CD55" s="41"/>
      <c r="CE55" s="39"/>
      <c r="CF55" s="75">
        <f t="shared" si="1602"/>
        <v>0</v>
      </c>
      <c r="CG55" s="41"/>
      <c r="CH55" s="39"/>
      <c r="CI55" s="75">
        <f t="shared" si="1603"/>
        <v>0</v>
      </c>
      <c r="CJ55" s="41"/>
      <c r="CK55" s="39"/>
      <c r="CL55" s="75">
        <f t="shared" si="1604"/>
        <v>0</v>
      </c>
      <c r="CM55" s="41"/>
      <c r="CN55" s="39"/>
      <c r="CO55" s="75">
        <f t="shared" si="1605"/>
        <v>0</v>
      </c>
      <c r="CP55" s="41">
        <f t="shared" si="51"/>
        <v>0</v>
      </c>
      <c r="CQ55" s="39">
        <f t="shared" si="52"/>
        <v>0</v>
      </c>
      <c r="CR55" s="75">
        <f t="shared" si="53"/>
        <v>0</v>
      </c>
      <c r="CS55" s="41"/>
      <c r="CT55" s="39"/>
      <c r="CU55" s="75">
        <f t="shared" si="1606"/>
        <v>0</v>
      </c>
      <c r="CV55" s="41"/>
      <c r="CW55" s="39"/>
      <c r="CX55" s="75">
        <f t="shared" si="1607"/>
        <v>0</v>
      </c>
      <c r="CY55" s="41"/>
      <c r="CZ55" s="39"/>
      <c r="DA55" s="75">
        <f t="shared" si="1608"/>
        <v>0</v>
      </c>
      <c r="DB55" s="41"/>
      <c r="DC55" s="39"/>
      <c r="DD55" s="75">
        <f t="shared" si="1609"/>
        <v>0</v>
      </c>
      <c r="DE55" s="41"/>
      <c r="DF55" s="39"/>
      <c r="DG55" s="75">
        <f t="shared" si="1610"/>
        <v>0</v>
      </c>
      <c r="DH55" s="41">
        <f t="shared" si="59"/>
        <v>0</v>
      </c>
      <c r="DI55" s="39">
        <f t="shared" si="60"/>
        <v>0</v>
      </c>
      <c r="DJ55" s="75">
        <f t="shared" si="61"/>
        <v>0</v>
      </c>
      <c r="DK55" s="41"/>
      <c r="DL55" s="39"/>
      <c r="DM55" s="75">
        <f t="shared" si="1611"/>
        <v>0</v>
      </c>
      <c r="DN55" s="41"/>
      <c r="DO55" s="39"/>
      <c r="DP55" s="75">
        <f t="shared" si="1612"/>
        <v>0</v>
      </c>
      <c r="DQ55" s="41"/>
      <c r="DR55" s="39"/>
      <c r="DS55" s="75">
        <f t="shared" si="1613"/>
        <v>0</v>
      </c>
      <c r="DT55" s="41"/>
      <c r="DU55" s="39"/>
      <c r="DV55" s="75">
        <f t="shared" si="1614"/>
        <v>0</v>
      </c>
      <c r="DW55" s="41"/>
      <c r="DX55" s="39"/>
      <c r="DY55" s="75">
        <f t="shared" si="1615"/>
        <v>0</v>
      </c>
      <c r="DZ55" s="41">
        <f t="shared" si="67"/>
        <v>0</v>
      </c>
      <c r="EA55" s="39">
        <f t="shared" si="67"/>
        <v>0</v>
      </c>
      <c r="EB55" s="75">
        <f t="shared" si="68"/>
        <v>0</v>
      </c>
      <c r="EC55" s="41"/>
      <c r="ED55" s="39"/>
      <c r="EE55" s="75">
        <f t="shared" si="1616"/>
        <v>0</v>
      </c>
      <c r="EF55" s="41"/>
      <c r="EG55" s="39"/>
      <c r="EH55" s="75">
        <f t="shared" si="1617"/>
        <v>0</v>
      </c>
      <c r="EI55" s="41"/>
      <c r="EJ55" s="39"/>
      <c r="EK55" s="75">
        <f t="shared" si="1618"/>
        <v>0</v>
      </c>
      <c r="EL55" s="41"/>
      <c r="EM55" s="39"/>
      <c r="EN55" s="75">
        <f t="shared" si="1619"/>
        <v>0</v>
      </c>
      <c r="EO55" s="41">
        <f t="shared" si="1226"/>
        <v>0</v>
      </c>
      <c r="EP55" s="39">
        <f t="shared" si="1227"/>
        <v>0</v>
      </c>
      <c r="EQ55" s="75">
        <f t="shared" si="74"/>
        <v>0</v>
      </c>
      <c r="ER55" s="41"/>
      <c r="ES55" s="39"/>
      <c r="ET55" s="75">
        <f t="shared" si="1620"/>
        <v>0</v>
      </c>
      <c r="EU55" s="41"/>
      <c r="EV55" s="39"/>
      <c r="EW55" s="75">
        <f t="shared" si="1621"/>
        <v>0</v>
      </c>
      <c r="EX55" s="41"/>
      <c r="EY55" s="39"/>
      <c r="EZ55" s="75">
        <f t="shared" si="1622"/>
        <v>0</v>
      </c>
      <c r="FA55" s="41"/>
      <c r="FB55" s="39"/>
      <c r="FC55" s="75">
        <f t="shared" si="1623"/>
        <v>0</v>
      </c>
      <c r="FD55" s="41"/>
      <c r="FE55" s="39"/>
      <c r="FF55" s="75">
        <f t="shared" si="1624"/>
        <v>0</v>
      </c>
      <c r="FG55" s="41"/>
      <c r="FH55" s="39"/>
      <c r="FI55" s="75">
        <f t="shared" si="1625"/>
        <v>0</v>
      </c>
      <c r="FJ55" s="41">
        <f t="shared" si="81"/>
        <v>0</v>
      </c>
      <c r="FK55" s="39">
        <f t="shared" si="82"/>
        <v>0</v>
      </c>
      <c r="FL55" s="75">
        <f t="shared" si="83"/>
        <v>0</v>
      </c>
      <c r="FM55" s="41"/>
      <c r="FN55" s="39"/>
      <c r="FO55" s="75">
        <f t="shared" si="1626"/>
        <v>0</v>
      </c>
      <c r="FP55" s="41"/>
      <c r="FQ55" s="39"/>
      <c r="FR55" s="75">
        <f t="shared" si="1627"/>
        <v>0</v>
      </c>
      <c r="FS55" s="41"/>
      <c r="FT55" s="39"/>
      <c r="FU55" s="75">
        <f t="shared" si="1628"/>
        <v>0</v>
      </c>
      <c r="FV55" s="41"/>
      <c r="FW55" s="39"/>
      <c r="FX55" s="75">
        <f t="shared" si="1629"/>
        <v>0</v>
      </c>
      <c r="FY55" s="41"/>
      <c r="FZ55" s="39"/>
      <c r="GA55" s="75">
        <f t="shared" si="1630"/>
        <v>0</v>
      </c>
      <c r="GB55" s="41">
        <f t="shared" si="89"/>
        <v>0</v>
      </c>
      <c r="GC55" s="39">
        <f t="shared" si="90"/>
        <v>0</v>
      </c>
      <c r="GD55" s="75">
        <f t="shared" si="1631"/>
        <v>0</v>
      </c>
      <c r="GE55" s="41"/>
      <c r="GF55" s="39"/>
      <c r="GG55" s="75">
        <f t="shared" si="1632"/>
        <v>0</v>
      </c>
      <c r="GH55" s="41"/>
      <c r="GI55" s="39"/>
      <c r="GJ55" s="75">
        <f t="shared" si="1633"/>
        <v>0</v>
      </c>
      <c r="GK55" s="41">
        <f t="shared" si="94"/>
        <v>0</v>
      </c>
      <c r="GL55" s="39">
        <f t="shared" si="94"/>
        <v>0</v>
      </c>
      <c r="GM55" s="75">
        <f t="shared" si="95"/>
        <v>0</v>
      </c>
      <c r="GN55" s="41"/>
      <c r="GO55" s="39"/>
      <c r="GP55" s="75">
        <f t="shared" si="1634"/>
        <v>0</v>
      </c>
      <c r="GQ55" s="41"/>
      <c r="GR55" s="39"/>
      <c r="GS55" s="75">
        <f t="shared" si="1635"/>
        <v>0</v>
      </c>
      <c r="GT55" s="41">
        <f t="shared" si="98"/>
        <v>0</v>
      </c>
      <c r="GU55" s="39">
        <f t="shared" si="99"/>
        <v>0</v>
      </c>
      <c r="GV55" s="75">
        <f t="shared" si="100"/>
        <v>0</v>
      </c>
      <c r="GW55" s="41">
        <f t="shared" si="1228"/>
        <v>0</v>
      </c>
      <c r="GX55" s="39">
        <f t="shared" si="1229"/>
        <v>0</v>
      </c>
      <c r="GY55" s="75">
        <f t="shared" si="101"/>
        <v>0</v>
      </c>
      <c r="GZ55" s="39"/>
      <c r="HA55" s="39"/>
      <c r="HB55" s="75">
        <f t="shared" si="1636"/>
        <v>0</v>
      </c>
      <c r="HC55" s="39"/>
      <c r="HD55" s="39"/>
      <c r="HE55" s="75">
        <f t="shared" si="1637"/>
        <v>0</v>
      </c>
      <c r="HF55" s="39"/>
      <c r="HG55" s="39"/>
      <c r="HH55" s="75">
        <f t="shared" si="1638"/>
        <v>0</v>
      </c>
      <c r="HI55" s="39"/>
      <c r="HJ55" s="39"/>
      <c r="HK55" s="75">
        <f t="shared" si="1639"/>
        <v>0</v>
      </c>
      <c r="HL55" s="39"/>
      <c r="HM55" s="39"/>
      <c r="HN55" s="75">
        <f t="shared" si="1640"/>
        <v>0</v>
      </c>
      <c r="HO55" s="41"/>
      <c r="HP55" s="39"/>
      <c r="HQ55" s="75">
        <f t="shared" si="1641"/>
        <v>0</v>
      </c>
      <c r="HR55" s="41"/>
      <c r="HS55" s="39"/>
      <c r="HT55" s="75">
        <f t="shared" si="1642"/>
        <v>0</v>
      </c>
      <c r="HU55" s="41"/>
      <c r="HV55" s="39"/>
      <c r="HW55" s="75">
        <f t="shared" si="1643"/>
        <v>0</v>
      </c>
      <c r="HX55" s="41">
        <f t="shared" si="110"/>
        <v>0</v>
      </c>
      <c r="HY55" s="39">
        <f t="shared" si="111"/>
        <v>0</v>
      </c>
      <c r="HZ55" s="75">
        <f t="shared" si="112"/>
        <v>0</v>
      </c>
      <c r="IA55" s="41"/>
      <c r="IB55" s="39"/>
      <c r="IC55" s="75">
        <f t="shared" si="1644"/>
        <v>0</v>
      </c>
      <c r="ID55" s="41"/>
      <c r="IE55" s="39"/>
      <c r="IF55" s="75">
        <f t="shared" si="1645"/>
        <v>0</v>
      </c>
      <c r="IG55" s="41">
        <f t="shared" si="115"/>
        <v>0</v>
      </c>
      <c r="IH55" s="39">
        <f t="shared" si="116"/>
        <v>0</v>
      </c>
      <c r="II55" s="75">
        <f t="shared" si="117"/>
        <v>0</v>
      </c>
      <c r="IJ55" s="41"/>
      <c r="IK55" s="39"/>
      <c r="IL55" s="75">
        <f t="shared" si="1646"/>
        <v>0</v>
      </c>
      <c r="IM55" s="41"/>
      <c r="IN55" s="39"/>
      <c r="IO55" s="75">
        <f t="shared" si="1647"/>
        <v>0</v>
      </c>
      <c r="IP55" s="41">
        <f t="shared" si="120"/>
        <v>0</v>
      </c>
      <c r="IQ55" s="39">
        <f t="shared" si="121"/>
        <v>0</v>
      </c>
      <c r="IR55" s="75">
        <f t="shared" si="122"/>
        <v>0</v>
      </c>
      <c r="IS55" s="41"/>
      <c r="IT55" s="39"/>
      <c r="IU55" s="75">
        <f t="shared" si="1648"/>
        <v>0</v>
      </c>
      <c r="IV55" s="41"/>
      <c r="IW55" s="39"/>
      <c r="IX55" s="75">
        <f t="shared" si="1649"/>
        <v>0</v>
      </c>
      <c r="IY55" s="41">
        <f t="shared" si="125"/>
        <v>0</v>
      </c>
      <c r="IZ55" s="39">
        <f t="shared" si="126"/>
        <v>0</v>
      </c>
      <c r="JA55" s="75">
        <f t="shared" si="127"/>
        <v>0</v>
      </c>
      <c r="JB55" s="41"/>
      <c r="JC55" s="39"/>
      <c r="JD55" s="75">
        <f t="shared" si="1650"/>
        <v>0</v>
      </c>
      <c r="JE55" s="41"/>
      <c r="JF55" s="39"/>
      <c r="JG55" s="75">
        <f t="shared" si="1651"/>
        <v>0</v>
      </c>
      <c r="JH55" s="41"/>
      <c r="JI55" s="39"/>
      <c r="JJ55" s="75">
        <f t="shared" si="1652"/>
        <v>0</v>
      </c>
      <c r="JK55" s="41">
        <f t="shared" si="131"/>
        <v>0</v>
      </c>
      <c r="JL55" s="39">
        <f t="shared" si="132"/>
        <v>0</v>
      </c>
      <c r="JM55" s="75">
        <f t="shared" si="133"/>
        <v>0</v>
      </c>
      <c r="JN55" s="41"/>
      <c r="JO55" s="39"/>
      <c r="JP55" s="75">
        <f t="shared" si="1653"/>
        <v>0</v>
      </c>
      <c r="JQ55" s="41"/>
      <c r="JR55" s="39"/>
      <c r="JS55" s="75">
        <f t="shared" si="1654"/>
        <v>0</v>
      </c>
      <c r="JT55" s="41">
        <f t="shared" si="136"/>
        <v>0</v>
      </c>
      <c r="JU55" s="39">
        <f t="shared" si="137"/>
        <v>0</v>
      </c>
      <c r="JV55" s="75">
        <f t="shared" si="138"/>
        <v>0</v>
      </c>
      <c r="JW55" s="41"/>
      <c r="JX55" s="39"/>
      <c r="JY55" s="75">
        <f t="shared" si="1655"/>
        <v>0</v>
      </c>
      <c r="JZ55" s="41"/>
      <c r="KA55" s="39"/>
      <c r="KB55" s="75">
        <f t="shared" si="1656"/>
        <v>0</v>
      </c>
      <c r="KC55" s="41">
        <f t="shared" si="141"/>
        <v>0</v>
      </c>
      <c r="KD55" s="39">
        <f t="shared" si="142"/>
        <v>0</v>
      </c>
      <c r="KE55" s="75">
        <f t="shared" si="143"/>
        <v>0</v>
      </c>
      <c r="KF55" s="41"/>
      <c r="KG55" s="39"/>
      <c r="KH55" s="75">
        <f t="shared" si="1657"/>
        <v>0</v>
      </c>
      <c r="KI55" s="41">
        <f t="shared" si="1351"/>
        <v>0</v>
      </c>
      <c r="KJ55" s="39">
        <f t="shared" si="1352"/>
        <v>0</v>
      </c>
      <c r="KK55" s="75">
        <f t="shared" si="145"/>
        <v>0</v>
      </c>
      <c r="KL55" s="41"/>
      <c r="KM55" s="39"/>
      <c r="KN55" s="75">
        <f t="shared" si="1658"/>
        <v>0</v>
      </c>
      <c r="KO55" s="41"/>
      <c r="KP55" s="39"/>
      <c r="KQ55" s="75">
        <f t="shared" si="1659"/>
        <v>0</v>
      </c>
      <c r="KR55" s="41"/>
      <c r="KS55" s="39"/>
      <c r="KT55" s="75">
        <f t="shared" si="1660"/>
        <v>0</v>
      </c>
      <c r="KU55" s="41">
        <f t="shared" si="149"/>
        <v>0</v>
      </c>
      <c r="KV55" s="39">
        <f t="shared" si="150"/>
        <v>0</v>
      </c>
      <c r="KW55" s="75">
        <f t="shared" si="151"/>
        <v>0</v>
      </c>
      <c r="KX55" s="41"/>
      <c r="KY55" s="39"/>
      <c r="KZ55" s="75">
        <f t="shared" si="1661"/>
        <v>0</v>
      </c>
      <c r="LA55" s="41"/>
      <c r="LB55" s="39"/>
      <c r="LC55" s="75">
        <f t="shared" si="1662"/>
        <v>0</v>
      </c>
      <c r="LD55" s="41"/>
      <c r="LE55" s="39"/>
      <c r="LF55" s="75">
        <f t="shared" si="1663"/>
        <v>0</v>
      </c>
      <c r="LG55" s="41"/>
      <c r="LH55" s="39"/>
      <c r="LI55" s="75">
        <f t="shared" si="1664"/>
        <v>0</v>
      </c>
      <c r="LJ55" s="41"/>
      <c r="LK55" s="39"/>
      <c r="LL55" s="75">
        <f t="shared" si="1665"/>
        <v>0</v>
      </c>
      <c r="LM55" s="41">
        <f t="shared" si="157"/>
        <v>0</v>
      </c>
      <c r="LN55" s="39">
        <f t="shared" si="157"/>
        <v>0</v>
      </c>
      <c r="LO55" s="75">
        <f t="shared" si="158"/>
        <v>0</v>
      </c>
      <c r="LP55" s="41"/>
      <c r="LQ55" s="39"/>
      <c r="LR55" s="75">
        <f t="shared" si="1666"/>
        <v>0</v>
      </c>
      <c r="LS55" s="41">
        <f t="shared" si="1230"/>
        <v>0</v>
      </c>
      <c r="LT55" s="39">
        <f t="shared" si="1231"/>
        <v>0</v>
      </c>
      <c r="LU55" s="75">
        <f t="shared" si="160"/>
        <v>0</v>
      </c>
      <c r="LV55" s="41"/>
      <c r="LW55" s="39"/>
      <c r="LX55" s="75">
        <f t="shared" si="1667"/>
        <v>0</v>
      </c>
      <c r="LY55" s="41"/>
      <c r="LZ55" s="39"/>
      <c r="MA55" s="75">
        <f t="shared" si="1668"/>
        <v>0</v>
      </c>
      <c r="MB55" s="41"/>
      <c r="MC55" s="39"/>
      <c r="MD55" s="75">
        <f t="shared" si="1669"/>
        <v>0</v>
      </c>
      <c r="ME55" s="41"/>
      <c r="MF55" s="39"/>
      <c r="MG55" s="75">
        <f t="shared" si="1670"/>
        <v>0</v>
      </c>
      <c r="MH55" s="41"/>
      <c r="MI55" s="39"/>
      <c r="MJ55" s="75">
        <f t="shared" si="1671"/>
        <v>0</v>
      </c>
      <c r="MK55" s="41"/>
      <c r="ML55" s="39"/>
      <c r="MM55" s="75">
        <f t="shared" si="1672"/>
        <v>0</v>
      </c>
      <c r="MN55" s="41"/>
      <c r="MO55" s="39"/>
      <c r="MP55" s="75">
        <f t="shared" si="1673"/>
        <v>0</v>
      </c>
      <c r="MQ55" s="39">
        <v>10000</v>
      </c>
      <c r="MR55" s="39">
        <v>24212</v>
      </c>
      <c r="MS55" s="75">
        <f t="shared" si="1674"/>
        <v>34212</v>
      </c>
      <c r="MT55" s="41"/>
      <c r="MU55" s="39"/>
      <c r="MV55" s="75">
        <f t="shared" si="1675"/>
        <v>0</v>
      </c>
      <c r="MW55" s="41">
        <f t="shared" si="170"/>
        <v>10000</v>
      </c>
      <c r="MX55" s="39">
        <f t="shared" si="171"/>
        <v>24212</v>
      </c>
      <c r="MY55" s="75">
        <f t="shared" si="172"/>
        <v>34212</v>
      </c>
      <c r="MZ55" s="41"/>
      <c r="NA55" s="39"/>
      <c r="NB55" s="75">
        <f t="shared" si="1676"/>
        <v>0</v>
      </c>
      <c r="NC55" s="41"/>
      <c r="ND55" s="39"/>
      <c r="NE55" s="75">
        <f t="shared" si="1677"/>
        <v>0</v>
      </c>
      <c r="NF55" s="39"/>
      <c r="NG55" s="39"/>
      <c r="NH55" s="75">
        <f t="shared" si="1678"/>
        <v>0</v>
      </c>
      <c r="NI55" s="41"/>
      <c r="NJ55" s="39"/>
      <c r="NK55" s="75">
        <f t="shared" si="1679"/>
        <v>0</v>
      </c>
      <c r="NL55" s="41">
        <f t="shared" si="177"/>
        <v>0</v>
      </c>
      <c r="NM55" s="39">
        <f t="shared" si="178"/>
        <v>0</v>
      </c>
      <c r="NN55" s="75">
        <f t="shared" si="179"/>
        <v>0</v>
      </c>
      <c r="NO55" s="41">
        <f t="shared" si="180"/>
        <v>10000</v>
      </c>
      <c r="NP55" s="39">
        <f t="shared" si="181"/>
        <v>24212</v>
      </c>
      <c r="NQ55" s="75">
        <f t="shared" si="182"/>
        <v>34212</v>
      </c>
      <c r="NR55" s="41"/>
      <c r="NS55" s="39"/>
      <c r="NT55" s="75">
        <f t="shared" si="1680"/>
        <v>0</v>
      </c>
      <c r="NU55" s="41"/>
      <c r="NV55" s="39"/>
      <c r="NW55" s="75">
        <f t="shared" si="1681"/>
        <v>0</v>
      </c>
      <c r="NX55" s="41"/>
      <c r="NY55" s="39"/>
      <c r="NZ55" s="75">
        <f t="shared" si="1682"/>
        <v>0</v>
      </c>
      <c r="OA55" s="41"/>
      <c r="OB55" s="39"/>
      <c r="OC55" s="75">
        <f t="shared" si="1683"/>
        <v>0</v>
      </c>
      <c r="OD55" s="41"/>
      <c r="OE55" s="39"/>
      <c r="OF55" s="75">
        <f t="shared" si="1684"/>
        <v>0</v>
      </c>
      <c r="OG55" s="41"/>
      <c r="OH55" s="39"/>
      <c r="OI55" s="75">
        <f t="shared" si="1685"/>
        <v>0</v>
      </c>
      <c r="OJ55" s="41"/>
      <c r="OK55" s="39"/>
      <c r="OL55" s="75">
        <f t="shared" si="1686"/>
        <v>0</v>
      </c>
      <c r="OM55" s="41"/>
      <c r="ON55" s="39"/>
      <c r="OO55" s="75">
        <f t="shared" si="1687"/>
        <v>0</v>
      </c>
      <c r="OP55" s="41">
        <f t="shared" si="1345"/>
        <v>0</v>
      </c>
      <c r="OQ55" s="39">
        <f t="shared" si="1345"/>
        <v>0</v>
      </c>
      <c r="OR55" s="75">
        <f t="shared" si="192"/>
        <v>0</v>
      </c>
      <c r="OS55" s="41"/>
      <c r="OT55" s="39"/>
      <c r="OU55" s="75">
        <f t="shared" si="1688"/>
        <v>0</v>
      </c>
      <c r="OV55" s="41">
        <f t="shared" si="194"/>
        <v>0</v>
      </c>
      <c r="OW55" s="39">
        <f t="shared" si="195"/>
        <v>0</v>
      </c>
      <c r="OX55" s="75">
        <f t="shared" si="196"/>
        <v>0</v>
      </c>
      <c r="OY55" s="41"/>
      <c r="OZ55" s="39"/>
      <c r="PA55" s="75">
        <f t="shared" si="1689"/>
        <v>0</v>
      </c>
      <c r="PB55" s="41"/>
      <c r="PC55" s="39"/>
      <c r="PD55" s="75">
        <f t="shared" si="1690"/>
        <v>0</v>
      </c>
      <c r="PE55" s="41"/>
      <c r="PF55" s="39"/>
      <c r="PG55" s="75">
        <f t="shared" si="1691"/>
        <v>0</v>
      </c>
      <c r="PH55" s="41"/>
      <c r="PI55" s="39"/>
      <c r="PJ55" s="75">
        <f t="shared" si="1692"/>
        <v>0</v>
      </c>
      <c r="PK55" s="41">
        <f t="shared" si="201"/>
        <v>0</v>
      </c>
      <c r="PL55" s="39">
        <f t="shared" si="201"/>
        <v>0</v>
      </c>
      <c r="PM55" s="75">
        <f t="shared" si="202"/>
        <v>0</v>
      </c>
      <c r="PN55" s="41">
        <f t="shared" si="1353"/>
        <v>0</v>
      </c>
      <c r="PO55" s="39">
        <f t="shared" si="1354"/>
        <v>0</v>
      </c>
      <c r="PP55" s="75">
        <f t="shared" si="203"/>
        <v>0</v>
      </c>
      <c r="PQ55" s="41">
        <f t="shared" si="1232"/>
        <v>10000</v>
      </c>
      <c r="PR55" s="39">
        <f t="shared" si="1233"/>
        <v>24212</v>
      </c>
      <c r="PS55" s="75">
        <f t="shared" si="204"/>
        <v>34212</v>
      </c>
      <c r="PT55" s="41">
        <f t="shared" si="1234"/>
        <v>10001</v>
      </c>
      <c r="PU55" s="39">
        <f t="shared" si="1235"/>
        <v>24212</v>
      </c>
      <c r="PV55" s="75">
        <f t="shared" si="205"/>
        <v>34213</v>
      </c>
    </row>
    <row r="56" spans="1:438" s="78" customFormat="1" ht="16.5" thickBot="1" x14ac:dyDescent="0.3">
      <c r="A56" s="42">
        <v>45</v>
      </c>
      <c r="B56" s="43" t="s">
        <v>374</v>
      </c>
      <c r="C56" s="82" t="s">
        <v>260</v>
      </c>
      <c r="D56" s="45"/>
      <c r="E56" s="46"/>
      <c r="F56" s="77">
        <f t="shared" si="1579"/>
        <v>0</v>
      </c>
      <c r="G56" s="48"/>
      <c r="H56" s="46"/>
      <c r="I56" s="77">
        <f t="shared" si="1580"/>
        <v>0</v>
      </c>
      <c r="J56" s="48"/>
      <c r="K56" s="46"/>
      <c r="L56" s="77">
        <f t="shared" si="1581"/>
        <v>0</v>
      </c>
      <c r="M56" s="48"/>
      <c r="N56" s="46"/>
      <c r="O56" s="77">
        <f t="shared" si="1582"/>
        <v>0</v>
      </c>
      <c r="P56" s="48"/>
      <c r="Q56" s="46"/>
      <c r="R56" s="77">
        <f t="shared" si="1583"/>
        <v>0</v>
      </c>
      <c r="S56" s="48"/>
      <c r="T56" s="46"/>
      <c r="U56" s="77">
        <f t="shared" si="1584"/>
        <v>0</v>
      </c>
      <c r="V56" s="48"/>
      <c r="W56" s="46"/>
      <c r="X56" s="77">
        <f t="shared" si="1585"/>
        <v>0</v>
      </c>
      <c r="Y56" s="48"/>
      <c r="Z56" s="46"/>
      <c r="AA56" s="77">
        <f t="shared" si="1586"/>
        <v>0</v>
      </c>
      <c r="AB56" s="48">
        <f t="shared" si="25"/>
        <v>0</v>
      </c>
      <c r="AC56" s="46">
        <f t="shared" si="26"/>
        <v>0</v>
      </c>
      <c r="AD56" s="77">
        <f t="shared" si="26"/>
        <v>0</v>
      </c>
      <c r="AE56" s="46">
        <v>1500</v>
      </c>
      <c r="AF56" s="46"/>
      <c r="AG56" s="77">
        <f t="shared" si="1587"/>
        <v>1500</v>
      </c>
      <c r="AH56" s="48">
        <f t="shared" si="1225"/>
        <v>1500</v>
      </c>
      <c r="AI56" s="46">
        <f t="shared" si="28"/>
        <v>0</v>
      </c>
      <c r="AJ56" s="77">
        <f t="shared" si="29"/>
        <v>1500</v>
      </c>
      <c r="AK56" s="48"/>
      <c r="AL56" s="46"/>
      <c r="AM56" s="77">
        <f t="shared" si="1588"/>
        <v>0</v>
      </c>
      <c r="AN56" s="48"/>
      <c r="AO56" s="46"/>
      <c r="AP56" s="77">
        <f t="shared" si="1589"/>
        <v>0</v>
      </c>
      <c r="AQ56" s="48"/>
      <c r="AR56" s="46"/>
      <c r="AS56" s="77">
        <f t="shared" si="1590"/>
        <v>0</v>
      </c>
      <c r="AT56" s="48"/>
      <c r="AU56" s="46"/>
      <c r="AV56" s="77">
        <f t="shared" si="1591"/>
        <v>0</v>
      </c>
      <c r="AW56" s="48"/>
      <c r="AX56" s="46"/>
      <c r="AY56" s="77">
        <f t="shared" si="1592"/>
        <v>0</v>
      </c>
      <c r="AZ56" s="48"/>
      <c r="BA56" s="46"/>
      <c r="BB56" s="77">
        <f t="shared" si="1593"/>
        <v>0</v>
      </c>
      <c r="BC56" s="48"/>
      <c r="BD56" s="46"/>
      <c r="BE56" s="77">
        <f t="shared" si="1594"/>
        <v>0</v>
      </c>
      <c r="BF56" s="48"/>
      <c r="BG56" s="46"/>
      <c r="BH56" s="77">
        <f t="shared" si="1595"/>
        <v>0</v>
      </c>
      <c r="BI56" s="48"/>
      <c r="BJ56" s="46"/>
      <c r="BK56" s="77">
        <f t="shared" si="1596"/>
        <v>0</v>
      </c>
      <c r="BL56" s="48"/>
      <c r="BM56" s="46"/>
      <c r="BN56" s="77">
        <f t="shared" si="1597"/>
        <v>0</v>
      </c>
      <c r="BO56" s="48"/>
      <c r="BP56" s="46"/>
      <c r="BQ56" s="77">
        <f t="shared" si="1598"/>
        <v>0</v>
      </c>
      <c r="BR56" s="48">
        <f t="shared" si="41"/>
        <v>0</v>
      </c>
      <c r="BS56" s="46">
        <f t="shared" si="42"/>
        <v>0</v>
      </c>
      <c r="BT56" s="77">
        <f t="shared" si="43"/>
        <v>0</v>
      </c>
      <c r="BU56" s="48"/>
      <c r="BV56" s="46"/>
      <c r="BW56" s="77">
        <f t="shared" si="1599"/>
        <v>0</v>
      </c>
      <c r="BX56" s="48"/>
      <c r="BY56" s="46"/>
      <c r="BZ56" s="77">
        <f t="shared" si="1600"/>
        <v>0</v>
      </c>
      <c r="CA56" s="48"/>
      <c r="CB56" s="46"/>
      <c r="CC56" s="77">
        <f t="shared" si="1601"/>
        <v>0</v>
      </c>
      <c r="CD56" s="48"/>
      <c r="CE56" s="46"/>
      <c r="CF56" s="77">
        <f t="shared" si="1602"/>
        <v>0</v>
      </c>
      <c r="CG56" s="48"/>
      <c r="CH56" s="46"/>
      <c r="CI56" s="77">
        <f t="shared" si="1603"/>
        <v>0</v>
      </c>
      <c r="CJ56" s="48"/>
      <c r="CK56" s="46"/>
      <c r="CL56" s="77">
        <f t="shared" si="1604"/>
        <v>0</v>
      </c>
      <c r="CM56" s="48"/>
      <c r="CN56" s="46"/>
      <c r="CO56" s="77">
        <f t="shared" si="1605"/>
        <v>0</v>
      </c>
      <c r="CP56" s="48">
        <f t="shared" si="51"/>
        <v>0</v>
      </c>
      <c r="CQ56" s="46">
        <f t="shared" si="52"/>
        <v>0</v>
      </c>
      <c r="CR56" s="77">
        <f t="shared" si="53"/>
        <v>0</v>
      </c>
      <c r="CS56" s="48"/>
      <c r="CT56" s="46"/>
      <c r="CU56" s="77">
        <f t="shared" si="1606"/>
        <v>0</v>
      </c>
      <c r="CV56" s="48"/>
      <c r="CW56" s="46"/>
      <c r="CX56" s="77">
        <f t="shared" si="1607"/>
        <v>0</v>
      </c>
      <c r="CY56" s="48"/>
      <c r="CZ56" s="46"/>
      <c r="DA56" s="77">
        <f t="shared" si="1608"/>
        <v>0</v>
      </c>
      <c r="DB56" s="48"/>
      <c r="DC56" s="46"/>
      <c r="DD56" s="77">
        <f t="shared" si="1609"/>
        <v>0</v>
      </c>
      <c r="DE56" s="48"/>
      <c r="DF56" s="46"/>
      <c r="DG56" s="77">
        <f t="shared" si="1610"/>
        <v>0</v>
      </c>
      <c r="DH56" s="48">
        <f t="shared" si="59"/>
        <v>0</v>
      </c>
      <c r="DI56" s="46">
        <f t="shared" si="60"/>
        <v>0</v>
      </c>
      <c r="DJ56" s="77">
        <f t="shared" si="61"/>
        <v>0</v>
      </c>
      <c r="DK56" s="48"/>
      <c r="DL56" s="46"/>
      <c r="DM56" s="77">
        <f t="shared" si="1611"/>
        <v>0</v>
      </c>
      <c r="DN56" s="48"/>
      <c r="DO56" s="46"/>
      <c r="DP56" s="77">
        <f t="shared" si="1612"/>
        <v>0</v>
      </c>
      <c r="DQ56" s="48"/>
      <c r="DR56" s="46"/>
      <c r="DS56" s="77">
        <f t="shared" si="1613"/>
        <v>0</v>
      </c>
      <c r="DT56" s="48"/>
      <c r="DU56" s="46"/>
      <c r="DV56" s="77">
        <f t="shared" si="1614"/>
        <v>0</v>
      </c>
      <c r="DW56" s="48"/>
      <c r="DX56" s="46"/>
      <c r="DY56" s="77">
        <f t="shared" si="1615"/>
        <v>0</v>
      </c>
      <c r="DZ56" s="48">
        <f t="shared" si="67"/>
        <v>0</v>
      </c>
      <c r="EA56" s="46">
        <f t="shared" si="67"/>
        <v>0</v>
      </c>
      <c r="EB56" s="77">
        <f t="shared" si="68"/>
        <v>0</v>
      </c>
      <c r="EC56" s="48"/>
      <c r="ED56" s="46"/>
      <c r="EE56" s="77">
        <f t="shared" si="1616"/>
        <v>0</v>
      </c>
      <c r="EF56" s="48">
        <v>15748</v>
      </c>
      <c r="EG56" s="46"/>
      <c r="EH56" s="77">
        <f t="shared" si="1617"/>
        <v>15748</v>
      </c>
      <c r="EI56" s="48"/>
      <c r="EJ56" s="46"/>
      <c r="EK56" s="77">
        <f t="shared" si="1618"/>
        <v>0</v>
      </c>
      <c r="EL56" s="48"/>
      <c r="EM56" s="46"/>
      <c r="EN56" s="77">
        <f t="shared" si="1619"/>
        <v>0</v>
      </c>
      <c r="EO56" s="48">
        <f t="shared" si="1226"/>
        <v>15748</v>
      </c>
      <c r="EP56" s="46">
        <f t="shared" si="1227"/>
        <v>0</v>
      </c>
      <c r="EQ56" s="77">
        <f t="shared" si="74"/>
        <v>15748</v>
      </c>
      <c r="ER56" s="48"/>
      <c r="ES56" s="46"/>
      <c r="ET56" s="77">
        <f t="shared" si="1620"/>
        <v>0</v>
      </c>
      <c r="EU56" s="48"/>
      <c r="EV56" s="46"/>
      <c r="EW56" s="77">
        <f t="shared" si="1621"/>
        <v>0</v>
      </c>
      <c r="EX56" s="48"/>
      <c r="EY56" s="46"/>
      <c r="EZ56" s="77">
        <f t="shared" si="1622"/>
        <v>0</v>
      </c>
      <c r="FA56" s="48"/>
      <c r="FB56" s="46"/>
      <c r="FC56" s="77">
        <f t="shared" si="1623"/>
        <v>0</v>
      </c>
      <c r="FD56" s="48"/>
      <c r="FE56" s="46"/>
      <c r="FF56" s="77">
        <f t="shared" si="1624"/>
        <v>0</v>
      </c>
      <c r="FG56" s="48"/>
      <c r="FH56" s="46"/>
      <c r="FI56" s="77">
        <f t="shared" si="1625"/>
        <v>0</v>
      </c>
      <c r="FJ56" s="48">
        <f t="shared" si="81"/>
        <v>0</v>
      </c>
      <c r="FK56" s="46">
        <f t="shared" si="82"/>
        <v>0</v>
      </c>
      <c r="FL56" s="77">
        <f t="shared" si="83"/>
        <v>0</v>
      </c>
      <c r="FM56" s="48"/>
      <c r="FN56" s="46"/>
      <c r="FO56" s="77">
        <f t="shared" si="1626"/>
        <v>0</v>
      </c>
      <c r="FP56" s="48"/>
      <c r="FQ56" s="46"/>
      <c r="FR56" s="77">
        <f t="shared" si="1627"/>
        <v>0</v>
      </c>
      <c r="FS56" s="48"/>
      <c r="FT56" s="46"/>
      <c r="FU56" s="77">
        <f t="shared" si="1628"/>
        <v>0</v>
      </c>
      <c r="FV56" s="48"/>
      <c r="FW56" s="46"/>
      <c r="FX56" s="77">
        <f t="shared" si="1629"/>
        <v>0</v>
      </c>
      <c r="FY56" s="48"/>
      <c r="FZ56" s="46"/>
      <c r="GA56" s="77">
        <f t="shared" si="1630"/>
        <v>0</v>
      </c>
      <c r="GB56" s="48">
        <f t="shared" si="89"/>
        <v>0</v>
      </c>
      <c r="GC56" s="46">
        <f t="shared" si="90"/>
        <v>0</v>
      </c>
      <c r="GD56" s="77">
        <f t="shared" si="1631"/>
        <v>0</v>
      </c>
      <c r="GE56" s="48"/>
      <c r="GF56" s="46"/>
      <c r="GG56" s="77">
        <f t="shared" si="1632"/>
        <v>0</v>
      </c>
      <c r="GH56" s="48"/>
      <c r="GI56" s="46"/>
      <c r="GJ56" s="77">
        <f t="shared" si="1633"/>
        <v>0</v>
      </c>
      <c r="GK56" s="48">
        <f t="shared" si="94"/>
        <v>0</v>
      </c>
      <c r="GL56" s="46">
        <f t="shared" si="94"/>
        <v>0</v>
      </c>
      <c r="GM56" s="77">
        <f t="shared" si="95"/>
        <v>0</v>
      </c>
      <c r="GN56" s="48"/>
      <c r="GO56" s="46"/>
      <c r="GP56" s="77">
        <f t="shared" si="1634"/>
        <v>0</v>
      </c>
      <c r="GQ56" s="48"/>
      <c r="GR56" s="46"/>
      <c r="GS56" s="77">
        <f t="shared" si="1635"/>
        <v>0</v>
      </c>
      <c r="GT56" s="48">
        <f t="shared" si="98"/>
        <v>0</v>
      </c>
      <c r="GU56" s="46">
        <f t="shared" si="99"/>
        <v>0</v>
      </c>
      <c r="GV56" s="77">
        <f t="shared" si="100"/>
        <v>0</v>
      </c>
      <c r="GW56" s="48">
        <f t="shared" si="1228"/>
        <v>15748</v>
      </c>
      <c r="GX56" s="46">
        <f t="shared" si="1229"/>
        <v>0</v>
      </c>
      <c r="GY56" s="77">
        <f t="shared" si="101"/>
        <v>15748</v>
      </c>
      <c r="GZ56" s="46"/>
      <c r="HA56" s="46"/>
      <c r="HB56" s="77">
        <f t="shared" si="1636"/>
        <v>0</v>
      </c>
      <c r="HC56" s="46"/>
      <c r="HD56" s="46"/>
      <c r="HE56" s="77">
        <f t="shared" si="1637"/>
        <v>0</v>
      </c>
      <c r="HF56" s="46"/>
      <c r="HG56" s="46"/>
      <c r="HH56" s="77">
        <f t="shared" si="1638"/>
        <v>0</v>
      </c>
      <c r="HI56" s="46"/>
      <c r="HJ56" s="46"/>
      <c r="HK56" s="77">
        <f t="shared" si="1639"/>
        <v>0</v>
      </c>
      <c r="HL56" s="46"/>
      <c r="HM56" s="46"/>
      <c r="HN56" s="77">
        <f t="shared" si="1640"/>
        <v>0</v>
      </c>
      <c r="HO56" s="48"/>
      <c r="HP56" s="46"/>
      <c r="HQ56" s="77">
        <f t="shared" si="1641"/>
        <v>0</v>
      </c>
      <c r="HR56" s="48"/>
      <c r="HS56" s="46"/>
      <c r="HT56" s="77">
        <f t="shared" si="1642"/>
        <v>0</v>
      </c>
      <c r="HU56" s="48"/>
      <c r="HV56" s="46"/>
      <c r="HW56" s="77">
        <f t="shared" si="1643"/>
        <v>0</v>
      </c>
      <c r="HX56" s="48">
        <f t="shared" si="110"/>
        <v>0</v>
      </c>
      <c r="HY56" s="46">
        <f t="shared" si="111"/>
        <v>0</v>
      </c>
      <c r="HZ56" s="77">
        <f t="shared" si="112"/>
        <v>0</v>
      </c>
      <c r="IA56" s="48"/>
      <c r="IB56" s="46"/>
      <c r="IC56" s="77">
        <f t="shared" si="1644"/>
        <v>0</v>
      </c>
      <c r="ID56" s="48"/>
      <c r="IE56" s="46"/>
      <c r="IF56" s="77">
        <f t="shared" si="1645"/>
        <v>0</v>
      </c>
      <c r="IG56" s="48">
        <f t="shared" si="115"/>
        <v>0</v>
      </c>
      <c r="IH56" s="46">
        <f t="shared" si="116"/>
        <v>0</v>
      </c>
      <c r="II56" s="77">
        <f t="shared" si="117"/>
        <v>0</v>
      </c>
      <c r="IJ56" s="48"/>
      <c r="IK56" s="46"/>
      <c r="IL56" s="77">
        <f t="shared" si="1646"/>
        <v>0</v>
      </c>
      <c r="IM56" s="48"/>
      <c r="IN56" s="46"/>
      <c r="IO56" s="77">
        <f t="shared" si="1647"/>
        <v>0</v>
      </c>
      <c r="IP56" s="48">
        <f t="shared" si="120"/>
        <v>0</v>
      </c>
      <c r="IQ56" s="46">
        <f t="shared" si="121"/>
        <v>0</v>
      </c>
      <c r="IR56" s="77">
        <f t="shared" si="122"/>
        <v>0</v>
      </c>
      <c r="IS56" s="48"/>
      <c r="IT56" s="46"/>
      <c r="IU56" s="77">
        <f t="shared" si="1648"/>
        <v>0</v>
      </c>
      <c r="IV56" s="48"/>
      <c r="IW56" s="46"/>
      <c r="IX56" s="77">
        <f t="shared" si="1649"/>
        <v>0</v>
      </c>
      <c r="IY56" s="48">
        <f t="shared" si="125"/>
        <v>0</v>
      </c>
      <c r="IZ56" s="46">
        <f t="shared" si="126"/>
        <v>0</v>
      </c>
      <c r="JA56" s="77">
        <f t="shared" si="127"/>
        <v>0</v>
      </c>
      <c r="JB56" s="48"/>
      <c r="JC56" s="46"/>
      <c r="JD56" s="77">
        <f t="shared" si="1650"/>
        <v>0</v>
      </c>
      <c r="JE56" s="48"/>
      <c r="JF56" s="46"/>
      <c r="JG56" s="77">
        <f t="shared" si="1651"/>
        <v>0</v>
      </c>
      <c r="JH56" s="48"/>
      <c r="JI56" s="46"/>
      <c r="JJ56" s="77">
        <f t="shared" si="1652"/>
        <v>0</v>
      </c>
      <c r="JK56" s="48">
        <f t="shared" si="131"/>
        <v>0</v>
      </c>
      <c r="JL56" s="46">
        <f t="shared" si="132"/>
        <v>0</v>
      </c>
      <c r="JM56" s="77">
        <f t="shared" si="133"/>
        <v>0</v>
      </c>
      <c r="JN56" s="48"/>
      <c r="JO56" s="46"/>
      <c r="JP56" s="77">
        <f t="shared" si="1653"/>
        <v>0</v>
      </c>
      <c r="JQ56" s="48"/>
      <c r="JR56" s="46"/>
      <c r="JS56" s="77">
        <f t="shared" si="1654"/>
        <v>0</v>
      </c>
      <c r="JT56" s="48">
        <f t="shared" si="136"/>
        <v>0</v>
      </c>
      <c r="JU56" s="46">
        <f t="shared" si="137"/>
        <v>0</v>
      </c>
      <c r="JV56" s="77">
        <f t="shared" si="138"/>
        <v>0</v>
      </c>
      <c r="JW56" s="48"/>
      <c r="JX56" s="46"/>
      <c r="JY56" s="77">
        <f t="shared" si="1655"/>
        <v>0</v>
      </c>
      <c r="JZ56" s="48"/>
      <c r="KA56" s="46"/>
      <c r="KB56" s="77">
        <f t="shared" si="1656"/>
        <v>0</v>
      </c>
      <c r="KC56" s="48">
        <f t="shared" si="141"/>
        <v>0</v>
      </c>
      <c r="KD56" s="46">
        <f t="shared" si="142"/>
        <v>0</v>
      </c>
      <c r="KE56" s="77">
        <f t="shared" si="143"/>
        <v>0</v>
      </c>
      <c r="KF56" s="48"/>
      <c r="KG56" s="46"/>
      <c r="KH56" s="77">
        <f t="shared" si="1657"/>
        <v>0</v>
      </c>
      <c r="KI56" s="48">
        <f t="shared" si="1351"/>
        <v>0</v>
      </c>
      <c r="KJ56" s="46">
        <f t="shared" si="1352"/>
        <v>0</v>
      </c>
      <c r="KK56" s="77">
        <f t="shared" si="145"/>
        <v>0</v>
      </c>
      <c r="KL56" s="48"/>
      <c r="KM56" s="46"/>
      <c r="KN56" s="77">
        <f t="shared" si="1658"/>
        <v>0</v>
      </c>
      <c r="KO56" s="48"/>
      <c r="KP56" s="46"/>
      <c r="KQ56" s="77">
        <f t="shared" si="1659"/>
        <v>0</v>
      </c>
      <c r="KR56" s="48"/>
      <c r="KS56" s="46"/>
      <c r="KT56" s="77">
        <f t="shared" si="1660"/>
        <v>0</v>
      </c>
      <c r="KU56" s="48">
        <f t="shared" si="149"/>
        <v>0</v>
      </c>
      <c r="KV56" s="46">
        <f t="shared" si="150"/>
        <v>0</v>
      </c>
      <c r="KW56" s="77">
        <f t="shared" si="151"/>
        <v>0</v>
      </c>
      <c r="KX56" s="48"/>
      <c r="KY56" s="46"/>
      <c r="KZ56" s="77">
        <f t="shared" si="1661"/>
        <v>0</v>
      </c>
      <c r="LA56" s="48"/>
      <c r="LB56" s="46"/>
      <c r="LC56" s="77">
        <f t="shared" si="1662"/>
        <v>0</v>
      </c>
      <c r="LD56" s="48"/>
      <c r="LE56" s="46"/>
      <c r="LF56" s="77">
        <f t="shared" si="1663"/>
        <v>0</v>
      </c>
      <c r="LG56" s="48"/>
      <c r="LH56" s="46"/>
      <c r="LI56" s="77">
        <f t="shared" si="1664"/>
        <v>0</v>
      </c>
      <c r="LJ56" s="48"/>
      <c r="LK56" s="46"/>
      <c r="LL56" s="77">
        <f t="shared" si="1665"/>
        <v>0</v>
      </c>
      <c r="LM56" s="48">
        <f t="shared" si="157"/>
        <v>0</v>
      </c>
      <c r="LN56" s="46">
        <f t="shared" si="157"/>
        <v>0</v>
      </c>
      <c r="LO56" s="77">
        <f t="shared" si="158"/>
        <v>0</v>
      </c>
      <c r="LP56" s="48"/>
      <c r="LQ56" s="46"/>
      <c r="LR56" s="77">
        <f t="shared" si="1666"/>
        <v>0</v>
      </c>
      <c r="LS56" s="48">
        <f t="shared" si="1230"/>
        <v>0</v>
      </c>
      <c r="LT56" s="46">
        <f t="shared" si="1231"/>
        <v>0</v>
      </c>
      <c r="LU56" s="77">
        <f t="shared" si="160"/>
        <v>0</v>
      </c>
      <c r="LV56" s="48"/>
      <c r="LW56" s="46"/>
      <c r="LX56" s="77">
        <f t="shared" si="1667"/>
        <v>0</v>
      </c>
      <c r="LY56" s="46">
        <v>97760</v>
      </c>
      <c r="LZ56" s="46"/>
      <c r="MA56" s="77">
        <f t="shared" si="1668"/>
        <v>97760</v>
      </c>
      <c r="MB56" s="48"/>
      <c r="MC56" s="46"/>
      <c r="MD56" s="77">
        <f t="shared" si="1669"/>
        <v>0</v>
      </c>
      <c r="ME56" s="48"/>
      <c r="MF56" s="46"/>
      <c r="MG56" s="77">
        <f t="shared" si="1670"/>
        <v>0</v>
      </c>
      <c r="MH56" s="48"/>
      <c r="MI56" s="46"/>
      <c r="MJ56" s="77">
        <f t="shared" si="1671"/>
        <v>0</v>
      </c>
      <c r="MK56" s="48"/>
      <c r="ML56" s="46"/>
      <c r="MM56" s="77">
        <f t="shared" si="1672"/>
        <v>0</v>
      </c>
      <c r="MN56" s="48"/>
      <c r="MO56" s="46"/>
      <c r="MP56" s="77">
        <f t="shared" si="1673"/>
        <v>0</v>
      </c>
      <c r="MQ56" s="48"/>
      <c r="MR56" s="46"/>
      <c r="MS56" s="77">
        <f t="shared" si="1674"/>
        <v>0</v>
      </c>
      <c r="MT56" s="48"/>
      <c r="MU56" s="46"/>
      <c r="MV56" s="77">
        <f t="shared" si="1675"/>
        <v>0</v>
      </c>
      <c r="MW56" s="48">
        <f t="shared" si="170"/>
        <v>97760</v>
      </c>
      <c r="MX56" s="46">
        <f t="shared" si="171"/>
        <v>0</v>
      </c>
      <c r="MY56" s="77">
        <f t="shared" si="172"/>
        <v>97760</v>
      </c>
      <c r="MZ56" s="48"/>
      <c r="NA56" s="46"/>
      <c r="NB56" s="77">
        <f t="shared" si="1676"/>
        <v>0</v>
      </c>
      <c r="NC56" s="48"/>
      <c r="ND56" s="46"/>
      <c r="NE56" s="77">
        <f t="shared" si="1677"/>
        <v>0</v>
      </c>
      <c r="NF56" s="46">
        <v>31092</v>
      </c>
      <c r="NG56" s="46"/>
      <c r="NH56" s="77">
        <f t="shared" si="1678"/>
        <v>31092</v>
      </c>
      <c r="NI56" s="48"/>
      <c r="NJ56" s="46"/>
      <c r="NK56" s="77">
        <f t="shared" si="1679"/>
        <v>0</v>
      </c>
      <c r="NL56" s="48">
        <f t="shared" si="177"/>
        <v>31092</v>
      </c>
      <c r="NM56" s="46">
        <f t="shared" si="178"/>
        <v>0</v>
      </c>
      <c r="NN56" s="77">
        <f t="shared" si="179"/>
        <v>31092</v>
      </c>
      <c r="NO56" s="48">
        <f t="shared" si="180"/>
        <v>128852</v>
      </c>
      <c r="NP56" s="46">
        <f t="shared" si="181"/>
        <v>0</v>
      </c>
      <c r="NQ56" s="77">
        <f t="shared" si="182"/>
        <v>128852</v>
      </c>
      <c r="NR56" s="48"/>
      <c r="NS56" s="46"/>
      <c r="NT56" s="77">
        <f t="shared" si="1680"/>
        <v>0</v>
      </c>
      <c r="NU56" s="48"/>
      <c r="NV56" s="46"/>
      <c r="NW56" s="77">
        <f t="shared" si="1681"/>
        <v>0</v>
      </c>
      <c r="NX56" s="48"/>
      <c r="NY56" s="46"/>
      <c r="NZ56" s="77">
        <f t="shared" si="1682"/>
        <v>0</v>
      </c>
      <c r="OA56" s="48"/>
      <c r="OB56" s="46"/>
      <c r="OC56" s="77">
        <f t="shared" si="1683"/>
        <v>0</v>
      </c>
      <c r="OD56" s="48"/>
      <c r="OE56" s="46"/>
      <c r="OF56" s="77">
        <f t="shared" si="1684"/>
        <v>0</v>
      </c>
      <c r="OG56" s="48"/>
      <c r="OH56" s="46"/>
      <c r="OI56" s="77">
        <f t="shared" si="1685"/>
        <v>0</v>
      </c>
      <c r="OJ56" s="48"/>
      <c r="OK56" s="46"/>
      <c r="OL56" s="77">
        <f t="shared" si="1686"/>
        <v>0</v>
      </c>
      <c r="OM56" s="48"/>
      <c r="ON56" s="46"/>
      <c r="OO56" s="77">
        <f t="shared" si="1687"/>
        <v>0</v>
      </c>
      <c r="OP56" s="48">
        <f t="shared" si="1345"/>
        <v>0</v>
      </c>
      <c r="OQ56" s="46">
        <f t="shared" si="1345"/>
        <v>0</v>
      </c>
      <c r="OR56" s="77">
        <f t="shared" si="192"/>
        <v>0</v>
      </c>
      <c r="OS56" s="48"/>
      <c r="OT56" s="46"/>
      <c r="OU56" s="77">
        <f t="shared" si="1688"/>
        <v>0</v>
      </c>
      <c r="OV56" s="48">
        <f t="shared" si="194"/>
        <v>0</v>
      </c>
      <c r="OW56" s="46">
        <f t="shared" si="195"/>
        <v>0</v>
      </c>
      <c r="OX56" s="77">
        <f t="shared" si="196"/>
        <v>0</v>
      </c>
      <c r="OY56" s="48"/>
      <c r="OZ56" s="46"/>
      <c r="PA56" s="77">
        <f t="shared" si="1689"/>
        <v>0</v>
      </c>
      <c r="PB56" s="48"/>
      <c r="PC56" s="46"/>
      <c r="PD56" s="77">
        <f t="shared" si="1690"/>
        <v>0</v>
      </c>
      <c r="PE56" s="48"/>
      <c r="PF56" s="46"/>
      <c r="PG56" s="77">
        <f t="shared" si="1691"/>
        <v>0</v>
      </c>
      <c r="PH56" s="48"/>
      <c r="PI56" s="46"/>
      <c r="PJ56" s="77">
        <f t="shared" si="1692"/>
        <v>0</v>
      </c>
      <c r="PK56" s="48">
        <f t="shared" si="201"/>
        <v>0</v>
      </c>
      <c r="PL56" s="46">
        <f t="shared" si="201"/>
        <v>0</v>
      </c>
      <c r="PM56" s="77">
        <f t="shared" si="202"/>
        <v>0</v>
      </c>
      <c r="PN56" s="48">
        <f t="shared" si="1353"/>
        <v>0</v>
      </c>
      <c r="PO56" s="46">
        <f t="shared" si="1354"/>
        <v>0</v>
      </c>
      <c r="PP56" s="77">
        <f t="shared" si="203"/>
        <v>0</v>
      </c>
      <c r="PQ56" s="48">
        <f t="shared" si="1232"/>
        <v>144600</v>
      </c>
      <c r="PR56" s="46">
        <f t="shared" si="1233"/>
        <v>0</v>
      </c>
      <c r="PS56" s="77">
        <f t="shared" si="204"/>
        <v>144600</v>
      </c>
      <c r="PT56" s="48">
        <f t="shared" si="1234"/>
        <v>146100</v>
      </c>
      <c r="PU56" s="46">
        <f t="shared" si="1235"/>
        <v>0</v>
      </c>
      <c r="PV56" s="77">
        <f t="shared" si="205"/>
        <v>146100</v>
      </c>
    </row>
    <row r="57" spans="1:438" s="27" customFormat="1" ht="16.5" thickBot="1" x14ac:dyDescent="0.3">
      <c r="A57" s="19">
        <v>46</v>
      </c>
      <c r="B57" s="20" t="s">
        <v>305</v>
      </c>
      <c r="C57" s="83" t="s">
        <v>326</v>
      </c>
      <c r="D57" s="22">
        <f>SUM(D48:D56)</f>
        <v>230357</v>
      </c>
      <c r="E57" s="23">
        <f>SUM(E48:E56)</f>
        <v>0</v>
      </c>
      <c r="F57" s="79">
        <f>SUM(F48:F56)</f>
        <v>230357</v>
      </c>
      <c r="G57" s="25">
        <f t="shared" ref="G57" si="1693">SUM(G48:G56)</f>
        <v>7097</v>
      </c>
      <c r="H57" s="23">
        <f>SUM(H48:H56)</f>
        <v>0</v>
      </c>
      <c r="I57" s="79">
        <f>SUM(I48:I56)</f>
        <v>7097</v>
      </c>
      <c r="J57" s="25">
        <f t="shared" ref="J57" si="1694">SUM(J48:J56)</f>
        <v>5676</v>
      </c>
      <c r="K57" s="23">
        <f>SUM(K48:K56)</f>
        <v>0</v>
      </c>
      <c r="L57" s="79">
        <f>SUM(L48:L56)</f>
        <v>5676</v>
      </c>
      <c r="M57" s="25">
        <f t="shared" ref="M57" si="1695">SUM(M48:M56)</f>
        <v>4741</v>
      </c>
      <c r="N57" s="23">
        <f>SUM(N48:N56)</f>
        <v>0</v>
      </c>
      <c r="O57" s="79">
        <f>SUM(O48:O56)</f>
        <v>4741</v>
      </c>
      <c r="P57" s="25">
        <f t="shared" ref="P57" si="1696">SUM(P48:P56)</f>
        <v>4590</v>
      </c>
      <c r="Q57" s="23">
        <f>SUM(Q48:Q56)</f>
        <v>0</v>
      </c>
      <c r="R57" s="79">
        <f>SUM(R48:R56)</f>
        <v>4590</v>
      </c>
      <c r="S57" s="25">
        <f t="shared" ref="S57" si="1697">SUM(S48:S56)</f>
        <v>9512</v>
      </c>
      <c r="T57" s="23">
        <f>SUM(T48:T56)</f>
        <v>0</v>
      </c>
      <c r="U57" s="79">
        <f>SUM(U48:U56)</f>
        <v>9512</v>
      </c>
      <c r="V57" s="25">
        <f t="shared" ref="V57" si="1698">SUM(V48:V56)</f>
        <v>4579</v>
      </c>
      <c r="W57" s="23">
        <f>SUM(W48:W56)</f>
        <v>0</v>
      </c>
      <c r="X57" s="79">
        <f>SUM(X48:X56)</f>
        <v>4579</v>
      </c>
      <c r="Y57" s="25">
        <f t="shared" ref="Y57" si="1699">SUM(Y48:Y56)</f>
        <v>8897</v>
      </c>
      <c r="Z57" s="23">
        <f>SUM(Z48:Z56)</f>
        <v>0</v>
      </c>
      <c r="AA57" s="79">
        <f>SUM(AA48:AA56)</f>
        <v>8897</v>
      </c>
      <c r="AB57" s="25">
        <f t="shared" si="25"/>
        <v>45092</v>
      </c>
      <c r="AC57" s="23">
        <f t="shared" si="26"/>
        <v>0</v>
      </c>
      <c r="AD57" s="79">
        <f t="shared" si="26"/>
        <v>45092</v>
      </c>
      <c r="AE57" s="25">
        <f t="shared" ref="AE57" si="1700">SUM(AE48:AE56)</f>
        <v>73501</v>
      </c>
      <c r="AF57" s="23">
        <f>SUM(AF48:AF56)</f>
        <v>0</v>
      </c>
      <c r="AG57" s="79">
        <f>SUM(AG48:AG56)</f>
        <v>73501</v>
      </c>
      <c r="AH57" s="25">
        <f t="shared" si="1225"/>
        <v>348950</v>
      </c>
      <c r="AI57" s="23">
        <f t="shared" si="28"/>
        <v>0</v>
      </c>
      <c r="AJ57" s="79">
        <f t="shared" si="29"/>
        <v>348950</v>
      </c>
      <c r="AK57" s="25">
        <f t="shared" ref="AK57" si="1701">SUM(AK48:AK56)</f>
        <v>31172</v>
      </c>
      <c r="AL57" s="23">
        <f>SUM(AL48:AL56)</f>
        <v>0</v>
      </c>
      <c r="AM57" s="79">
        <f>SUM(AM48:AM56)</f>
        <v>31172</v>
      </c>
      <c r="AN57" s="25">
        <f t="shared" ref="AN57" si="1702">SUM(AN48:AN56)</f>
        <v>0</v>
      </c>
      <c r="AO57" s="23">
        <f>SUM(AO48:AO56)</f>
        <v>0</v>
      </c>
      <c r="AP57" s="79">
        <f>SUM(AP48:AP56)</f>
        <v>0</v>
      </c>
      <c r="AQ57" s="25">
        <f t="shared" ref="AQ57" si="1703">SUM(AQ48:AQ56)</f>
        <v>0</v>
      </c>
      <c r="AR57" s="23">
        <f>SUM(AR48:AR56)</f>
        <v>0</v>
      </c>
      <c r="AS57" s="79">
        <f>SUM(AS48:AS56)</f>
        <v>0</v>
      </c>
      <c r="AT57" s="25">
        <f t="shared" ref="AT57" si="1704">SUM(AT48:AT56)</f>
        <v>0</v>
      </c>
      <c r="AU57" s="23">
        <f>SUM(AU48:AU56)</f>
        <v>0</v>
      </c>
      <c r="AV57" s="79">
        <f>SUM(AV48:AV56)</f>
        <v>0</v>
      </c>
      <c r="AW57" s="25">
        <f t="shared" ref="AW57" si="1705">SUM(AW48:AW56)</f>
        <v>0</v>
      </c>
      <c r="AX57" s="23">
        <f>SUM(AX48:AX56)</f>
        <v>0</v>
      </c>
      <c r="AY57" s="79">
        <f>SUM(AY48:AY56)</f>
        <v>0</v>
      </c>
      <c r="AZ57" s="25">
        <f t="shared" ref="AZ57" si="1706">SUM(AZ48:AZ56)</f>
        <v>0</v>
      </c>
      <c r="BA57" s="23">
        <f>SUM(BA48:BA56)</f>
        <v>0</v>
      </c>
      <c r="BB57" s="79">
        <f>SUM(BB48:BB56)</f>
        <v>0</v>
      </c>
      <c r="BC57" s="25">
        <f t="shared" ref="BC57" si="1707">SUM(BC48:BC56)</f>
        <v>0</v>
      </c>
      <c r="BD57" s="23">
        <f>SUM(BD48:BD56)</f>
        <v>0</v>
      </c>
      <c r="BE57" s="79">
        <f>SUM(BE48:BE56)</f>
        <v>0</v>
      </c>
      <c r="BF57" s="25">
        <f t="shared" ref="BF57" si="1708">SUM(BF48:BF56)</f>
        <v>0</v>
      </c>
      <c r="BG57" s="23">
        <f>SUM(BG48:BG56)</f>
        <v>0</v>
      </c>
      <c r="BH57" s="79">
        <f>SUM(BH48:BH56)</f>
        <v>0</v>
      </c>
      <c r="BI57" s="25">
        <f t="shared" ref="BI57" si="1709">SUM(BI48:BI56)</f>
        <v>0</v>
      </c>
      <c r="BJ57" s="23">
        <f>SUM(BJ48:BJ56)</f>
        <v>0</v>
      </c>
      <c r="BK57" s="79">
        <f>SUM(BK48:BK56)</f>
        <v>0</v>
      </c>
      <c r="BL57" s="25">
        <f t="shared" ref="BL57" si="1710">SUM(BL48:BL56)</f>
        <v>0</v>
      </c>
      <c r="BM57" s="23">
        <f>SUM(BM48:BM56)</f>
        <v>0</v>
      </c>
      <c r="BN57" s="79">
        <f>SUM(BN48:BN56)</f>
        <v>0</v>
      </c>
      <c r="BO57" s="25">
        <f t="shared" ref="BO57" si="1711">SUM(BO48:BO56)</f>
        <v>0</v>
      </c>
      <c r="BP57" s="23">
        <f>SUM(BP48:BP56)</f>
        <v>0</v>
      </c>
      <c r="BQ57" s="79">
        <f>SUM(BQ48:BQ56)</f>
        <v>0</v>
      </c>
      <c r="BR57" s="25">
        <f t="shared" si="41"/>
        <v>31172</v>
      </c>
      <c r="BS57" s="23">
        <f t="shared" si="42"/>
        <v>0</v>
      </c>
      <c r="BT57" s="79">
        <f t="shared" si="43"/>
        <v>31172</v>
      </c>
      <c r="BU57" s="25">
        <f t="shared" ref="BU57" si="1712">SUM(BU48:BU56)</f>
        <v>0</v>
      </c>
      <c r="BV57" s="23">
        <f>SUM(BV48:BV56)</f>
        <v>0</v>
      </c>
      <c r="BW57" s="79">
        <f>SUM(BW48:BW56)</f>
        <v>0</v>
      </c>
      <c r="BX57" s="25">
        <f t="shared" ref="BX57" si="1713">SUM(BX48:BX56)</f>
        <v>0</v>
      </c>
      <c r="BY57" s="23">
        <f>SUM(BY48:BY56)</f>
        <v>0</v>
      </c>
      <c r="BZ57" s="79">
        <f>SUM(BZ48:BZ56)</f>
        <v>0</v>
      </c>
      <c r="CA57" s="25">
        <f t="shared" ref="CA57" si="1714">SUM(CA48:CA56)</f>
        <v>0</v>
      </c>
      <c r="CB57" s="23">
        <f>SUM(CB48:CB56)</f>
        <v>0</v>
      </c>
      <c r="CC57" s="79">
        <f>SUM(CC48:CC56)</f>
        <v>0</v>
      </c>
      <c r="CD57" s="25">
        <f t="shared" ref="CD57" si="1715">SUM(CD48:CD56)</f>
        <v>0</v>
      </c>
      <c r="CE57" s="23">
        <f>SUM(CE48:CE56)</f>
        <v>0</v>
      </c>
      <c r="CF57" s="79">
        <f>SUM(CF48:CF56)</f>
        <v>0</v>
      </c>
      <c r="CG57" s="25">
        <f t="shared" ref="CG57" si="1716">SUM(CG48:CG56)</f>
        <v>0</v>
      </c>
      <c r="CH57" s="23">
        <f>SUM(CH48:CH56)</f>
        <v>0</v>
      </c>
      <c r="CI57" s="79">
        <f>SUM(CI48:CI56)</f>
        <v>0</v>
      </c>
      <c r="CJ57" s="25">
        <f t="shared" ref="CJ57" si="1717">SUM(CJ48:CJ56)</f>
        <v>0</v>
      </c>
      <c r="CK57" s="23">
        <f>SUM(CK48:CK56)</f>
        <v>0</v>
      </c>
      <c r="CL57" s="79">
        <f>SUM(CL48:CL56)</f>
        <v>0</v>
      </c>
      <c r="CM57" s="25">
        <f t="shared" ref="CM57" si="1718">SUM(CM48:CM56)</f>
        <v>0</v>
      </c>
      <c r="CN57" s="23">
        <f>SUM(CN48:CN56)</f>
        <v>0</v>
      </c>
      <c r="CO57" s="79">
        <f>SUM(CO48:CO56)</f>
        <v>0</v>
      </c>
      <c r="CP57" s="25">
        <f t="shared" si="51"/>
        <v>0</v>
      </c>
      <c r="CQ57" s="23">
        <f t="shared" si="52"/>
        <v>0</v>
      </c>
      <c r="CR57" s="79">
        <f t="shared" si="53"/>
        <v>0</v>
      </c>
      <c r="CS57" s="25">
        <f t="shared" ref="CS57" si="1719">SUM(CS48:CS56)</f>
        <v>0</v>
      </c>
      <c r="CT57" s="23">
        <f>SUM(CT48:CT56)</f>
        <v>0</v>
      </c>
      <c r="CU57" s="79">
        <f>SUM(CU48:CU56)</f>
        <v>0</v>
      </c>
      <c r="CV57" s="25">
        <f t="shared" ref="CV57" si="1720">SUM(CV48:CV56)</f>
        <v>0</v>
      </c>
      <c r="CW57" s="23">
        <f>SUM(CW48:CW56)</f>
        <v>0</v>
      </c>
      <c r="CX57" s="79">
        <f>SUM(CX48:CX56)</f>
        <v>0</v>
      </c>
      <c r="CY57" s="25">
        <f t="shared" ref="CY57" si="1721">SUM(CY48:CY56)</f>
        <v>0</v>
      </c>
      <c r="CZ57" s="23">
        <f>SUM(CZ48:CZ56)</f>
        <v>0</v>
      </c>
      <c r="DA57" s="79">
        <f>SUM(DA48:DA56)</f>
        <v>0</v>
      </c>
      <c r="DB57" s="25">
        <f t="shared" ref="DB57" si="1722">SUM(DB48:DB56)</f>
        <v>0</v>
      </c>
      <c r="DC57" s="23">
        <f>SUM(DC48:DC56)</f>
        <v>0</v>
      </c>
      <c r="DD57" s="79">
        <f>SUM(DD48:DD56)</f>
        <v>0</v>
      </c>
      <c r="DE57" s="25">
        <f t="shared" ref="DE57" si="1723">SUM(DE48:DE56)</f>
        <v>0</v>
      </c>
      <c r="DF57" s="23">
        <f>SUM(DF48:DF56)</f>
        <v>0</v>
      </c>
      <c r="DG57" s="79">
        <f>SUM(DG48:DG56)</f>
        <v>0</v>
      </c>
      <c r="DH57" s="25">
        <f t="shared" si="59"/>
        <v>0</v>
      </c>
      <c r="DI57" s="23">
        <f t="shared" si="60"/>
        <v>0</v>
      </c>
      <c r="DJ57" s="79">
        <f t="shared" si="61"/>
        <v>0</v>
      </c>
      <c r="DK57" s="25">
        <f t="shared" ref="DK57" si="1724">SUM(DK48:DK56)</f>
        <v>0</v>
      </c>
      <c r="DL57" s="23">
        <f>SUM(DL48:DL56)</f>
        <v>0</v>
      </c>
      <c r="DM57" s="79">
        <f>SUM(DM48:DM56)</f>
        <v>0</v>
      </c>
      <c r="DN57" s="25">
        <f t="shared" ref="DN57" si="1725">SUM(DN48:DN56)</f>
        <v>0</v>
      </c>
      <c r="DO57" s="23">
        <f>SUM(DO48:DO56)</f>
        <v>0</v>
      </c>
      <c r="DP57" s="79">
        <f>SUM(DP48:DP56)</f>
        <v>0</v>
      </c>
      <c r="DQ57" s="25">
        <f t="shared" ref="DQ57" si="1726">SUM(DQ48:DQ56)</f>
        <v>34290</v>
      </c>
      <c r="DR57" s="23">
        <f>SUM(DR48:DR56)</f>
        <v>0</v>
      </c>
      <c r="DS57" s="79">
        <f>SUM(DS48:DS56)</f>
        <v>34290</v>
      </c>
      <c r="DT57" s="25">
        <f t="shared" ref="DT57" si="1727">SUM(DT48:DT56)</f>
        <v>0</v>
      </c>
      <c r="DU57" s="23">
        <f>SUM(DU48:DU56)</f>
        <v>0</v>
      </c>
      <c r="DV57" s="79">
        <f>SUM(DV48:DV56)</f>
        <v>0</v>
      </c>
      <c r="DW57" s="25">
        <f t="shared" ref="DW57" si="1728">SUM(DW48:DW56)</f>
        <v>0</v>
      </c>
      <c r="DX57" s="23">
        <f>SUM(DX48:DX56)</f>
        <v>0</v>
      </c>
      <c r="DY57" s="79">
        <f>SUM(DY48:DY56)</f>
        <v>0</v>
      </c>
      <c r="DZ57" s="25">
        <f t="shared" si="67"/>
        <v>34290</v>
      </c>
      <c r="EA57" s="23">
        <f t="shared" si="67"/>
        <v>0</v>
      </c>
      <c r="EB57" s="79">
        <f t="shared" si="68"/>
        <v>34290</v>
      </c>
      <c r="EC57" s="25">
        <f t="shared" ref="EC57" si="1729">SUM(EC48:EC56)</f>
        <v>0</v>
      </c>
      <c r="ED57" s="23">
        <f>SUM(ED48:ED56)</f>
        <v>0</v>
      </c>
      <c r="EE57" s="79">
        <f>SUM(EE48:EE56)</f>
        <v>0</v>
      </c>
      <c r="EF57" s="25">
        <f t="shared" ref="EF57" si="1730">SUM(EF48:EF56)</f>
        <v>41672</v>
      </c>
      <c r="EG57" s="23">
        <f>SUM(EG48:EG56)</f>
        <v>0</v>
      </c>
      <c r="EH57" s="79">
        <f>SUM(EH48:EH56)</f>
        <v>41672</v>
      </c>
      <c r="EI57" s="25">
        <f t="shared" ref="EI57" si="1731">SUM(EI48:EI56)</f>
        <v>0</v>
      </c>
      <c r="EJ57" s="23">
        <f>SUM(EJ48:EJ56)</f>
        <v>0</v>
      </c>
      <c r="EK57" s="79">
        <f>SUM(EK48:EK56)</f>
        <v>0</v>
      </c>
      <c r="EL57" s="25">
        <f t="shared" ref="EL57" si="1732">SUM(EL48:EL56)</f>
        <v>0</v>
      </c>
      <c r="EM57" s="23">
        <f>SUM(EM48:EM56)</f>
        <v>0</v>
      </c>
      <c r="EN57" s="79">
        <f>SUM(EN48:EN56)</f>
        <v>0</v>
      </c>
      <c r="EO57" s="25">
        <f t="shared" si="1226"/>
        <v>41672</v>
      </c>
      <c r="EP57" s="23">
        <f t="shared" si="1227"/>
        <v>0</v>
      </c>
      <c r="EQ57" s="79">
        <f t="shared" si="74"/>
        <v>41672</v>
      </c>
      <c r="ER57" s="25">
        <f t="shared" ref="ER57" si="1733">SUM(ER48:ER56)</f>
        <v>0</v>
      </c>
      <c r="ES57" s="23">
        <f>SUM(ES48:ES56)</f>
        <v>0</v>
      </c>
      <c r="ET57" s="79">
        <f>SUM(ET48:ET56)</f>
        <v>0</v>
      </c>
      <c r="EU57" s="25">
        <f t="shared" ref="EU57" si="1734">SUM(EU48:EU56)</f>
        <v>0</v>
      </c>
      <c r="EV57" s="23">
        <f>SUM(EV48:EV56)</f>
        <v>0</v>
      </c>
      <c r="EW57" s="79">
        <f>SUM(EW48:EW56)</f>
        <v>0</v>
      </c>
      <c r="EX57" s="25">
        <f t="shared" ref="EX57" si="1735">SUM(EX48:EX56)</f>
        <v>0</v>
      </c>
      <c r="EY57" s="23">
        <f>SUM(EY48:EY56)</f>
        <v>0</v>
      </c>
      <c r="EZ57" s="79">
        <f>SUM(EZ48:EZ56)</f>
        <v>0</v>
      </c>
      <c r="FA57" s="25">
        <f t="shared" ref="FA57" si="1736">SUM(FA48:FA56)</f>
        <v>0</v>
      </c>
      <c r="FB57" s="23">
        <f>SUM(FB48:FB56)</f>
        <v>0</v>
      </c>
      <c r="FC57" s="79">
        <f>SUM(FC48:FC56)</f>
        <v>0</v>
      </c>
      <c r="FD57" s="25">
        <f t="shared" ref="FD57" si="1737">SUM(FD48:FD56)</f>
        <v>0</v>
      </c>
      <c r="FE57" s="23">
        <f>SUM(FE48:FE56)</f>
        <v>0</v>
      </c>
      <c r="FF57" s="79">
        <f>SUM(FF48:FF56)</f>
        <v>0</v>
      </c>
      <c r="FG57" s="25">
        <f t="shared" ref="FG57" si="1738">SUM(FG48:FG56)</f>
        <v>0</v>
      </c>
      <c r="FH57" s="23">
        <f>SUM(FH48:FH56)</f>
        <v>0</v>
      </c>
      <c r="FI57" s="79">
        <f>SUM(FI48:FI56)</f>
        <v>0</v>
      </c>
      <c r="FJ57" s="25">
        <f t="shared" si="81"/>
        <v>0</v>
      </c>
      <c r="FK57" s="23">
        <f t="shared" si="82"/>
        <v>0</v>
      </c>
      <c r="FL57" s="79">
        <f t="shared" si="83"/>
        <v>0</v>
      </c>
      <c r="FM57" s="25">
        <f t="shared" ref="FM57" si="1739">SUM(FM48:FM56)</f>
        <v>0</v>
      </c>
      <c r="FN57" s="23">
        <f>SUM(FN48:FN56)</f>
        <v>0</v>
      </c>
      <c r="FO57" s="79">
        <f>SUM(FO48:FO56)</f>
        <v>0</v>
      </c>
      <c r="FP57" s="25">
        <f t="shared" ref="FP57" si="1740">SUM(FP48:FP56)</f>
        <v>0</v>
      </c>
      <c r="FQ57" s="23">
        <f>SUM(FQ48:FQ56)</f>
        <v>0</v>
      </c>
      <c r="FR57" s="79">
        <f>SUM(FR48:FR56)</f>
        <v>0</v>
      </c>
      <c r="FS57" s="25">
        <f t="shared" ref="FS57" si="1741">SUM(FS48:FS56)</f>
        <v>11176</v>
      </c>
      <c r="FT57" s="23">
        <f>SUM(FT48:FT56)</f>
        <v>0</v>
      </c>
      <c r="FU57" s="79">
        <f>SUM(FU48:FU56)</f>
        <v>11176</v>
      </c>
      <c r="FV57" s="25">
        <f t="shared" ref="FV57" si="1742">SUM(FV48:FV56)</f>
        <v>0</v>
      </c>
      <c r="FW57" s="23">
        <f>SUM(FW48:FW56)</f>
        <v>0</v>
      </c>
      <c r="FX57" s="79">
        <f>SUM(FX48:FX56)</f>
        <v>0</v>
      </c>
      <c r="FY57" s="25">
        <f t="shared" ref="FY57" si="1743">SUM(FY48:FY56)</f>
        <v>0</v>
      </c>
      <c r="FZ57" s="23">
        <f>SUM(FZ48:FZ56)</f>
        <v>0</v>
      </c>
      <c r="GA57" s="79">
        <f>SUM(GA48:GA56)</f>
        <v>0</v>
      </c>
      <c r="GB57" s="25">
        <f t="shared" si="89"/>
        <v>11176</v>
      </c>
      <c r="GC57" s="23">
        <f t="shared" si="90"/>
        <v>0</v>
      </c>
      <c r="GD57" s="79">
        <f>SUM(GD48:GD56)</f>
        <v>11176</v>
      </c>
      <c r="GE57" s="25">
        <f t="shared" ref="GE57" si="1744">SUM(GE48:GE56)</f>
        <v>0</v>
      </c>
      <c r="GF57" s="23">
        <f>SUM(GF48:GF56)</f>
        <v>0</v>
      </c>
      <c r="GG57" s="79">
        <f>SUM(GG48:GG56)</f>
        <v>0</v>
      </c>
      <c r="GH57" s="25">
        <f t="shared" ref="GH57" si="1745">SUM(GH48:GH56)</f>
        <v>0</v>
      </c>
      <c r="GI57" s="23">
        <f>SUM(GI48:GI56)</f>
        <v>0</v>
      </c>
      <c r="GJ57" s="79">
        <f>SUM(GJ48:GJ56)</f>
        <v>0</v>
      </c>
      <c r="GK57" s="25">
        <f t="shared" si="94"/>
        <v>0</v>
      </c>
      <c r="GL57" s="23">
        <f t="shared" si="94"/>
        <v>0</v>
      </c>
      <c r="GM57" s="79">
        <f t="shared" si="95"/>
        <v>0</v>
      </c>
      <c r="GN57" s="25">
        <f t="shared" ref="GN57" si="1746">SUM(GN48:GN56)</f>
        <v>71315</v>
      </c>
      <c r="GO57" s="23">
        <f>SUM(GO48:GO56)</f>
        <v>0</v>
      </c>
      <c r="GP57" s="79">
        <f>SUM(GP48:GP56)</f>
        <v>71315</v>
      </c>
      <c r="GQ57" s="25">
        <f t="shared" ref="GQ57" si="1747">SUM(GQ48:GQ56)</f>
        <v>0</v>
      </c>
      <c r="GR57" s="23">
        <f>SUM(GR48:GR56)</f>
        <v>0</v>
      </c>
      <c r="GS57" s="79">
        <f>SUM(GS48:GS56)</f>
        <v>0</v>
      </c>
      <c r="GT57" s="25">
        <f t="shared" si="98"/>
        <v>71315</v>
      </c>
      <c r="GU57" s="23">
        <f t="shared" si="99"/>
        <v>0</v>
      </c>
      <c r="GV57" s="79">
        <f t="shared" si="100"/>
        <v>71315</v>
      </c>
      <c r="GW57" s="25">
        <f t="shared" si="1228"/>
        <v>158453</v>
      </c>
      <c r="GX57" s="23">
        <f t="shared" si="1229"/>
        <v>0</v>
      </c>
      <c r="GY57" s="79">
        <f t="shared" si="101"/>
        <v>158453</v>
      </c>
      <c r="GZ57" s="23">
        <f t="shared" ref="GZ57" si="1748">SUM(GZ48:GZ56)</f>
        <v>0</v>
      </c>
      <c r="HA57" s="23">
        <f>SUM(HA48:HA56)</f>
        <v>0</v>
      </c>
      <c r="HB57" s="79">
        <f>SUM(HB48:HB56)</f>
        <v>0</v>
      </c>
      <c r="HC57" s="23">
        <f t="shared" ref="HC57" si="1749">SUM(HC48:HC56)</f>
        <v>0</v>
      </c>
      <c r="HD57" s="23">
        <f>SUM(HD48:HD56)</f>
        <v>0</v>
      </c>
      <c r="HE57" s="79">
        <f>SUM(HE48:HE56)</f>
        <v>0</v>
      </c>
      <c r="HF57" s="23">
        <f t="shared" ref="HF57" si="1750">SUM(HF48:HF56)</f>
        <v>0</v>
      </c>
      <c r="HG57" s="23">
        <f>SUM(HG48:HG56)</f>
        <v>0</v>
      </c>
      <c r="HH57" s="79">
        <f>SUM(HH48:HH56)</f>
        <v>0</v>
      </c>
      <c r="HI57" s="23">
        <f t="shared" ref="HI57" si="1751">SUM(HI48:HI56)</f>
        <v>0</v>
      </c>
      <c r="HJ57" s="23">
        <f>SUM(HJ48:HJ56)</f>
        <v>0</v>
      </c>
      <c r="HK57" s="79">
        <f>SUM(HK48:HK56)</f>
        <v>0</v>
      </c>
      <c r="HL57" s="23">
        <f t="shared" ref="HL57" si="1752">SUM(HL48:HL56)</f>
        <v>0</v>
      </c>
      <c r="HM57" s="23">
        <f>SUM(HM48:HM56)</f>
        <v>0</v>
      </c>
      <c r="HN57" s="79">
        <f>SUM(HN48:HN56)</f>
        <v>0</v>
      </c>
      <c r="HO57" s="25">
        <f t="shared" ref="HO57" si="1753">SUM(HO48:HO56)</f>
        <v>0</v>
      </c>
      <c r="HP57" s="23">
        <f>SUM(HP48:HP56)</f>
        <v>0</v>
      </c>
      <c r="HQ57" s="79">
        <f>SUM(HQ48:HQ56)</f>
        <v>0</v>
      </c>
      <c r="HR57" s="25">
        <f t="shared" ref="HR57" si="1754">SUM(HR48:HR56)</f>
        <v>0</v>
      </c>
      <c r="HS57" s="23">
        <f>SUM(HS48:HS56)</f>
        <v>0</v>
      </c>
      <c r="HT57" s="79">
        <f>SUM(HT48:HT56)</f>
        <v>0</v>
      </c>
      <c r="HU57" s="25">
        <f t="shared" ref="HU57" si="1755">SUM(HU48:HU56)</f>
        <v>0</v>
      </c>
      <c r="HV57" s="23">
        <f>SUM(HV48:HV56)</f>
        <v>0</v>
      </c>
      <c r="HW57" s="79">
        <f>SUM(HW48:HW56)</f>
        <v>0</v>
      </c>
      <c r="HX57" s="25">
        <f t="shared" si="110"/>
        <v>0</v>
      </c>
      <c r="HY57" s="23">
        <f t="shared" si="111"/>
        <v>0</v>
      </c>
      <c r="HZ57" s="79">
        <f t="shared" si="112"/>
        <v>0</v>
      </c>
      <c r="IA57" s="25">
        <f t="shared" ref="IA57" si="1756">SUM(IA48:IA56)</f>
        <v>0</v>
      </c>
      <c r="IB57" s="23">
        <f>SUM(IB48:IB56)</f>
        <v>0</v>
      </c>
      <c r="IC57" s="79">
        <f>SUM(IC48:IC56)</f>
        <v>0</v>
      </c>
      <c r="ID57" s="25">
        <f t="shared" ref="ID57" si="1757">SUM(ID48:ID56)</f>
        <v>0</v>
      </c>
      <c r="IE57" s="23">
        <f>SUM(IE48:IE56)</f>
        <v>0</v>
      </c>
      <c r="IF57" s="79">
        <f>SUM(IF48:IF56)</f>
        <v>0</v>
      </c>
      <c r="IG57" s="25">
        <f t="shared" si="115"/>
        <v>0</v>
      </c>
      <c r="IH57" s="23">
        <f t="shared" si="116"/>
        <v>0</v>
      </c>
      <c r="II57" s="79">
        <f t="shared" si="117"/>
        <v>0</v>
      </c>
      <c r="IJ57" s="25">
        <f t="shared" ref="IJ57" si="1758">SUM(IJ48:IJ56)</f>
        <v>0</v>
      </c>
      <c r="IK57" s="23">
        <f>SUM(IK48:IK56)</f>
        <v>0</v>
      </c>
      <c r="IL57" s="79">
        <f>SUM(IL48:IL56)</f>
        <v>0</v>
      </c>
      <c r="IM57" s="25">
        <f t="shared" ref="IM57" si="1759">SUM(IM48:IM56)</f>
        <v>0</v>
      </c>
      <c r="IN57" s="23">
        <f>SUM(IN48:IN56)</f>
        <v>0</v>
      </c>
      <c r="IO57" s="79">
        <f>SUM(IO48:IO56)</f>
        <v>0</v>
      </c>
      <c r="IP57" s="25">
        <f t="shared" si="120"/>
        <v>0</v>
      </c>
      <c r="IQ57" s="23">
        <f t="shared" si="121"/>
        <v>0</v>
      </c>
      <c r="IR57" s="79">
        <f t="shared" si="122"/>
        <v>0</v>
      </c>
      <c r="IS57" s="25">
        <f t="shared" ref="IS57" si="1760">SUM(IS48:IS56)</f>
        <v>0</v>
      </c>
      <c r="IT57" s="23">
        <f>SUM(IT48:IT56)</f>
        <v>0</v>
      </c>
      <c r="IU57" s="79">
        <f>SUM(IU48:IU56)</f>
        <v>0</v>
      </c>
      <c r="IV57" s="25">
        <f t="shared" ref="IV57" si="1761">SUM(IV48:IV56)</f>
        <v>0</v>
      </c>
      <c r="IW57" s="23">
        <f>SUM(IW48:IW56)</f>
        <v>0</v>
      </c>
      <c r="IX57" s="79">
        <f>SUM(IX48:IX56)</f>
        <v>0</v>
      </c>
      <c r="IY57" s="25">
        <f t="shared" si="125"/>
        <v>0</v>
      </c>
      <c r="IZ57" s="23">
        <f t="shared" si="126"/>
        <v>0</v>
      </c>
      <c r="JA57" s="79">
        <f t="shared" si="127"/>
        <v>0</v>
      </c>
      <c r="JB57" s="25">
        <f t="shared" ref="JB57" si="1762">SUM(JB48:JB56)</f>
        <v>0</v>
      </c>
      <c r="JC57" s="23">
        <f>SUM(JC48:JC56)</f>
        <v>0</v>
      </c>
      <c r="JD57" s="79">
        <f>SUM(JD48:JD56)</f>
        <v>0</v>
      </c>
      <c r="JE57" s="25">
        <f t="shared" ref="JE57" si="1763">SUM(JE48:JE56)</f>
        <v>0</v>
      </c>
      <c r="JF57" s="23">
        <f>SUM(JF48:JF56)</f>
        <v>0</v>
      </c>
      <c r="JG57" s="79">
        <f>SUM(JG48:JG56)</f>
        <v>0</v>
      </c>
      <c r="JH57" s="25">
        <f t="shared" ref="JH57" si="1764">SUM(JH48:JH56)</f>
        <v>0</v>
      </c>
      <c r="JI57" s="23">
        <f>SUM(JI48:JI56)</f>
        <v>0</v>
      </c>
      <c r="JJ57" s="79">
        <f>SUM(JJ48:JJ56)</f>
        <v>0</v>
      </c>
      <c r="JK57" s="25">
        <f t="shared" si="131"/>
        <v>0</v>
      </c>
      <c r="JL57" s="23">
        <f t="shared" si="132"/>
        <v>0</v>
      </c>
      <c r="JM57" s="79">
        <f t="shared" si="133"/>
        <v>0</v>
      </c>
      <c r="JN57" s="25">
        <f t="shared" ref="JN57" si="1765">SUM(JN48:JN56)</f>
        <v>0</v>
      </c>
      <c r="JO57" s="23">
        <f>SUM(JO48:JO56)</f>
        <v>0</v>
      </c>
      <c r="JP57" s="79">
        <f>SUM(JP48:JP56)</f>
        <v>0</v>
      </c>
      <c r="JQ57" s="25">
        <f t="shared" ref="JQ57" si="1766">SUM(JQ48:JQ56)</f>
        <v>0</v>
      </c>
      <c r="JR57" s="23">
        <f>SUM(JR48:JR56)</f>
        <v>0</v>
      </c>
      <c r="JS57" s="79">
        <f>SUM(JS48:JS56)</f>
        <v>0</v>
      </c>
      <c r="JT57" s="25">
        <f t="shared" si="136"/>
        <v>0</v>
      </c>
      <c r="JU57" s="23">
        <f t="shared" si="137"/>
        <v>0</v>
      </c>
      <c r="JV57" s="79">
        <f t="shared" si="138"/>
        <v>0</v>
      </c>
      <c r="JW57" s="25">
        <f t="shared" ref="JW57" si="1767">SUM(JW48:JW56)</f>
        <v>0</v>
      </c>
      <c r="JX57" s="23">
        <f>SUM(JX48:JX56)</f>
        <v>0</v>
      </c>
      <c r="JY57" s="79">
        <f>SUM(JY48:JY56)</f>
        <v>0</v>
      </c>
      <c r="JZ57" s="25">
        <f t="shared" ref="JZ57" si="1768">SUM(JZ48:JZ56)</f>
        <v>0</v>
      </c>
      <c r="KA57" s="23">
        <f>SUM(KA48:KA56)</f>
        <v>0</v>
      </c>
      <c r="KB57" s="79">
        <f>SUM(KB48:KB56)</f>
        <v>0</v>
      </c>
      <c r="KC57" s="25">
        <f t="shared" si="141"/>
        <v>0</v>
      </c>
      <c r="KD57" s="23">
        <f t="shared" si="142"/>
        <v>0</v>
      </c>
      <c r="KE57" s="79">
        <f t="shared" si="143"/>
        <v>0</v>
      </c>
      <c r="KF57" s="25">
        <f t="shared" ref="KF57" si="1769">SUM(KF48:KF56)</f>
        <v>0</v>
      </c>
      <c r="KG57" s="23">
        <f>SUM(KG48:KG56)</f>
        <v>0</v>
      </c>
      <c r="KH57" s="79">
        <f>SUM(KH48:KH56)</f>
        <v>0</v>
      </c>
      <c r="KI57" s="25">
        <f t="shared" si="1351"/>
        <v>0</v>
      </c>
      <c r="KJ57" s="23">
        <f t="shared" si="1352"/>
        <v>0</v>
      </c>
      <c r="KK57" s="79">
        <f t="shared" si="145"/>
        <v>0</v>
      </c>
      <c r="KL57" s="25">
        <f t="shared" ref="KL57" si="1770">SUM(KL48:KL56)</f>
        <v>0</v>
      </c>
      <c r="KM57" s="23">
        <f>SUM(KM48:KM56)</f>
        <v>0</v>
      </c>
      <c r="KN57" s="79">
        <f>SUM(KN48:KN56)</f>
        <v>0</v>
      </c>
      <c r="KO57" s="25">
        <f t="shared" ref="KO57" si="1771">SUM(KO48:KO56)</f>
        <v>0</v>
      </c>
      <c r="KP57" s="23">
        <f>SUM(KP48:KP56)</f>
        <v>0</v>
      </c>
      <c r="KQ57" s="79">
        <f>SUM(KQ48:KQ56)</f>
        <v>0</v>
      </c>
      <c r="KR57" s="25">
        <f t="shared" ref="KR57" si="1772">SUM(KR48:KR56)</f>
        <v>0</v>
      </c>
      <c r="KS57" s="23">
        <f>SUM(KS48:KS56)</f>
        <v>0</v>
      </c>
      <c r="KT57" s="79">
        <f>SUM(KT48:KT56)</f>
        <v>0</v>
      </c>
      <c r="KU57" s="25">
        <f t="shared" si="149"/>
        <v>0</v>
      </c>
      <c r="KV57" s="23">
        <f t="shared" si="150"/>
        <v>0</v>
      </c>
      <c r="KW57" s="79">
        <f t="shared" si="151"/>
        <v>0</v>
      </c>
      <c r="KX57" s="25">
        <f t="shared" ref="KX57" si="1773">SUM(KX48:KX56)</f>
        <v>0</v>
      </c>
      <c r="KY57" s="23">
        <f>SUM(KY48:KY56)</f>
        <v>0</v>
      </c>
      <c r="KZ57" s="79">
        <f>SUM(KZ48:KZ56)</f>
        <v>0</v>
      </c>
      <c r="LA57" s="25">
        <f t="shared" ref="LA57" si="1774">SUM(LA48:LA56)</f>
        <v>0</v>
      </c>
      <c r="LB57" s="23">
        <f>SUM(LB48:LB56)</f>
        <v>0</v>
      </c>
      <c r="LC57" s="79">
        <f>SUM(LC48:LC56)</f>
        <v>0</v>
      </c>
      <c r="LD57" s="25">
        <f t="shared" ref="LD57" si="1775">SUM(LD48:LD56)</f>
        <v>0</v>
      </c>
      <c r="LE57" s="23">
        <f>SUM(LE48:LE56)</f>
        <v>0</v>
      </c>
      <c r="LF57" s="79">
        <f>SUM(LF48:LF56)</f>
        <v>0</v>
      </c>
      <c r="LG57" s="25">
        <f t="shared" ref="LG57" si="1776">SUM(LG48:LG56)</f>
        <v>0</v>
      </c>
      <c r="LH57" s="23">
        <f>SUM(LH48:LH56)</f>
        <v>0</v>
      </c>
      <c r="LI57" s="79">
        <f>SUM(LI48:LI56)</f>
        <v>0</v>
      </c>
      <c r="LJ57" s="25">
        <f t="shared" ref="LJ57" si="1777">SUM(LJ48:LJ56)</f>
        <v>0</v>
      </c>
      <c r="LK57" s="23">
        <f>SUM(LK48:LK56)</f>
        <v>0</v>
      </c>
      <c r="LL57" s="79">
        <f>SUM(LL48:LL56)</f>
        <v>0</v>
      </c>
      <c r="LM57" s="25">
        <f t="shared" si="157"/>
        <v>0</v>
      </c>
      <c r="LN57" s="23">
        <f t="shared" si="157"/>
        <v>0</v>
      </c>
      <c r="LO57" s="79">
        <f t="shared" si="158"/>
        <v>0</v>
      </c>
      <c r="LP57" s="25">
        <f t="shared" ref="LP57" si="1778">SUM(LP48:LP56)</f>
        <v>0</v>
      </c>
      <c r="LQ57" s="23">
        <f>SUM(LQ48:LQ56)</f>
        <v>0</v>
      </c>
      <c r="LR57" s="79">
        <f>SUM(LR48:LR56)</f>
        <v>0</v>
      </c>
      <c r="LS57" s="25">
        <f t="shared" si="1230"/>
        <v>0</v>
      </c>
      <c r="LT57" s="23">
        <f t="shared" si="1231"/>
        <v>0</v>
      </c>
      <c r="LU57" s="79">
        <f t="shared" si="160"/>
        <v>0</v>
      </c>
      <c r="LV57" s="25">
        <f t="shared" ref="LV57" si="1779">SUM(LV48:LV56)</f>
        <v>0</v>
      </c>
      <c r="LW57" s="23">
        <f>SUM(LW48:LW56)</f>
        <v>0</v>
      </c>
      <c r="LX57" s="79">
        <f>SUM(LX48:LX56)</f>
        <v>0</v>
      </c>
      <c r="LY57" s="25">
        <f t="shared" ref="LY57" si="1780">SUM(LY48:LY56)</f>
        <v>97760</v>
      </c>
      <c r="LZ57" s="23">
        <f>SUM(LZ48:LZ56)</f>
        <v>0</v>
      </c>
      <c r="MA57" s="79">
        <f>SUM(MA48:MA56)</f>
        <v>97760</v>
      </c>
      <c r="MB57" s="25">
        <f t="shared" ref="MB57" si="1781">SUM(MB48:MB56)</f>
        <v>0</v>
      </c>
      <c r="MC57" s="23">
        <f>SUM(MC48:MC56)</f>
        <v>0</v>
      </c>
      <c r="MD57" s="79">
        <f>SUM(MD48:MD56)</f>
        <v>0</v>
      </c>
      <c r="ME57" s="25">
        <f t="shared" ref="ME57" si="1782">SUM(ME48:ME56)</f>
        <v>0</v>
      </c>
      <c r="MF57" s="23">
        <f>SUM(MF48:MF56)</f>
        <v>0</v>
      </c>
      <c r="MG57" s="79">
        <f>SUM(MG48:MG56)</f>
        <v>0</v>
      </c>
      <c r="MH57" s="25">
        <f t="shared" ref="MH57" si="1783">SUM(MH48:MH56)</f>
        <v>0</v>
      </c>
      <c r="MI57" s="23">
        <f>SUM(MI48:MI56)</f>
        <v>0</v>
      </c>
      <c r="MJ57" s="79">
        <f>SUM(MJ48:MJ56)</f>
        <v>0</v>
      </c>
      <c r="MK57" s="25">
        <f t="shared" ref="MK57" si="1784">SUM(MK48:MK56)</f>
        <v>0</v>
      </c>
      <c r="ML57" s="23">
        <f>SUM(ML48:ML56)</f>
        <v>0</v>
      </c>
      <c r="MM57" s="79">
        <f>SUM(MM48:MM56)</f>
        <v>0</v>
      </c>
      <c r="MN57" s="25">
        <f t="shared" ref="MN57" si="1785">SUM(MN48:MN56)</f>
        <v>0</v>
      </c>
      <c r="MO57" s="23">
        <f>SUM(MO48:MO56)</f>
        <v>0</v>
      </c>
      <c r="MP57" s="79">
        <f>SUM(MP48:MP56)</f>
        <v>0</v>
      </c>
      <c r="MQ57" s="25">
        <f t="shared" ref="MQ57" si="1786">SUM(MQ48:MQ56)</f>
        <v>10000</v>
      </c>
      <c r="MR57" s="23">
        <f>SUM(MR48:MR56)</f>
        <v>24212</v>
      </c>
      <c r="MS57" s="79">
        <f>SUM(MS48:MS56)</f>
        <v>34212</v>
      </c>
      <c r="MT57" s="25">
        <f t="shared" ref="MT57" si="1787">SUM(MT48:MT56)</f>
        <v>0</v>
      </c>
      <c r="MU57" s="23">
        <f>SUM(MU48:MU56)</f>
        <v>0</v>
      </c>
      <c r="MV57" s="79">
        <f>SUM(MV48:MV56)</f>
        <v>0</v>
      </c>
      <c r="MW57" s="25">
        <f t="shared" si="170"/>
        <v>107760</v>
      </c>
      <c r="MX57" s="23">
        <f t="shared" si="171"/>
        <v>24212</v>
      </c>
      <c r="MY57" s="79">
        <f t="shared" si="172"/>
        <v>131972</v>
      </c>
      <c r="MZ57" s="25">
        <f t="shared" ref="MZ57" si="1788">SUM(MZ48:MZ56)</f>
        <v>0</v>
      </c>
      <c r="NA57" s="23">
        <f>SUM(NA48:NA56)</f>
        <v>0</v>
      </c>
      <c r="NB57" s="79">
        <f>SUM(NB48:NB56)</f>
        <v>0</v>
      </c>
      <c r="NC57" s="25">
        <f t="shared" ref="NC57" si="1789">SUM(NC48:NC56)</f>
        <v>0</v>
      </c>
      <c r="ND57" s="23">
        <f>SUM(ND48:ND56)</f>
        <v>0</v>
      </c>
      <c r="NE57" s="79">
        <f>SUM(NE48:NE56)</f>
        <v>0</v>
      </c>
      <c r="NF57" s="25">
        <f t="shared" ref="NF57" si="1790">SUM(NF48:NF56)</f>
        <v>1661461</v>
      </c>
      <c r="NG57" s="23">
        <f>SUM(NG48:NG56)</f>
        <v>0</v>
      </c>
      <c r="NH57" s="79">
        <f>SUM(NH48:NH56)</f>
        <v>1661461</v>
      </c>
      <c r="NI57" s="25">
        <f t="shared" ref="NI57" si="1791">SUM(NI48:NI56)</f>
        <v>0</v>
      </c>
      <c r="NJ57" s="23">
        <f>SUM(NJ48:NJ56)</f>
        <v>0</v>
      </c>
      <c r="NK57" s="79">
        <f>SUM(NK48:NK56)</f>
        <v>0</v>
      </c>
      <c r="NL57" s="25">
        <f t="shared" si="177"/>
        <v>1661461</v>
      </c>
      <c r="NM57" s="23">
        <f t="shared" si="178"/>
        <v>0</v>
      </c>
      <c r="NN57" s="79">
        <f t="shared" si="179"/>
        <v>1661461</v>
      </c>
      <c r="NO57" s="25">
        <f t="shared" si="180"/>
        <v>1769221</v>
      </c>
      <c r="NP57" s="23">
        <f t="shared" si="181"/>
        <v>24212</v>
      </c>
      <c r="NQ57" s="79">
        <f t="shared" si="182"/>
        <v>1793433</v>
      </c>
      <c r="NR57" s="25">
        <f t="shared" ref="NR57" si="1792">SUM(NR48:NR56)</f>
        <v>0</v>
      </c>
      <c r="NS57" s="23">
        <f>SUM(NS48:NS56)</f>
        <v>0</v>
      </c>
      <c r="NT57" s="79">
        <f>SUM(NT48:NT56)</f>
        <v>0</v>
      </c>
      <c r="NU57" s="25">
        <f t="shared" ref="NU57" si="1793">SUM(NU48:NU56)</f>
        <v>0</v>
      </c>
      <c r="NV57" s="23">
        <f>SUM(NV48:NV56)</f>
        <v>0</v>
      </c>
      <c r="NW57" s="79">
        <f>SUM(NW48:NW56)</f>
        <v>0</v>
      </c>
      <c r="NX57" s="25">
        <f t="shared" ref="NX57" si="1794">SUM(NX48:NX56)</f>
        <v>0</v>
      </c>
      <c r="NY57" s="23">
        <f>SUM(NY48:NY56)</f>
        <v>0</v>
      </c>
      <c r="NZ57" s="79">
        <f>SUM(NZ48:NZ56)</f>
        <v>0</v>
      </c>
      <c r="OA57" s="25">
        <f t="shared" ref="OA57" si="1795">SUM(OA48:OA56)</f>
        <v>0</v>
      </c>
      <c r="OB57" s="23">
        <f>SUM(OB48:OB56)</f>
        <v>0</v>
      </c>
      <c r="OC57" s="79">
        <f>SUM(OC48:OC56)</f>
        <v>0</v>
      </c>
      <c r="OD57" s="25">
        <f t="shared" ref="OD57" si="1796">SUM(OD48:OD56)</f>
        <v>0</v>
      </c>
      <c r="OE57" s="23">
        <f>SUM(OE48:OE56)</f>
        <v>0</v>
      </c>
      <c r="OF57" s="79">
        <f>SUM(OF48:OF56)</f>
        <v>0</v>
      </c>
      <c r="OG57" s="25">
        <f t="shared" ref="OG57" si="1797">SUM(OG48:OG56)</f>
        <v>0</v>
      </c>
      <c r="OH57" s="23">
        <f>SUM(OH48:OH56)</f>
        <v>0</v>
      </c>
      <c r="OI57" s="79">
        <f>SUM(OI48:OI56)</f>
        <v>0</v>
      </c>
      <c r="OJ57" s="25">
        <f t="shared" ref="OJ57" si="1798">SUM(OJ48:OJ56)</f>
        <v>0</v>
      </c>
      <c r="OK57" s="23">
        <f>SUM(OK48:OK56)</f>
        <v>0</v>
      </c>
      <c r="OL57" s="79">
        <f>SUM(OL48:OL56)</f>
        <v>0</v>
      </c>
      <c r="OM57" s="25">
        <f t="shared" ref="OM57" si="1799">SUM(OM48:OM56)</f>
        <v>0</v>
      </c>
      <c r="ON57" s="23">
        <f>SUM(ON48:ON56)</f>
        <v>0</v>
      </c>
      <c r="OO57" s="79">
        <f>SUM(OO48:OO56)</f>
        <v>0</v>
      </c>
      <c r="OP57" s="25">
        <f t="shared" si="1345"/>
        <v>0</v>
      </c>
      <c r="OQ57" s="23">
        <f t="shared" si="1345"/>
        <v>0</v>
      </c>
      <c r="OR57" s="79">
        <f t="shared" si="192"/>
        <v>0</v>
      </c>
      <c r="OS57" s="25">
        <f t="shared" ref="OS57" si="1800">SUM(OS48:OS56)</f>
        <v>0</v>
      </c>
      <c r="OT57" s="23">
        <f>SUM(OT48:OT56)</f>
        <v>0</v>
      </c>
      <c r="OU57" s="79">
        <f>SUM(OU48:OU56)</f>
        <v>0</v>
      </c>
      <c r="OV57" s="25">
        <f t="shared" si="194"/>
        <v>0</v>
      </c>
      <c r="OW57" s="23">
        <f t="shared" si="195"/>
        <v>0</v>
      </c>
      <c r="OX57" s="79">
        <f t="shared" si="196"/>
        <v>0</v>
      </c>
      <c r="OY57" s="25">
        <f t="shared" ref="OY57" si="1801">SUM(OY48:OY56)</f>
        <v>0</v>
      </c>
      <c r="OZ57" s="23">
        <f>SUM(OZ48:OZ56)</f>
        <v>0</v>
      </c>
      <c r="PA57" s="79">
        <f>SUM(PA48:PA56)</f>
        <v>0</v>
      </c>
      <c r="PB57" s="25">
        <f t="shared" ref="PB57" si="1802">SUM(PB48:PB56)</f>
        <v>0</v>
      </c>
      <c r="PC57" s="23">
        <f>SUM(PC48:PC56)</f>
        <v>0</v>
      </c>
      <c r="PD57" s="79">
        <f>SUM(PD48:PD56)</f>
        <v>0</v>
      </c>
      <c r="PE57" s="25">
        <f t="shared" ref="PE57" si="1803">SUM(PE48:PE56)</f>
        <v>0</v>
      </c>
      <c r="PF57" s="23">
        <f>SUM(PF48:PF56)</f>
        <v>0</v>
      </c>
      <c r="PG57" s="79">
        <f>SUM(PG48:PG56)</f>
        <v>0</v>
      </c>
      <c r="PH57" s="25">
        <f t="shared" ref="PH57" si="1804">SUM(PH48:PH56)</f>
        <v>0</v>
      </c>
      <c r="PI57" s="23">
        <f>SUM(PI48:PI56)</f>
        <v>0</v>
      </c>
      <c r="PJ57" s="79">
        <f>SUM(PJ48:PJ56)</f>
        <v>0</v>
      </c>
      <c r="PK57" s="25">
        <f t="shared" si="201"/>
        <v>0</v>
      </c>
      <c r="PL57" s="23">
        <f t="shared" si="201"/>
        <v>0</v>
      </c>
      <c r="PM57" s="79">
        <f t="shared" si="202"/>
        <v>0</v>
      </c>
      <c r="PN57" s="25">
        <f t="shared" si="1353"/>
        <v>0</v>
      </c>
      <c r="PO57" s="23">
        <f t="shared" si="1354"/>
        <v>0</v>
      </c>
      <c r="PP57" s="79">
        <f t="shared" si="203"/>
        <v>0</v>
      </c>
      <c r="PQ57" s="25">
        <f t="shared" si="1232"/>
        <v>1927674</v>
      </c>
      <c r="PR57" s="23">
        <f t="shared" si="1233"/>
        <v>24212</v>
      </c>
      <c r="PS57" s="79">
        <f t="shared" si="204"/>
        <v>1951886</v>
      </c>
      <c r="PT57" s="25">
        <f t="shared" si="1234"/>
        <v>2307796</v>
      </c>
      <c r="PU57" s="23">
        <f t="shared" si="1235"/>
        <v>24212</v>
      </c>
      <c r="PV57" s="79">
        <f t="shared" si="205"/>
        <v>2332008</v>
      </c>
    </row>
    <row r="58" spans="1:438" s="1" customFormat="1" x14ac:dyDescent="0.25">
      <c r="A58" s="84">
        <v>47</v>
      </c>
      <c r="B58" s="85" t="s">
        <v>306</v>
      </c>
      <c r="C58" s="86" t="s">
        <v>261</v>
      </c>
      <c r="D58" s="87"/>
      <c r="E58" s="88"/>
      <c r="F58" s="89"/>
      <c r="G58" s="90"/>
      <c r="H58" s="88"/>
      <c r="I58" s="89"/>
      <c r="J58" s="90"/>
      <c r="K58" s="88"/>
      <c r="L58" s="89"/>
      <c r="M58" s="90"/>
      <c r="N58" s="88"/>
      <c r="O58" s="89"/>
      <c r="P58" s="90"/>
      <c r="Q58" s="88"/>
      <c r="R58" s="89"/>
      <c r="S58" s="90"/>
      <c r="T58" s="88"/>
      <c r="U58" s="89"/>
      <c r="V58" s="90"/>
      <c r="W58" s="88"/>
      <c r="X58" s="89"/>
      <c r="Y58" s="90"/>
      <c r="Z58" s="88"/>
      <c r="AA58" s="89"/>
      <c r="AB58" s="90">
        <f t="shared" si="25"/>
        <v>0</v>
      </c>
      <c r="AC58" s="88">
        <f t="shared" si="26"/>
        <v>0</v>
      </c>
      <c r="AD58" s="89">
        <f t="shared" si="26"/>
        <v>0</v>
      </c>
      <c r="AE58" s="90"/>
      <c r="AF58" s="88"/>
      <c r="AG58" s="89">
        <f t="shared" si="1587"/>
        <v>0</v>
      </c>
      <c r="AH58" s="90">
        <f t="shared" si="1225"/>
        <v>0</v>
      </c>
      <c r="AI58" s="88">
        <f t="shared" si="28"/>
        <v>0</v>
      </c>
      <c r="AJ58" s="89">
        <f t="shared" si="29"/>
        <v>0</v>
      </c>
      <c r="AK58" s="90"/>
      <c r="AL58" s="88"/>
      <c r="AM58" s="89">
        <f t="shared" ref="AM58:AM59" si="1805">SUM(AK58:AL58)</f>
        <v>0</v>
      </c>
      <c r="AN58" s="90"/>
      <c r="AO58" s="88"/>
      <c r="AP58" s="89">
        <f t="shared" ref="AP58:AP59" si="1806">SUM(AN58:AO58)</f>
        <v>0</v>
      </c>
      <c r="AQ58" s="90"/>
      <c r="AR58" s="88"/>
      <c r="AS58" s="89">
        <f t="shared" ref="AS58:AS59" si="1807">SUM(AQ58:AR58)</f>
        <v>0</v>
      </c>
      <c r="AT58" s="90"/>
      <c r="AU58" s="88"/>
      <c r="AV58" s="89">
        <f t="shared" ref="AV58:AV59" si="1808">SUM(AT58:AU58)</f>
        <v>0</v>
      </c>
      <c r="AW58" s="90"/>
      <c r="AX58" s="88"/>
      <c r="AY58" s="89">
        <f t="shared" ref="AY58:AY59" si="1809">SUM(AW58:AX58)</f>
        <v>0</v>
      </c>
      <c r="AZ58" s="90"/>
      <c r="BA58" s="88"/>
      <c r="BB58" s="89">
        <f t="shared" ref="BB58:BB59" si="1810">SUM(AZ58:BA58)</f>
        <v>0</v>
      </c>
      <c r="BC58" s="90"/>
      <c r="BD58" s="88"/>
      <c r="BE58" s="89">
        <f t="shared" ref="BE58:BE59" si="1811">SUM(BC58:BD58)</f>
        <v>0</v>
      </c>
      <c r="BF58" s="90"/>
      <c r="BG58" s="88"/>
      <c r="BH58" s="89">
        <f t="shared" ref="BH58:BH59" si="1812">SUM(BF58:BG58)</f>
        <v>0</v>
      </c>
      <c r="BI58" s="90"/>
      <c r="BJ58" s="88"/>
      <c r="BK58" s="89">
        <f t="shared" ref="BK58:BK59" si="1813">SUM(BI58:BJ58)</f>
        <v>0</v>
      </c>
      <c r="BL58" s="90"/>
      <c r="BM58" s="88"/>
      <c r="BN58" s="89">
        <f t="shared" ref="BN58:BN59" si="1814">SUM(BL58:BM58)</f>
        <v>0</v>
      </c>
      <c r="BO58" s="90"/>
      <c r="BP58" s="88"/>
      <c r="BQ58" s="89">
        <f t="shared" ref="BQ58:BQ59" si="1815">SUM(BO58:BP58)</f>
        <v>0</v>
      </c>
      <c r="BR58" s="90">
        <f t="shared" si="41"/>
        <v>0</v>
      </c>
      <c r="BS58" s="88">
        <f t="shared" si="42"/>
        <v>0</v>
      </c>
      <c r="BT58" s="89">
        <f t="shared" si="43"/>
        <v>0</v>
      </c>
      <c r="BU58" s="90"/>
      <c r="BV58" s="88"/>
      <c r="BW58" s="89">
        <f t="shared" ref="BW58:BW59" si="1816">SUM(BU58:BV58)</f>
        <v>0</v>
      </c>
      <c r="BX58" s="90"/>
      <c r="BY58" s="88"/>
      <c r="BZ58" s="89">
        <f t="shared" ref="BZ58:BZ59" si="1817">SUM(BX58:BY58)</f>
        <v>0</v>
      </c>
      <c r="CA58" s="90"/>
      <c r="CB58" s="88"/>
      <c r="CC58" s="89">
        <f t="shared" ref="CC58:CC59" si="1818">SUM(CA58:CB58)</f>
        <v>0</v>
      </c>
      <c r="CD58" s="90"/>
      <c r="CE58" s="88"/>
      <c r="CF58" s="89">
        <f t="shared" ref="CF58:CF59" si="1819">SUM(CD58:CE58)</f>
        <v>0</v>
      </c>
      <c r="CG58" s="90"/>
      <c r="CH58" s="88"/>
      <c r="CI58" s="89">
        <f t="shared" ref="CI58:CI59" si="1820">SUM(CG58:CH58)</f>
        <v>0</v>
      </c>
      <c r="CJ58" s="90"/>
      <c r="CK58" s="88"/>
      <c r="CL58" s="89">
        <f t="shared" ref="CL58:CL59" si="1821">SUM(CJ58:CK58)</f>
        <v>0</v>
      </c>
      <c r="CM58" s="90"/>
      <c r="CN58" s="88"/>
      <c r="CO58" s="89">
        <f t="shared" ref="CO58:CO59" si="1822">SUM(CM58:CN58)</f>
        <v>0</v>
      </c>
      <c r="CP58" s="90">
        <f t="shared" si="51"/>
        <v>0</v>
      </c>
      <c r="CQ58" s="88">
        <f t="shared" si="52"/>
        <v>0</v>
      </c>
      <c r="CR58" s="89">
        <f t="shared" si="53"/>
        <v>0</v>
      </c>
      <c r="CS58" s="90"/>
      <c r="CT58" s="88"/>
      <c r="CU58" s="89">
        <f t="shared" ref="CU58:CU59" si="1823">SUM(CS58:CT58)</f>
        <v>0</v>
      </c>
      <c r="CV58" s="90"/>
      <c r="CW58" s="88"/>
      <c r="CX58" s="89">
        <f t="shared" ref="CX58:CX59" si="1824">SUM(CV58:CW58)</f>
        <v>0</v>
      </c>
      <c r="CY58" s="90"/>
      <c r="CZ58" s="88"/>
      <c r="DA58" s="89">
        <f t="shared" ref="DA58:DA59" si="1825">SUM(CY58:CZ58)</f>
        <v>0</v>
      </c>
      <c r="DB58" s="90"/>
      <c r="DC58" s="88"/>
      <c r="DD58" s="89">
        <f t="shared" ref="DD58:DD59" si="1826">SUM(DB58:DC58)</f>
        <v>0</v>
      </c>
      <c r="DE58" s="90"/>
      <c r="DF58" s="88"/>
      <c r="DG58" s="89">
        <f t="shared" ref="DG58:DG59" si="1827">SUM(DE58:DF58)</f>
        <v>0</v>
      </c>
      <c r="DH58" s="90">
        <f t="shared" si="59"/>
        <v>0</v>
      </c>
      <c r="DI58" s="88">
        <f t="shared" si="60"/>
        <v>0</v>
      </c>
      <c r="DJ58" s="89">
        <f t="shared" si="61"/>
        <v>0</v>
      </c>
      <c r="DK58" s="90"/>
      <c r="DL58" s="88"/>
      <c r="DM58" s="89">
        <f t="shared" ref="DM58:DM59" si="1828">SUM(DK58:DL58)</f>
        <v>0</v>
      </c>
      <c r="DN58" s="90"/>
      <c r="DO58" s="88"/>
      <c r="DP58" s="89">
        <f t="shared" ref="DP58:DP59" si="1829">SUM(DN58:DO58)</f>
        <v>0</v>
      </c>
      <c r="DQ58" s="90"/>
      <c r="DR58" s="88"/>
      <c r="DS58" s="89">
        <f t="shared" ref="DS58:DS59" si="1830">SUM(DQ58:DR58)</f>
        <v>0</v>
      </c>
      <c r="DT58" s="90"/>
      <c r="DU58" s="88"/>
      <c r="DV58" s="89">
        <f t="shared" ref="DV58:DV59" si="1831">SUM(DT58:DU58)</f>
        <v>0</v>
      </c>
      <c r="DW58" s="90"/>
      <c r="DX58" s="88"/>
      <c r="DY58" s="89">
        <f t="shared" ref="DY58:DY59" si="1832">SUM(DW58:DX58)</f>
        <v>0</v>
      </c>
      <c r="DZ58" s="90">
        <f t="shared" si="67"/>
        <v>0</v>
      </c>
      <c r="EA58" s="88">
        <f t="shared" si="67"/>
        <v>0</v>
      </c>
      <c r="EB58" s="89">
        <f t="shared" si="68"/>
        <v>0</v>
      </c>
      <c r="EC58" s="90"/>
      <c r="ED58" s="88"/>
      <c r="EE58" s="89">
        <f t="shared" ref="EE58:EE59" si="1833">SUM(EC58:ED58)</f>
        <v>0</v>
      </c>
      <c r="EF58" s="90"/>
      <c r="EG58" s="88"/>
      <c r="EH58" s="89">
        <f t="shared" ref="EH58:EH59" si="1834">SUM(EF58:EG58)</f>
        <v>0</v>
      </c>
      <c r="EI58" s="90"/>
      <c r="EJ58" s="88"/>
      <c r="EK58" s="89">
        <f t="shared" ref="EK58:EK59" si="1835">SUM(EI58:EJ58)</f>
        <v>0</v>
      </c>
      <c r="EL58" s="90"/>
      <c r="EM58" s="88"/>
      <c r="EN58" s="89">
        <f t="shared" ref="EN58:EN59" si="1836">SUM(EL58:EM58)</f>
        <v>0</v>
      </c>
      <c r="EO58" s="90">
        <f t="shared" si="1226"/>
        <v>0</v>
      </c>
      <c r="EP58" s="88">
        <f t="shared" si="1227"/>
        <v>0</v>
      </c>
      <c r="EQ58" s="89">
        <f t="shared" si="74"/>
        <v>0</v>
      </c>
      <c r="ER58" s="90"/>
      <c r="ES58" s="88"/>
      <c r="ET58" s="89">
        <f t="shared" ref="ET58:ET59" si="1837">SUM(ER58:ES58)</f>
        <v>0</v>
      </c>
      <c r="EU58" s="90"/>
      <c r="EV58" s="88"/>
      <c r="EW58" s="89">
        <f t="shared" ref="EW58:EW59" si="1838">SUM(EU58:EV58)</f>
        <v>0</v>
      </c>
      <c r="EX58" s="90"/>
      <c r="EY58" s="88"/>
      <c r="EZ58" s="89">
        <f t="shared" ref="EZ58:EZ59" si="1839">SUM(EX58:EY58)</f>
        <v>0</v>
      </c>
      <c r="FA58" s="90"/>
      <c r="FB58" s="88"/>
      <c r="FC58" s="89">
        <f t="shared" ref="FC58:FC59" si="1840">SUM(FA58:FB58)</f>
        <v>0</v>
      </c>
      <c r="FD58" s="90"/>
      <c r="FE58" s="88"/>
      <c r="FF58" s="89">
        <f t="shared" ref="FF58:FF59" si="1841">SUM(FD58:FE58)</f>
        <v>0</v>
      </c>
      <c r="FG58" s="90"/>
      <c r="FH58" s="88"/>
      <c r="FI58" s="89">
        <f t="shared" ref="FI58:FI59" si="1842">SUM(FG58:FH58)</f>
        <v>0</v>
      </c>
      <c r="FJ58" s="90">
        <f t="shared" si="81"/>
        <v>0</v>
      </c>
      <c r="FK58" s="88">
        <f t="shared" si="82"/>
        <v>0</v>
      </c>
      <c r="FL58" s="89">
        <f t="shared" si="83"/>
        <v>0</v>
      </c>
      <c r="FM58" s="90"/>
      <c r="FN58" s="88"/>
      <c r="FO58" s="89">
        <f t="shared" ref="FO58:FO59" si="1843">SUM(FM58:FN58)</f>
        <v>0</v>
      </c>
      <c r="FP58" s="90"/>
      <c r="FQ58" s="88"/>
      <c r="FR58" s="89">
        <f t="shared" ref="FR58:FR59" si="1844">SUM(FP58:FQ58)</f>
        <v>0</v>
      </c>
      <c r="FS58" s="90"/>
      <c r="FT58" s="88"/>
      <c r="FU58" s="89">
        <f t="shared" ref="FU58:FU59" si="1845">SUM(FS58:FT58)</f>
        <v>0</v>
      </c>
      <c r="FV58" s="90"/>
      <c r="FW58" s="88"/>
      <c r="FX58" s="89">
        <f t="shared" ref="FX58:FX59" si="1846">SUM(FV58:FW58)</f>
        <v>0</v>
      </c>
      <c r="FY58" s="90"/>
      <c r="FZ58" s="88"/>
      <c r="GA58" s="89">
        <f t="shared" ref="GA58:GA59" si="1847">SUM(FY58:FZ58)</f>
        <v>0</v>
      </c>
      <c r="GB58" s="90">
        <f t="shared" si="89"/>
        <v>0</v>
      </c>
      <c r="GC58" s="88">
        <f t="shared" si="90"/>
        <v>0</v>
      </c>
      <c r="GD58" s="89">
        <f t="shared" ref="GD58:GD59" si="1848">SUM(GB58:GC58)</f>
        <v>0</v>
      </c>
      <c r="GE58" s="90"/>
      <c r="GF58" s="88"/>
      <c r="GG58" s="89">
        <f t="shared" ref="GG58:GG59" si="1849">SUM(GE58:GF58)</f>
        <v>0</v>
      </c>
      <c r="GH58" s="90"/>
      <c r="GI58" s="88"/>
      <c r="GJ58" s="89">
        <f t="shared" ref="GJ58:GJ59" si="1850">SUM(GH58:GI58)</f>
        <v>0</v>
      </c>
      <c r="GK58" s="90">
        <f t="shared" si="94"/>
        <v>0</v>
      </c>
      <c r="GL58" s="88">
        <f t="shared" si="94"/>
        <v>0</v>
      </c>
      <c r="GM58" s="89">
        <f t="shared" si="95"/>
        <v>0</v>
      </c>
      <c r="GN58" s="90"/>
      <c r="GO58" s="88"/>
      <c r="GP58" s="89">
        <f t="shared" ref="GP58:GP59" si="1851">SUM(GN58:GO58)</f>
        <v>0</v>
      </c>
      <c r="GQ58" s="90"/>
      <c r="GR58" s="88"/>
      <c r="GS58" s="89">
        <f t="shared" ref="GS58:GS59" si="1852">SUM(GQ58:GR58)</f>
        <v>0</v>
      </c>
      <c r="GT58" s="90">
        <f t="shared" si="98"/>
        <v>0</v>
      </c>
      <c r="GU58" s="88">
        <f t="shared" si="99"/>
        <v>0</v>
      </c>
      <c r="GV58" s="89">
        <f t="shared" si="100"/>
        <v>0</v>
      </c>
      <c r="GW58" s="90">
        <f t="shared" si="1228"/>
        <v>0</v>
      </c>
      <c r="GX58" s="88">
        <f t="shared" si="1229"/>
        <v>0</v>
      </c>
      <c r="GY58" s="89">
        <f t="shared" si="101"/>
        <v>0</v>
      </c>
      <c r="GZ58" s="88"/>
      <c r="HA58" s="88"/>
      <c r="HB58" s="89">
        <f t="shared" ref="HB58:HB59" si="1853">SUM(GZ58:HA58)</f>
        <v>0</v>
      </c>
      <c r="HC58" s="88"/>
      <c r="HD58" s="88"/>
      <c r="HE58" s="89">
        <f t="shared" ref="HE58:HE59" si="1854">SUM(HC58:HD58)</f>
        <v>0</v>
      </c>
      <c r="HF58" s="88"/>
      <c r="HG58" s="88"/>
      <c r="HH58" s="89">
        <f t="shared" ref="HH58:HH59" si="1855">SUM(HF58:HG58)</f>
        <v>0</v>
      </c>
      <c r="HI58" s="88"/>
      <c r="HJ58" s="88"/>
      <c r="HK58" s="89">
        <f t="shared" ref="HK58:HK59" si="1856">SUM(HI58:HJ58)</f>
        <v>0</v>
      </c>
      <c r="HL58" s="88"/>
      <c r="HM58" s="88"/>
      <c r="HN58" s="89">
        <f t="shared" ref="HN58:HN59" si="1857">SUM(HL58:HM58)</f>
        <v>0</v>
      </c>
      <c r="HO58" s="90"/>
      <c r="HP58" s="88"/>
      <c r="HQ58" s="89">
        <f t="shared" ref="HQ58:HQ59" si="1858">SUM(HO58:HP58)</f>
        <v>0</v>
      </c>
      <c r="HR58" s="90"/>
      <c r="HS58" s="88"/>
      <c r="HT58" s="89">
        <f t="shared" ref="HT58:HT59" si="1859">SUM(HR58:HS58)</f>
        <v>0</v>
      </c>
      <c r="HU58" s="90"/>
      <c r="HV58" s="88"/>
      <c r="HW58" s="89">
        <f t="shared" ref="HW58:HW59" si="1860">SUM(HU58:HV58)</f>
        <v>0</v>
      </c>
      <c r="HX58" s="90">
        <f t="shared" si="110"/>
        <v>0</v>
      </c>
      <c r="HY58" s="88">
        <f t="shared" si="111"/>
        <v>0</v>
      </c>
      <c r="HZ58" s="89">
        <f t="shared" si="112"/>
        <v>0</v>
      </c>
      <c r="IA58" s="90"/>
      <c r="IB58" s="88"/>
      <c r="IC58" s="89">
        <f t="shared" ref="IC58:IC59" si="1861">SUM(IA58:IB58)</f>
        <v>0</v>
      </c>
      <c r="ID58" s="90"/>
      <c r="IE58" s="88"/>
      <c r="IF58" s="89">
        <f t="shared" ref="IF58:IF59" si="1862">SUM(ID58:IE58)</f>
        <v>0</v>
      </c>
      <c r="IG58" s="90">
        <f t="shared" si="115"/>
        <v>0</v>
      </c>
      <c r="IH58" s="88">
        <f t="shared" si="116"/>
        <v>0</v>
      </c>
      <c r="II58" s="89">
        <f t="shared" si="117"/>
        <v>0</v>
      </c>
      <c r="IJ58" s="90"/>
      <c r="IK58" s="88"/>
      <c r="IL58" s="89">
        <f t="shared" ref="IL58:IL59" si="1863">SUM(IJ58:IK58)</f>
        <v>0</v>
      </c>
      <c r="IM58" s="90"/>
      <c r="IN58" s="88"/>
      <c r="IO58" s="89">
        <f t="shared" ref="IO58:IO59" si="1864">SUM(IM58:IN58)</f>
        <v>0</v>
      </c>
      <c r="IP58" s="90">
        <f t="shared" si="120"/>
        <v>0</v>
      </c>
      <c r="IQ58" s="88">
        <f t="shared" si="121"/>
        <v>0</v>
      </c>
      <c r="IR58" s="89">
        <f t="shared" si="122"/>
        <v>0</v>
      </c>
      <c r="IS58" s="90"/>
      <c r="IT58" s="88"/>
      <c r="IU58" s="89">
        <f t="shared" ref="IU58:IU59" si="1865">SUM(IS58:IT58)</f>
        <v>0</v>
      </c>
      <c r="IV58" s="90"/>
      <c r="IW58" s="88"/>
      <c r="IX58" s="89">
        <f t="shared" ref="IX58:IX59" si="1866">SUM(IV58:IW58)</f>
        <v>0</v>
      </c>
      <c r="IY58" s="90">
        <f t="shared" si="125"/>
        <v>0</v>
      </c>
      <c r="IZ58" s="88">
        <f t="shared" si="126"/>
        <v>0</v>
      </c>
      <c r="JA58" s="89">
        <f t="shared" si="127"/>
        <v>0</v>
      </c>
      <c r="JB58" s="90"/>
      <c r="JC58" s="88"/>
      <c r="JD58" s="89">
        <f t="shared" ref="JD58:JD59" si="1867">SUM(JB58:JC58)</f>
        <v>0</v>
      </c>
      <c r="JE58" s="90"/>
      <c r="JF58" s="88"/>
      <c r="JG58" s="89">
        <f t="shared" ref="JG58:JG59" si="1868">SUM(JE58:JF58)</f>
        <v>0</v>
      </c>
      <c r="JH58" s="90"/>
      <c r="JI58" s="88"/>
      <c r="JJ58" s="89">
        <f t="shared" ref="JJ58:JJ59" si="1869">SUM(JH58:JI58)</f>
        <v>0</v>
      </c>
      <c r="JK58" s="90">
        <f t="shared" si="131"/>
        <v>0</v>
      </c>
      <c r="JL58" s="88">
        <f t="shared" si="132"/>
        <v>0</v>
      </c>
      <c r="JM58" s="89">
        <f t="shared" si="133"/>
        <v>0</v>
      </c>
      <c r="JN58" s="90"/>
      <c r="JO58" s="88"/>
      <c r="JP58" s="89">
        <f t="shared" ref="JP58:JP59" si="1870">SUM(JN58:JO58)</f>
        <v>0</v>
      </c>
      <c r="JQ58" s="90"/>
      <c r="JR58" s="88"/>
      <c r="JS58" s="89">
        <f t="shared" ref="JS58:JS59" si="1871">SUM(JQ58:JR58)</f>
        <v>0</v>
      </c>
      <c r="JT58" s="90">
        <f t="shared" si="136"/>
        <v>0</v>
      </c>
      <c r="JU58" s="88">
        <f t="shared" si="137"/>
        <v>0</v>
      </c>
      <c r="JV58" s="89">
        <f t="shared" si="138"/>
        <v>0</v>
      </c>
      <c r="JW58" s="90"/>
      <c r="JX58" s="88"/>
      <c r="JY58" s="89">
        <f t="shared" ref="JY58:JY59" si="1872">SUM(JW58:JX58)</f>
        <v>0</v>
      </c>
      <c r="JZ58" s="90"/>
      <c r="KA58" s="88"/>
      <c r="KB58" s="89">
        <f t="shared" ref="KB58:KB59" si="1873">SUM(JZ58:KA58)</f>
        <v>0</v>
      </c>
      <c r="KC58" s="90">
        <f t="shared" si="141"/>
        <v>0</v>
      </c>
      <c r="KD58" s="88">
        <f t="shared" si="142"/>
        <v>0</v>
      </c>
      <c r="KE58" s="89">
        <f t="shared" si="143"/>
        <v>0</v>
      </c>
      <c r="KF58" s="90"/>
      <c r="KG58" s="88"/>
      <c r="KH58" s="89">
        <f t="shared" ref="KH58:KH59" si="1874">SUM(KF58:KG58)</f>
        <v>0</v>
      </c>
      <c r="KI58" s="90">
        <f t="shared" si="1351"/>
        <v>0</v>
      </c>
      <c r="KJ58" s="88">
        <f t="shared" si="1352"/>
        <v>0</v>
      </c>
      <c r="KK58" s="89">
        <f t="shared" si="145"/>
        <v>0</v>
      </c>
      <c r="KL58" s="90"/>
      <c r="KM58" s="88"/>
      <c r="KN58" s="89">
        <f t="shared" ref="KN58:KN59" si="1875">SUM(KL58:KM58)</f>
        <v>0</v>
      </c>
      <c r="KO58" s="90"/>
      <c r="KP58" s="88"/>
      <c r="KQ58" s="89">
        <f t="shared" ref="KQ58:KQ59" si="1876">SUM(KO58:KP58)</f>
        <v>0</v>
      </c>
      <c r="KR58" s="90"/>
      <c r="KS58" s="88"/>
      <c r="KT58" s="89">
        <f t="shared" ref="KT58:KT59" si="1877">SUM(KR58:KS58)</f>
        <v>0</v>
      </c>
      <c r="KU58" s="90">
        <f t="shared" si="149"/>
        <v>0</v>
      </c>
      <c r="KV58" s="88">
        <f t="shared" si="150"/>
        <v>0</v>
      </c>
      <c r="KW58" s="89">
        <f t="shared" si="151"/>
        <v>0</v>
      </c>
      <c r="KX58" s="90"/>
      <c r="KY58" s="88"/>
      <c r="KZ58" s="89">
        <f t="shared" ref="KZ58:KZ59" si="1878">SUM(KX58:KY58)</f>
        <v>0</v>
      </c>
      <c r="LA58" s="90"/>
      <c r="LB58" s="88"/>
      <c r="LC58" s="89">
        <f t="shared" ref="LC58:LC59" si="1879">SUM(LA58:LB58)</f>
        <v>0</v>
      </c>
      <c r="LD58" s="90"/>
      <c r="LE58" s="88"/>
      <c r="LF58" s="89">
        <f t="shared" ref="LF58:LF59" si="1880">SUM(LD58:LE58)</f>
        <v>0</v>
      </c>
      <c r="LG58" s="90"/>
      <c r="LH58" s="88"/>
      <c r="LI58" s="89">
        <f t="shared" ref="LI58:LI59" si="1881">SUM(LG58:LH58)</f>
        <v>0</v>
      </c>
      <c r="LJ58" s="90"/>
      <c r="LK58" s="88"/>
      <c r="LL58" s="89">
        <f t="shared" ref="LL58:LL59" si="1882">SUM(LJ58:LK58)</f>
        <v>0</v>
      </c>
      <c r="LM58" s="90">
        <f t="shared" si="157"/>
        <v>0</v>
      </c>
      <c r="LN58" s="88">
        <f t="shared" si="157"/>
        <v>0</v>
      </c>
      <c r="LO58" s="89">
        <f t="shared" si="158"/>
        <v>0</v>
      </c>
      <c r="LP58" s="90"/>
      <c r="LQ58" s="88"/>
      <c r="LR58" s="89">
        <f t="shared" ref="LR58:LR59" si="1883">SUM(LP58:LQ58)</f>
        <v>0</v>
      </c>
      <c r="LS58" s="90">
        <f t="shared" si="1230"/>
        <v>0</v>
      </c>
      <c r="LT58" s="88">
        <f t="shared" si="1231"/>
        <v>0</v>
      </c>
      <c r="LU58" s="89">
        <f t="shared" si="160"/>
        <v>0</v>
      </c>
      <c r="LV58" s="88">
        <f>1302700+200000</f>
        <v>1502700</v>
      </c>
      <c r="LW58" s="88"/>
      <c r="LX58" s="89">
        <f t="shared" ref="LX58:LX59" si="1884">SUM(LV58:LW58)</f>
        <v>1502700</v>
      </c>
      <c r="LY58" s="90"/>
      <c r="LZ58" s="88"/>
      <c r="MA58" s="89">
        <f t="shared" ref="MA58:MA59" si="1885">SUM(LY58:LZ58)</f>
        <v>0</v>
      </c>
      <c r="MB58" s="90"/>
      <c r="MC58" s="88"/>
      <c r="MD58" s="89">
        <f t="shared" ref="MD58:MD59" si="1886">SUM(MB58:MC58)</f>
        <v>0</v>
      </c>
      <c r="ME58" s="90"/>
      <c r="MF58" s="88"/>
      <c r="MG58" s="89">
        <f t="shared" ref="MG58:MG59" si="1887">SUM(ME58:MF58)</f>
        <v>0</v>
      </c>
      <c r="MH58" s="90"/>
      <c r="MI58" s="88"/>
      <c r="MJ58" s="89">
        <f t="shared" ref="MJ58:MJ59" si="1888">SUM(MH58:MI58)</f>
        <v>0</v>
      </c>
      <c r="MK58" s="90"/>
      <c r="ML58" s="88"/>
      <c r="MM58" s="89">
        <f t="shared" ref="MM58:MM59" si="1889">SUM(MK58:ML58)</f>
        <v>0</v>
      </c>
      <c r="MN58" s="90"/>
      <c r="MO58" s="88"/>
      <c r="MP58" s="89">
        <f t="shared" ref="MP58:MP59" si="1890">SUM(MN58:MO58)</f>
        <v>0</v>
      </c>
      <c r="MQ58" s="90"/>
      <c r="MR58" s="88"/>
      <c r="MS58" s="89">
        <f t="shared" ref="MS58:MS59" si="1891">SUM(MQ58:MR58)</f>
        <v>0</v>
      </c>
      <c r="MT58" s="90"/>
      <c r="MU58" s="88"/>
      <c r="MV58" s="89">
        <f t="shared" ref="MV58:MV59" si="1892">SUM(MT58:MU58)</f>
        <v>0</v>
      </c>
      <c r="MW58" s="90">
        <f t="shared" si="170"/>
        <v>1502700</v>
      </c>
      <c r="MX58" s="88">
        <f t="shared" si="171"/>
        <v>0</v>
      </c>
      <c r="MY58" s="89">
        <f t="shared" si="172"/>
        <v>1502700</v>
      </c>
      <c r="MZ58" s="90"/>
      <c r="NA58" s="88"/>
      <c r="NB58" s="89">
        <f t="shared" ref="NB58:NB59" si="1893">SUM(MZ58:NA58)</f>
        <v>0</v>
      </c>
      <c r="NC58" s="90"/>
      <c r="ND58" s="88"/>
      <c r="NE58" s="89">
        <f t="shared" ref="NE58:NE59" si="1894">SUM(NC58:ND58)</f>
        <v>0</v>
      </c>
      <c r="NF58" s="90"/>
      <c r="NG58" s="88"/>
      <c r="NH58" s="89">
        <f t="shared" ref="NH58:NH59" si="1895">SUM(NF58:NG58)</f>
        <v>0</v>
      </c>
      <c r="NI58" s="90"/>
      <c r="NJ58" s="88"/>
      <c r="NK58" s="89">
        <f t="shared" ref="NK58:NK59" si="1896">SUM(NI58:NJ58)</f>
        <v>0</v>
      </c>
      <c r="NL58" s="90">
        <f t="shared" si="177"/>
        <v>0</v>
      </c>
      <c r="NM58" s="88">
        <f t="shared" si="178"/>
        <v>0</v>
      </c>
      <c r="NN58" s="89">
        <f t="shared" si="179"/>
        <v>0</v>
      </c>
      <c r="NO58" s="90">
        <f t="shared" si="180"/>
        <v>1502700</v>
      </c>
      <c r="NP58" s="88">
        <f t="shared" si="181"/>
        <v>0</v>
      </c>
      <c r="NQ58" s="89">
        <f t="shared" si="182"/>
        <v>1502700</v>
      </c>
      <c r="NR58" s="90"/>
      <c r="NS58" s="88"/>
      <c r="NT58" s="89">
        <f t="shared" ref="NT58:NT59" si="1897">SUM(NR58:NS58)</f>
        <v>0</v>
      </c>
      <c r="NU58" s="90"/>
      <c r="NV58" s="88"/>
      <c r="NW58" s="89">
        <f t="shared" ref="NW58:NW59" si="1898">SUM(NU58:NV58)</f>
        <v>0</v>
      </c>
      <c r="NX58" s="90"/>
      <c r="NY58" s="88"/>
      <c r="NZ58" s="89">
        <f t="shared" ref="NZ58:NZ59" si="1899">SUM(NX58:NY58)</f>
        <v>0</v>
      </c>
      <c r="OA58" s="90"/>
      <c r="OB58" s="88"/>
      <c r="OC58" s="89">
        <f t="shared" ref="OC58:OC59" si="1900">SUM(OA58:OB58)</f>
        <v>0</v>
      </c>
      <c r="OD58" s="90"/>
      <c r="OE58" s="88"/>
      <c r="OF58" s="89">
        <f t="shared" ref="OF58:OF59" si="1901">SUM(OD58:OE58)</f>
        <v>0</v>
      </c>
      <c r="OG58" s="90"/>
      <c r="OH58" s="88"/>
      <c r="OI58" s="89">
        <f t="shared" ref="OI58:OI59" si="1902">SUM(OG58:OH58)</f>
        <v>0</v>
      </c>
      <c r="OJ58" s="90"/>
      <c r="OK58" s="88"/>
      <c r="OL58" s="89">
        <f t="shared" ref="OL58:OL59" si="1903">SUM(OJ58:OK58)</f>
        <v>0</v>
      </c>
      <c r="OM58" s="90"/>
      <c r="ON58" s="88"/>
      <c r="OO58" s="89">
        <f t="shared" ref="OO58:OO59" si="1904">SUM(OM58:ON58)</f>
        <v>0</v>
      </c>
      <c r="OP58" s="90">
        <f t="shared" si="1345"/>
        <v>0</v>
      </c>
      <c r="OQ58" s="88">
        <f t="shared" si="1345"/>
        <v>0</v>
      </c>
      <c r="OR58" s="89">
        <f t="shared" si="192"/>
        <v>0</v>
      </c>
      <c r="OS58" s="90"/>
      <c r="OT58" s="88"/>
      <c r="OU58" s="89">
        <f t="shared" ref="OU58:OU59" si="1905">SUM(OS58:OT58)</f>
        <v>0</v>
      </c>
      <c r="OV58" s="90">
        <f t="shared" si="194"/>
        <v>0</v>
      </c>
      <c r="OW58" s="88">
        <f t="shared" si="195"/>
        <v>0</v>
      </c>
      <c r="OX58" s="89">
        <f t="shared" si="196"/>
        <v>0</v>
      </c>
      <c r="OY58" s="90"/>
      <c r="OZ58" s="88"/>
      <c r="PA58" s="89">
        <f t="shared" ref="PA58:PA59" si="1906">SUM(OY58:OZ58)</f>
        <v>0</v>
      </c>
      <c r="PB58" s="90"/>
      <c r="PC58" s="88"/>
      <c r="PD58" s="89">
        <f t="shared" ref="PD58:PD59" si="1907">SUM(PB58:PC58)</f>
        <v>0</v>
      </c>
      <c r="PE58" s="90"/>
      <c r="PF58" s="88"/>
      <c r="PG58" s="89">
        <f t="shared" ref="PG58:PG59" si="1908">SUM(PE58:PF58)</f>
        <v>0</v>
      </c>
      <c r="PH58" s="90"/>
      <c r="PI58" s="88"/>
      <c r="PJ58" s="89">
        <f t="shared" ref="PJ58:PJ59" si="1909">SUM(PH58:PI58)</f>
        <v>0</v>
      </c>
      <c r="PK58" s="90">
        <f t="shared" si="201"/>
        <v>0</v>
      </c>
      <c r="PL58" s="88">
        <f t="shared" si="201"/>
        <v>0</v>
      </c>
      <c r="PM58" s="89">
        <f t="shared" si="202"/>
        <v>0</v>
      </c>
      <c r="PN58" s="90">
        <f t="shared" si="1353"/>
        <v>0</v>
      </c>
      <c r="PO58" s="88">
        <f t="shared" si="1354"/>
        <v>0</v>
      </c>
      <c r="PP58" s="89">
        <f t="shared" si="203"/>
        <v>0</v>
      </c>
      <c r="PQ58" s="90">
        <f t="shared" si="1232"/>
        <v>1502700</v>
      </c>
      <c r="PR58" s="88">
        <f t="shared" si="1233"/>
        <v>0</v>
      </c>
      <c r="PS58" s="89">
        <f t="shared" si="204"/>
        <v>1502700</v>
      </c>
      <c r="PT58" s="90">
        <f t="shared" si="1234"/>
        <v>1502700</v>
      </c>
      <c r="PU58" s="88">
        <f t="shared" si="1235"/>
        <v>0</v>
      </c>
      <c r="PV58" s="89">
        <f t="shared" si="205"/>
        <v>1502700</v>
      </c>
    </row>
    <row r="59" spans="1:438" s="98" customFormat="1" ht="16.5" thickBot="1" x14ac:dyDescent="0.3">
      <c r="A59" s="91">
        <v>48</v>
      </c>
      <c r="B59" s="92" t="s">
        <v>375</v>
      </c>
      <c r="C59" s="93" t="s">
        <v>376</v>
      </c>
      <c r="D59" s="94"/>
      <c r="E59" s="95"/>
      <c r="F59" s="96"/>
      <c r="G59" s="97"/>
      <c r="H59" s="95"/>
      <c r="I59" s="96"/>
      <c r="J59" s="97"/>
      <c r="K59" s="95"/>
      <c r="L59" s="96"/>
      <c r="M59" s="97"/>
      <c r="N59" s="95"/>
      <c r="O59" s="96"/>
      <c r="P59" s="97"/>
      <c r="Q59" s="95"/>
      <c r="R59" s="96"/>
      <c r="S59" s="97"/>
      <c r="T59" s="95"/>
      <c r="U59" s="96"/>
      <c r="V59" s="97"/>
      <c r="W59" s="95"/>
      <c r="X59" s="96"/>
      <c r="Y59" s="97"/>
      <c r="Z59" s="95"/>
      <c r="AA59" s="96"/>
      <c r="AB59" s="97"/>
      <c r="AC59" s="95"/>
      <c r="AD59" s="96"/>
      <c r="AE59" s="97">
        <v>3500</v>
      </c>
      <c r="AF59" s="95"/>
      <c r="AG59" s="96">
        <f t="shared" si="1587"/>
        <v>3500</v>
      </c>
      <c r="AH59" s="97">
        <f t="shared" si="1225"/>
        <v>3500</v>
      </c>
      <c r="AI59" s="95">
        <f t="shared" si="28"/>
        <v>0</v>
      </c>
      <c r="AJ59" s="96">
        <f t="shared" si="29"/>
        <v>3500</v>
      </c>
      <c r="AK59" s="97"/>
      <c r="AL59" s="95"/>
      <c r="AM59" s="96">
        <f t="shared" si="1805"/>
        <v>0</v>
      </c>
      <c r="AN59" s="97"/>
      <c r="AO59" s="95"/>
      <c r="AP59" s="96">
        <f t="shared" si="1806"/>
        <v>0</v>
      </c>
      <c r="AQ59" s="97"/>
      <c r="AR59" s="95"/>
      <c r="AS59" s="96">
        <f t="shared" si="1807"/>
        <v>0</v>
      </c>
      <c r="AT59" s="97"/>
      <c r="AU59" s="95"/>
      <c r="AV59" s="96">
        <f t="shared" si="1808"/>
        <v>0</v>
      </c>
      <c r="AW59" s="97"/>
      <c r="AX59" s="95"/>
      <c r="AY59" s="96">
        <f t="shared" si="1809"/>
        <v>0</v>
      </c>
      <c r="AZ59" s="97"/>
      <c r="BA59" s="95"/>
      <c r="BB59" s="96">
        <f t="shared" si="1810"/>
        <v>0</v>
      </c>
      <c r="BC59" s="97"/>
      <c r="BD59" s="95"/>
      <c r="BE59" s="96">
        <f t="shared" si="1811"/>
        <v>0</v>
      </c>
      <c r="BF59" s="97"/>
      <c r="BG59" s="95"/>
      <c r="BH59" s="96">
        <f t="shared" si="1812"/>
        <v>0</v>
      </c>
      <c r="BI59" s="97"/>
      <c r="BJ59" s="95"/>
      <c r="BK59" s="96">
        <f t="shared" si="1813"/>
        <v>0</v>
      </c>
      <c r="BL59" s="97"/>
      <c r="BM59" s="95"/>
      <c r="BN59" s="96">
        <f t="shared" si="1814"/>
        <v>0</v>
      </c>
      <c r="BO59" s="97"/>
      <c r="BP59" s="95"/>
      <c r="BQ59" s="96">
        <f t="shared" si="1815"/>
        <v>0</v>
      </c>
      <c r="BR59" s="97">
        <f t="shared" si="41"/>
        <v>0</v>
      </c>
      <c r="BS59" s="95">
        <f t="shared" si="42"/>
        <v>0</v>
      </c>
      <c r="BT59" s="96">
        <f t="shared" si="43"/>
        <v>0</v>
      </c>
      <c r="BU59" s="97"/>
      <c r="BV59" s="95"/>
      <c r="BW59" s="96">
        <f t="shared" si="1816"/>
        <v>0</v>
      </c>
      <c r="BX59" s="97"/>
      <c r="BY59" s="95"/>
      <c r="BZ59" s="96">
        <f t="shared" si="1817"/>
        <v>0</v>
      </c>
      <c r="CA59" s="97"/>
      <c r="CB59" s="95"/>
      <c r="CC59" s="96">
        <f t="shared" si="1818"/>
        <v>0</v>
      </c>
      <c r="CD59" s="97"/>
      <c r="CE59" s="95"/>
      <c r="CF59" s="96">
        <f t="shared" si="1819"/>
        <v>0</v>
      </c>
      <c r="CG59" s="97"/>
      <c r="CH59" s="95"/>
      <c r="CI59" s="96">
        <f t="shared" si="1820"/>
        <v>0</v>
      </c>
      <c r="CJ59" s="97"/>
      <c r="CK59" s="95"/>
      <c r="CL59" s="96">
        <f t="shared" si="1821"/>
        <v>0</v>
      </c>
      <c r="CM59" s="97"/>
      <c r="CN59" s="95"/>
      <c r="CO59" s="96">
        <f t="shared" si="1822"/>
        <v>0</v>
      </c>
      <c r="CP59" s="97">
        <f t="shared" ref="CP59" si="1910">SUM(BU59,BX59,CA59,CD59,CG59,CJ59,CM59)</f>
        <v>0</v>
      </c>
      <c r="CQ59" s="95">
        <f t="shared" ref="CQ59" si="1911">SUM(BV59,BY59,CB59,CE59,CH59,CK59,CN59)</f>
        <v>0</v>
      </c>
      <c r="CR59" s="96">
        <f t="shared" si="53"/>
        <v>0</v>
      </c>
      <c r="CS59" s="97"/>
      <c r="CT59" s="95"/>
      <c r="CU59" s="96">
        <f t="shared" si="1823"/>
        <v>0</v>
      </c>
      <c r="CV59" s="97"/>
      <c r="CW59" s="95"/>
      <c r="CX59" s="96">
        <f t="shared" si="1824"/>
        <v>0</v>
      </c>
      <c r="CY59" s="97"/>
      <c r="CZ59" s="95"/>
      <c r="DA59" s="96">
        <f t="shared" si="1825"/>
        <v>0</v>
      </c>
      <c r="DB59" s="97"/>
      <c r="DC59" s="95"/>
      <c r="DD59" s="96">
        <f t="shared" si="1826"/>
        <v>0</v>
      </c>
      <c r="DE59" s="97"/>
      <c r="DF59" s="95"/>
      <c r="DG59" s="96">
        <f t="shared" si="1827"/>
        <v>0</v>
      </c>
      <c r="DH59" s="97">
        <f t="shared" ref="DH59" si="1912">SUM(CS59,CV59,CY59,DB59,DE59)</f>
        <v>0</v>
      </c>
      <c r="DI59" s="95">
        <f t="shared" ref="DI59" si="1913">SUM(CT59,CW59,CZ59,DC59,DF59)</f>
        <v>0</v>
      </c>
      <c r="DJ59" s="96">
        <f t="shared" si="61"/>
        <v>0</v>
      </c>
      <c r="DK59" s="97"/>
      <c r="DL59" s="95"/>
      <c r="DM59" s="96">
        <f t="shared" si="1828"/>
        <v>0</v>
      </c>
      <c r="DN59" s="97"/>
      <c r="DO59" s="95"/>
      <c r="DP59" s="96">
        <f t="shared" si="1829"/>
        <v>0</v>
      </c>
      <c r="DQ59" s="97"/>
      <c r="DR59" s="95"/>
      <c r="DS59" s="96">
        <f t="shared" si="1830"/>
        <v>0</v>
      </c>
      <c r="DT59" s="97"/>
      <c r="DU59" s="95"/>
      <c r="DV59" s="96">
        <f t="shared" si="1831"/>
        <v>0</v>
      </c>
      <c r="DW59" s="97"/>
      <c r="DX59" s="95"/>
      <c r="DY59" s="96">
        <f t="shared" si="1832"/>
        <v>0</v>
      </c>
      <c r="DZ59" s="97">
        <f t="shared" si="67"/>
        <v>0</v>
      </c>
      <c r="EA59" s="95">
        <f t="shared" si="67"/>
        <v>0</v>
      </c>
      <c r="EB59" s="96">
        <f t="shared" si="68"/>
        <v>0</v>
      </c>
      <c r="EC59" s="97"/>
      <c r="ED59" s="95"/>
      <c r="EE59" s="96">
        <f t="shared" si="1833"/>
        <v>0</v>
      </c>
      <c r="EF59" s="97"/>
      <c r="EG59" s="95"/>
      <c r="EH59" s="96">
        <f t="shared" si="1834"/>
        <v>0</v>
      </c>
      <c r="EI59" s="97"/>
      <c r="EJ59" s="95"/>
      <c r="EK59" s="96">
        <f t="shared" si="1835"/>
        <v>0</v>
      </c>
      <c r="EL59" s="97"/>
      <c r="EM59" s="95"/>
      <c r="EN59" s="96">
        <f t="shared" si="1836"/>
        <v>0</v>
      </c>
      <c r="EO59" s="97">
        <f t="shared" si="1226"/>
        <v>0</v>
      </c>
      <c r="EP59" s="95">
        <f t="shared" si="1227"/>
        <v>0</v>
      </c>
      <c r="EQ59" s="96">
        <f t="shared" si="74"/>
        <v>0</v>
      </c>
      <c r="ER59" s="97"/>
      <c r="ES59" s="95"/>
      <c r="ET59" s="96">
        <f t="shared" si="1837"/>
        <v>0</v>
      </c>
      <c r="EU59" s="97"/>
      <c r="EV59" s="95"/>
      <c r="EW59" s="96">
        <f t="shared" si="1838"/>
        <v>0</v>
      </c>
      <c r="EX59" s="97"/>
      <c r="EY59" s="95"/>
      <c r="EZ59" s="96">
        <f t="shared" si="1839"/>
        <v>0</v>
      </c>
      <c r="FA59" s="97"/>
      <c r="FB59" s="95"/>
      <c r="FC59" s="96">
        <f t="shared" si="1840"/>
        <v>0</v>
      </c>
      <c r="FD59" s="97"/>
      <c r="FE59" s="95"/>
      <c r="FF59" s="96">
        <f t="shared" si="1841"/>
        <v>0</v>
      </c>
      <c r="FG59" s="97"/>
      <c r="FH59" s="95"/>
      <c r="FI59" s="96">
        <f t="shared" si="1842"/>
        <v>0</v>
      </c>
      <c r="FJ59" s="97">
        <f t="shared" ref="FJ59" si="1914">SUM(ER59,EU59,EX59,FA59,FD59,FG59)</f>
        <v>0</v>
      </c>
      <c r="FK59" s="95">
        <f t="shared" ref="FK59" si="1915">SUM(ES59,EV59,EY59,FB59,FE59,FH59)</f>
        <v>0</v>
      </c>
      <c r="FL59" s="96">
        <f t="shared" si="83"/>
        <v>0</v>
      </c>
      <c r="FM59" s="97"/>
      <c r="FN59" s="95"/>
      <c r="FO59" s="96">
        <f t="shared" si="1843"/>
        <v>0</v>
      </c>
      <c r="FP59" s="97"/>
      <c r="FQ59" s="95"/>
      <c r="FR59" s="96">
        <f t="shared" si="1844"/>
        <v>0</v>
      </c>
      <c r="FS59" s="97"/>
      <c r="FT59" s="95"/>
      <c r="FU59" s="96">
        <f t="shared" si="1845"/>
        <v>0</v>
      </c>
      <c r="FV59" s="97"/>
      <c r="FW59" s="95"/>
      <c r="FX59" s="96">
        <f t="shared" si="1846"/>
        <v>0</v>
      </c>
      <c r="FY59" s="97"/>
      <c r="FZ59" s="95"/>
      <c r="GA59" s="96">
        <f t="shared" si="1847"/>
        <v>0</v>
      </c>
      <c r="GB59" s="97">
        <f t="shared" si="89"/>
        <v>0</v>
      </c>
      <c r="GC59" s="95">
        <f t="shared" si="90"/>
        <v>0</v>
      </c>
      <c r="GD59" s="96">
        <f t="shared" si="1848"/>
        <v>0</v>
      </c>
      <c r="GE59" s="97"/>
      <c r="GF59" s="95"/>
      <c r="GG59" s="96">
        <f t="shared" si="1849"/>
        <v>0</v>
      </c>
      <c r="GH59" s="97"/>
      <c r="GI59" s="95"/>
      <c r="GJ59" s="96">
        <f t="shared" si="1850"/>
        <v>0</v>
      </c>
      <c r="GK59" s="97">
        <f t="shared" si="94"/>
        <v>0</v>
      </c>
      <c r="GL59" s="95">
        <f t="shared" si="94"/>
        <v>0</v>
      </c>
      <c r="GM59" s="96">
        <f t="shared" si="95"/>
        <v>0</v>
      </c>
      <c r="GN59" s="97"/>
      <c r="GO59" s="95"/>
      <c r="GP59" s="96">
        <f t="shared" si="1851"/>
        <v>0</v>
      </c>
      <c r="GQ59" s="97"/>
      <c r="GR59" s="95"/>
      <c r="GS59" s="96">
        <f t="shared" si="1852"/>
        <v>0</v>
      </c>
      <c r="GT59" s="97">
        <f t="shared" ref="GT59" si="1916">SUM(GN59,GQ59)</f>
        <v>0</v>
      </c>
      <c r="GU59" s="95">
        <f t="shared" ref="GU59" si="1917">SUM(GO59,GR59)</f>
        <v>0</v>
      </c>
      <c r="GV59" s="96">
        <f t="shared" si="100"/>
        <v>0</v>
      </c>
      <c r="GW59" s="97">
        <f t="shared" si="1228"/>
        <v>0</v>
      </c>
      <c r="GX59" s="95">
        <f t="shared" si="1229"/>
        <v>0</v>
      </c>
      <c r="GY59" s="96">
        <f t="shared" si="101"/>
        <v>0</v>
      </c>
      <c r="GZ59" s="95"/>
      <c r="HA59" s="95"/>
      <c r="HB59" s="96">
        <f t="shared" si="1853"/>
        <v>0</v>
      </c>
      <c r="HC59" s="95"/>
      <c r="HD59" s="95"/>
      <c r="HE59" s="96">
        <f t="shared" si="1854"/>
        <v>0</v>
      </c>
      <c r="HF59" s="95"/>
      <c r="HG59" s="95"/>
      <c r="HH59" s="96">
        <f t="shared" si="1855"/>
        <v>0</v>
      </c>
      <c r="HI59" s="95"/>
      <c r="HJ59" s="95"/>
      <c r="HK59" s="96">
        <f t="shared" si="1856"/>
        <v>0</v>
      </c>
      <c r="HL59" s="95"/>
      <c r="HM59" s="95"/>
      <c r="HN59" s="96">
        <f t="shared" si="1857"/>
        <v>0</v>
      </c>
      <c r="HO59" s="97"/>
      <c r="HP59" s="95"/>
      <c r="HQ59" s="96">
        <f t="shared" si="1858"/>
        <v>0</v>
      </c>
      <c r="HR59" s="97"/>
      <c r="HS59" s="95"/>
      <c r="HT59" s="96">
        <f t="shared" si="1859"/>
        <v>0</v>
      </c>
      <c r="HU59" s="97"/>
      <c r="HV59" s="95"/>
      <c r="HW59" s="96">
        <f t="shared" si="1860"/>
        <v>0</v>
      </c>
      <c r="HX59" s="97">
        <f t="shared" si="110"/>
        <v>0</v>
      </c>
      <c r="HY59" s="95">
        <f t="shared" si="111"/>
        <v>0</v>
      </c>
      <c r="HZ59" s="96">
        <f t="shared" si="112"/>
        <v>0</v>
      </c>
      <c r="IA59" s="97"/>
      <c r="IB59" s="95"/>
      <c r="IC59" s="96">
        <f t="shared" si="1861"/>
        <v>0</v>
      </c>
      <c r="ID59" s="97"/>
      <c r="IE59" s="95"/>
      <c r="IF59" s="96">
        <f t="shared" si="1862"/>
        <v>0</v>
      </c>
      <c r="IG59" s="97">
        <f t="shared" ref="IG59" si="1918">SUM(IA59,ID59)</f>
        <v>0</v>
      </c>
      <c r="IH59" s="95">
        <f t="shared" ref="IH59" si="1919">SUM(IB59,IE59)</f>
        <v>0</v>
      </c>
      <c r="II59" s="96">
        <f t="shared" si="117"/>
        <v>0</v>
      </c>
      <c r="IJ59" s="97"/>
      <c r="IK59" s="95"/>
      <c r="IL59" s="96">
        <f t="shared" si="1863"/>
        <v>0</v>
      </c>
      <c r="IM59" s="97"/>
      <c r="IN59" s="95"/>
      <c r="IO59" s="96">
        <f t="shared" si="1864"/>
        <v>0</v>
      </c>
      <c r="IP59" s="97">
        <f t="shared" ref="IP59" si="1920">SUM(IJ59,IM59)</f>
        <v>0</v>
      </c>
      <c r="IQ59" s="95">
        <f t="shared" ref="IQ59" si="1921">SUM(IK59,IN59)</f>
        <v>0</v>
      </c>
      <c r="IR59" s="96">
        <f t="shared" si="122"/>
        <v>0</v>
      </c>
      <c r="IS59" s="97"/>
      <c r="IT59" s="95"/>
      <c r="IU59" s="96">
        <f t="shared" si="1865"/>
        <v>0</v>
      </c>
      <c r="IV59" s="97"/>
      <c r="IW59" s="95"/>
      <c r="IX59" s="96">
        <f t="shared" si="1866"/>
        <v>0</v>
      </c>
      <c r="IY59" s="97">
        <f t="shared" ref="IY59" si="1922">SUM(IS59,IV59)</f>
        <v>0</v>
      </c>
      <c r="IZ59" s="95">
        <f t="shared" ref="IZ59" si="1923">SUM(IT59,IW59)</f>
        <v>0</v>
      </c>
      <c r="JA59" s="96">
        <f t="shared" si="127"/>
        <v>0</v>
      </c>
      <c r="JB59" s="97"/>
      <c r="JC59" s="95"/>
      <c r="JD59" s="96">
        <f t="shared" si="1867"/>
        <v>0</v>
      </c>
      <c r="JE59" s="97"/>
      <c r="JF59" s="95"/>
      <c r="JG59" s="96">
        <f t="shared" si="1868"/>
        <v>0</v>
      </c>
      <c r="JH59" s="97"/>
      <c r="JI59" s="95"/>
      <c r="JJ59" s="96">
        <f t="shared" si="1869"/>
        <v>0</v>
      </c>
      <c r="JK59" s="97">
        <f t="shared" ref="JK59" si="1924">SUM(JB59,JE59,JH59)</f>
        <v>0</v>
      </c>
      <c r="JL59" s="95">
        <f t="shared" ref="JL59" si="1925">SUM(JC59,JF59,JI59)</f>
        <v>0</v>
      </c>
      <c r="JM59" s="96">
        <f t="shared" si="133"/>
        <v>0</v>
      </c>
      <c r="JN59" s="97"/>
      <c r="JO59" s="95"/>
      <c r="JP59" s="96">
        <f t="shared" si="1870"/>
        <v>0</v>
      </c>
      <c r="JQ59" s="97"/>
      <c r="JR59" s="95"/>
      <c r="JS59" s="96">
        <f t="shared" si="1871"/>
        <v>0</v>
      </c>
      <c r="JT59" s="97">
        <f t="shared" ref="JT59" si="1926">SUM(JN59,JQ59)</f>
        <v>0</v>
      </c>
      <c r="JU59" s="95">
        <f t="shared" ref="JU59" si="1927">SUM(JO59,JR59)</f>
        <v>0</v>
      </c>
      <c r="JV59" s="96">
        <f t="shared" si="138"/>
        <v>0</v>
      </c>
      <c r="JW59" s="97"/>
      <c r="JX59" s="95"/>
      <c r="JY59" s="96">
        <f t="shared" si="1872"/>
        <v>0</v>
      </c>
      <c r="JZ59" s="97"/>
      <c r="KA59" s="95"/>
      <c r="KB59" s="96">
        <f t="shared" si="1873"/>
        <v>0</v>
      </c>
      <c r="KC59" s="97">
        <f t="shared" ref="KC59" si="1928">SUM(JW59,JZ59)</f>
        <v>0</v>
      </c>
      <c r="KD59" s="95">
        <f t="shared" ref="KD59" si="1929">SUM(JX59,KA59)</f>
        <v>0</v>
      </c>
      <c r="KE59" s="96">
        <f t="shared" si="143"/>
        <v>0</v>
      </c>
      <c r="KF59" s="97"/>
      <c r="KG59" s="95"/>
      <c r="KH59" s="96">
        <f t="shared" si="1874"/>
        <v>0</v>
      </c>
      <c r="KI59" s="97">
        <f t="shared" ref="KI59" si="1930">SUM(HX59,IG59,IP59,,IY59,JK59,JT59,KC59,KF59)</f>
        <v>0</v>
      </c>
      <c r="KJ59" s="95">
        <f t="shared" ref="KJ59" si="1931">SUM(HY59,IH59,IQ59,,IZ59,JL59,JU59,KD59,KG59)</f>
        <v>0</v>
      </c>
      <c r="KK59" s="96">
        <f t="shared" si="145"/>
        <v>0</v>
      </c>
      <c r="KL59" s="97"/>
      <c r="KM59" s="95"/>
      <c r="KN59" s="96">
        <f t="shared" si="1875"/>
        <v>0</v>
      </c>
      <c r="KO59" s="97"/>
      <c r="KP59" s="95"/>
      <c r="KQ59" s="96">
        <f t="shared" si="1876"/>
        <v>0</v>
      </c>
      <c r="KR59" s="97"/>
      <c r="KS59" s="95"/>
      <c r="KT59" s="96">
        <f t="shared" si="1877"/>
        <v>0</v>
      </c>
      <c r="KU59" s="97">
        <f t="shared" ref="KU59" si="1932">SUM(KO59,KR59)</f>
        <v>0</v>
      </c>
      <c r="KV59" s="95">
        <f t="shared" ref="KV59" si="1933">SUM(KP59,KS59)</f>
        <v>0</v>
      </c>
      <c r="KW59" s="96">
        <f t="shared" si="151"/>
        <v>0</v>
      </c>
      <c r="KX59" s="97"/>
      <c r="KY59" s="95"/>
      <c r="KZ59" s="96">
        <f t="shared" si="1878"/>
        <v>0</v>
      </c>
      <c r="LA59" s="97"/>
      <c r="LB59" s="95"/>
      <c r="LC59" s="96">
        <f t="shared" si="1879"/>
        <v>0</v>
      </c>
      <c r="LD59" s="97"/>
      <c r="LE59" s="95"/>
      <c r="LF59" s="96">
        <f t="shared" si="1880"/>
        <v>0</v>
      </c>
      <c r="LG59" s="97"/>
      <c r="LH59" s="95"/>
      <c r="LI59" s="96">
        <f t="shared" si="1881"/>
        <v>0</v>
      </c>
      <c r="LJ59" s="97"/>
      <c r="LK59" s="95"/>
      <c r="LL59" s="96">
        <f t="shared" si="1882"/>
        <v>0</v>
      </c>
      <c r="LM59" s="97">
        <f t="shared" si="157"/>
        <v>0</v>
      </c>
      <c r="LN59" s="95">
        <f t="shared" si="157"/>
        <v>0</v>
      </c>
      <c r="LO59" s="96">
        <f t="shared" si="158"/>
        <v>0</v>
      </c>
      <c r="LP59" s="97"/>
      <c r="LQ59" s="95"/>
      <c r="LR59" s="96">
        <f t="shared" si="1883"/>
        <v>0</v>
      </c>
      <c r="LS59" s="97">
        <f t="shared" si="1230"/>
        <v>0</v>
      </c>
      <c r="LT59" s="95">
        <f t="shared" si="1231"/>
        <v>0</v>
      </c>
      <c r="LU59" s="96">
        <f t="shared" si="160"/>
        <v>0</v>
      </c>
      <c r="LV59" s="97"/>
      <c r="LW59" s="95"/>
      <c r="LX59" s="96">
        <f t="shared" si="1884"/>
        <v>0</v>
      </c>
      <c r="LY59" s="97"/>
      <c r="LZ59" s="95"/>
      <c r="MA59" s="96">
        <f t="shared" si="1885"/>
        <v>0</v>
      </c>
      <c r="MB59" s="97"/>
      <c r="MC59" s="95"/>
      <c r="MD59" s="96">
        <f t="shared" si="1886"/>
        <v>0</v>
      </c>
      <c r="ME59" s="97"/>
      <c r="MF59" s="95"/>
      <c r="MG59" s="96">
        <f t="shared" si="1887"/>
        <v>0</v>
      </c>
      <c r="MH59" s="97"/>
      <c r="MI59" s="95"/>
      <c r="MJ59" s="96">
        <f t="shared" si="1888"/>
        <v>0</v>
      </c>
      <c r="MK59" s="97"/>
      <c r="ML59" s="95"/>
      <c r="MM59" s="96">
        <f t="shared" si="1889"/>
        <v>0</v>
      </c>
      <c r="MN59" s="97"/>
      <c r="MO59" s="95"/>
      <c r="MP59" s="96">
        <f t="shared" si="1890"/>
        <v>0</v>
      </c>
      <c r="MQ59" s="97"/>
      <c r="MR59" s="95"/>
      <c r="MS59" s="96">
        <f t="shared" si="1891"/>
        <v>0</v>
      </c>
      <c r="MT59" s="97"/>
      <c r="MU59" s="95"/>
      <c r="MV59" s="96">
        <f t="shared" si="1892"/>
        <v>0</v>
      </c>
      <c r="MW59" s="97">
        <f t="shared" ref="MW59" si="1934">SUM(LV59,LY59,MB59,ME59,MH59,MK59,MN59,MQ59,MT59)</f>
        <v>0</v>
      </c>
      <c r="MX59" s="95">
        <f t="shared" ref="MX59" si="1935">SUM(LW59,LZ59,MC59,MF59,MI59,ML59,MO59,MR59,MU59)</f>
        <v>0</v>
      </c>
      <c r="MY59" s="96">
        <f t="shared" si="172"/>
        <v>0</v>
      </c>
      <c r="MZ59" s="97"/>
      <c r="NA59" s="95"/>
      <c r="NB59" s="96">
        <f t="shared" si="1893"/>
        <v>0</v>
      </c>
      <c r="NC59" s="97"/>
      <c r="ND59" s="95"/>
      <c r="NE59" s="96">
        <f t="shared" si="1894"/>
        <v>0</v>
      </c>
      <c r="NF59" s="97"/>
      <c r="NG59" s="95"/>
      <c r="NH59" s="96">
        <f t="shared" si="1895"/>
        <v>0</v>
      </c>
      <c r="NI59" s="97"/>
      <c r="NJ59" s="95"/>
      <c r="NK59" s="96">
        <f t="shared" si="1896"/>
        <v>0</v>
      </c>
      <c r="NL59" s="97">
        <f t="shared" ref="NL59" si="1936">SUM(MZ59,NC59,NF59,NI59)</f>
        <v>0</v>
      </c>
      <c r="NM59" s="95">
        <f t="shared" ref="NM59" si="1937">SUM(NA59,ND59,NG59,NJ59)</f>
        <v>0</v>
      </c>
      <c r="NN59" s="96">
        <f t="shared" si="179"/>
        <v>0</v>
      </c>
      <c r="NO59" s="97">
        <f t="shared" ref="NO59" si="1938">SUM(MW59,NL59)</f>
        <v>0</v>
      </c>
      <c r="NP59" s="95">
        <f t="shared" ref="NP59" si="1939">SUM(MX59,NM59)</f>
        <v>0</v>
      </c>
      <c r="NQ59" s="96">
        <f t="shared" si="182"/>
        <v>0</v>
      </c>
      <c r="NR59" s="97"/>
      <c r="NS59" s="95"/>
      <c r="NT59" s="96">
        <f t="shared" si="1897"/>
        <v>0</v>
      </c>
      <c r="NU59" s="97"/>
      <c r="NV59" s="95"/>
      <c r="NW59" s="96">
        <f t="shared" si="1898"/>
        <v>0</v>
      </c>
      <c r="NX59" s="97"/>
      <c r="NY59" s="95"/>
      <c r="NZ59" s="96">
        <f t="shared" si="1899"/>
        <v>0</v>
      </c>
      <c r="OA59" s="97"/>
      <c r="OB59" s="95"/>
      <c r="OC59" s="96">
        <f t="shared" si="1900"/>
        <v>0</v>
      </c>
      <c r="OD59" s="97"/>
      <c r="OE59" s="95"/>
      <c r="OF59" s="96">
        <f t="shared" si="1901"/>
        <v>0</v>
      </c>
      <c r="OG59" s="97"/>
      <c r="OH59" s="95"/>
      <c r="OI59" s="96">
        <f t="shared" si="1902"/>
        <v>0</v>
      </c>
      <c r="OJ59" s="97"/>
      <c r="OK59" s="95"/>
      <c r="OL59" s="96">
        <f t="shared" si="1903"/>
        <v>0</v>
      </c>
      <c r="OM59" s="97"/>
      <c r="ON59" s="95"/>
      <c r="OO59" s="96">
        <f t="shared" si="1904"/>
        <v>0</v>
      </c>
      <c r="OP59" s="97">
        <f t="shared" si="1345"/>
        <v>0</v>
      </c>
      <c r="OQ59" s="95">
        <f t="shared" si="1345"/>
        <v>0</v>
      </c>
      <c r="OR59" s="96">
        <f t="shared" si="192"/>
        <v>0</v>
      </c>
      <c r="OS59" s="97"/>
      <c r="OT59" s="95"/>
      <c r="OU59" s="96">
        <f t="shared" si="1905"/>
        <v>0</v>
      </c>
      <c r="OV59" s="97">
        <f t="shared" ref="OV59" si="1940">SUM(OS59)</f>
        <v>0</v>
      </c>
      <c r="OW59" s="95">
        <f t="shared" ref="OW59" si="1941">SUM(OT59)</f>
        <v>0</v>
      </c>
      <c r="OX59" s="96">
        <f t="shared" si="196"/>
        <v>0</v>
      </c>
      <c r="OY59" s="97"/>
      <c r="OZ59" s="95"/>
      <c r="PA59" s="96">
        <f t="shared" si="1906"/>
        <v>0</v>
      </c>
      <c r="PB59" s="97"/>
      <c r="PC59" s="95"/>
      <c r="PD59" s="96">
        <f t="shared" si="1907"/>
        <v>0</v>
      </c>
      <c r="PE59" s="97"/>
      <c r="PF59" s="95"/>
      <c r="PG59" s="96">
        <f t="shared" si="1908"/>
        <v>0</v>
      </c>
      <c r="PH59" s="97"/>
      <c r="PI59" s="95"/>
      <c r="PJ59" s="96">
        <f t="shared" si="1909"/>
        <v>0</v>
      </c>
      <c r="PK59" s="97">
        <f t="shared" si="201"/>
        <v>0</v>
      </c>
      <c r="PL59" s="95">
        <f t="shared" si="201"/>
        <v>0</v>
      </c>
      <c r="PM59" s="96">
        <f t="shared" si="202"/>
        <v>0</v>
      </c>
      <c r="PN59" s="97">
        <f t="shared" ref="PN59" si="1942">SUM(OP59,OV59,PK59)</f>
        <v>0</v>
      </c>
      <c r="PO59" s="95">
        <f t="shared" ref="PO59" si="1943">SUM(OQ59,OW59,PL59)</f>
        <v>0</v>
      </c>
      <c r="PP59" s="96">
        <f t="shared" si="203"/>
        <v>0</v>
      </c>
      <c r="PQ59" s="97">
        <f t="shared" si="1232"/>
        <v>0</v>
      </c>
      <c r="PR59" s="95">
        <f t="shared" si="1233"/>
        <v>0</v>
      </c>
      <c r="PS59" s="96">
        <f t="shared" si="204"/>
        <v>0</v>
      </c>
      <c r="PT59" s="97">
        <f t="shared" si="1234"/>
        <v>3500</v>
      </c>
      <c r="PU59" s="95">
        <f t="shared" si="1235"/>
        <v>0</v>
      </c>
      <c r="PV59" s="96">
        <f t="shared" si="205"/>
        <v>3500</v>
      </c>
    </row>
    <row r="60" spans="1:438" s="27" customFormat="1" ht="16.5" thickBot="1" x14ac:dyDescent="0.3">
      <c r="A60" s="19">
        <v>49</v>
      </c>
      <c r="B60" s="20" t="s">
        <v>307</v>
      </c>
      <c r="C60" s="83" t="s">
        <v>377</v>
      </c>
      <c r="D60" s="22">
        <f t="shared" ref="D60:AG60" si="1944">SUM(D58:D59)</f>
        <v>0</v>
      </c>
      <c r="E60" s="23">
        <f t="shared" si="1944"/>
        <v>0</v>
      </c>
      <c r="F60" s="79">
        <f t="shared" si="1944"/>
        <v>0</v>
      </c>
      <c r="G60" s="25">
        <f t="shared" si="1944"/>
        <v>0</v>
      </c>
      <c r="H60" s="23">
        <f t="shared" si="1944"/>
        <v>0</v>
      </c>
      <c r="I60" s="79">
        <f t="shared" si="1944"/>
        <v>0</v>
      </c>
      <c r="J60" s="25">
        <f t="shared" si="1944"/>
        <v>0</v>
      </c>
      <c r="K60" s="23">
        <f t="shared" si="1944"/>
        <v>0</v>
      </c>
      <c r="L60" s="79">
        <f t="shared" si="1944"/>
        <v>0</v>
      </c>
      <c r="M60" s="25">
        <f t="shared" si="1944"/>
        <v>0</v>
      </c>
      <c r="N60" s="23">
        <f t="shared" si="1944"/>
        <v>0</v>
      </c>
      <c r="O60" s="79">
        <f t="shared" si="1944"/>
        <v>0</v>
      </c>
      <c r="P60" s="25">
        <f t="shared" si="1944"/>
        <v>0</v>
      </c>
      <c r="Q60" s="23">
        <f t="shared" si="1944"/>
        <v>0</v>
      </c>
      <c r="R60" s="79">
        <f t="shared" si="1944"/>
        <v>0</v>
      </c>
      <c r="S60" s="25">
        <f t="shared" si="1944"/>
        <v>0</v>
      </c>
      <c r="T60" s="23">
        <f t="shared" si="1944"/>
        <v>0</v>
      </c>
      <c r="U60" s="79">
        <f t="shared" si="1944"/>
        <v>0</v>
      </c>
      <c r="V60" s="25">
        <f t="shared" si="1944"/>
        <v>0</v>
      </c>
      <c r="W60" s="23">
        <f t="shared" si="1944"/>
        <v>0</v>
      </c>
      <c r="X60" s="79">
        <f t="shared" si="1944"/>
        <v>0</v>
      </c>
      <c r="Y60" s="25">
        <f t="shared" si="1944"/>
        <v>0</v>
      </c>
      <c r="Z60" s="23">
        <f t="shared" si="1944"/>
        <v>0</v>
      </c>
      <c r="AA60" s="79">
        <f t="shared" si="1944"/>
        <v>0</v>
      </c>
      <c r="AB60" s="25">
        <f t="shared" si="1944"/>
        <v>0</v>
      </c>
      <c r="AC60" s="23">
        <f t="shared" si="1944"/>
        <v>0</v>
      </c>
      <c r="AD60" s="79">
        <f t="shared" si="1944"/>
        <v>0</v>
      </c>
      <c r="AE60" s="25">
        <f t="shared" si="1944"/>
        <v>3500</v>
      </c>
      <c r="AF60" s="23">
        <f t="shared" ref="AF60" si="1945">SUM(AF58:AF59)</f>
        <v>0</v>
      </c>
      <c r="AG60" s="79">
        <f t="shared" si="1944"/>
        <v>3500</v>
      </c>
      <c r="AH60" s="25">
        <f t="shared" si="1225"/>
        <v>3500</v>
      </c>
      <c r="AI60" s="23">
        <f t="shared" si="28"/>
        <v>0</v>
      </c>
      <c r="AJ60" s="79">
        <f t="shared" si="29"/>
        <v>3500</v>
      </c>
      <c r="AK60" s="25">
        <f t="shared" ref="AK60:AS60" si="1946">SUM(AK58:AK59)</f>
        <v>0</v>
      </c>
      <c r="AL60" s="23">
        <f t="shared" si="1946"/>
        <v>0</v>
      </c>
      <c r="AM60" s="79">
        <f t="shared" si="1946"/>
        <v>0</v>
      </c>
      <c r="AN60" s="25">
        <f t="shared" si="1946"/>
        <v>0</v>
      </c>
      <c r="AO60" s="23">
        <f t="shared" si="1946"/>
        <v>0</v>
      </c>
      <c r="AP60" s="79">
        <f t="shared" si="1946"/>
        <v>0</v>
      </c>
      <c r="AQ60" s="25">
        <f t="shared" si="1946"/>
        <v>0</v>
      </c>
      <c r="AR60" s="23">
        <f t="shared" si="1946"/>
        <v>0</v>
      </c>
      <c r="AS60" s="79">
        <f t="shared" si="1946"/>
        <v>0</v>
      </c>
      <c r="AT60" s="25">
        <f t="shared" ref="AT60:BQ60" si="1947">SUM(AT58:AT59)</f>
        <v>0</v>
      </c>
      <c r="AU60" s="23">
        <f t="shared" si="1947"/>
        <v>0</v>
      </c>
      <c r="AV60" s="79">
        <f t="shared" si="1947"/>
        <v>0</v>
      </c>
      <c r="AW60" s="25">
        <f t="shared" si="1947"/>
        <v>0</v>
      </c>
      <c r="AX60" s="23">
        <f t="shared" si="1947"/>
        <v>0</v>
      </c>
      <c r="AY60" s="79">
        <f t="shared" si="1947"/>
        <v>0</v>
      </c>
      <c r="AZ60" s="25">
        <f t="shared" si="1947"/>
        <v>0</v>
      </c>
      <c r="BA60" s="23">
        <f t="shared" si="1947"/>
        <v>0</v>
      </c>
      <c r="BB60" s="79">
        <f t="shared" si="1947"/>
        <v>0</v>
      </c>
      <c r="BC60" s="25">
        <f t="shared" si="1947"/>
        <v>0</v>
      </c>
      <c r="BD60" s="23">
        <f t="shared" si="1947"/>
        <v>0</v>
      </c>
      <c r="BE60" s="79">
        <f t="shared" si="1947"/>
        <v>0</v>
      </c>
      <c r="BF60" s="25">
        <f t="shared" si="1947"/>
        <v>0</v>
      </c>
      <c r="BG60" s="23">
        <f t="shared" si="1947"/>
        <v>0</v>
      </c>
      <c r="BH60" s="79">
        <f t="shared" si="1947"/>
        <v>0</v>
      </c>
      <c r="BI60" s="25">
        <f t="shared" si="1947"/>
        <v>0</v>
      </c>
      <c r="BJ60" s="23">
        <f t="shared" si="1947"/>
        <v>0</v>
      </c>
      <c r="BK60" s="79">
        <f t="shared" si="1947"/>
        <v>0</v>
      </c>
      <c r="BL60" s="25">
        <f t="shared" si="1947"/>
        <v>0</v>
      </c>
      <c r="BM60" s="23">
        <f t="shared" si="1947"/>
        <v>0</v>
      </c>
      <c r="BN60" s="79">
        <f t="shared" si="1947"/>
        <v>0</v>
      </c>
      <c r="BO60" s="25">
        <f t="shared" si="1947"/>
        <v>0</v>
      </c>
      <c r="BP60" s="23">
        <f t="shared" si="1947"/>
        <v>0</v>
      </c>
      <c r="BQ60" s="79">
        <f t="shared" si="1947"/>
        <v>0</v>
      </c>
      <c r="BR60" s="25">
        <f t="shared" si="41"/>
        <v>0</v>
      </c>
      <c r="BS60" s="23">
        <f t="shared" si="42"/>
        <v>0</v>
      </c>
      <c r="BT60" s="79">
        <f t="shared" si="43"/>
        <v>0</v>
      </c>
      <c r="BU60" s="25">
        <f t="shared" ref="BU60:CO60" si="1948">SUM(BU58:BU59)</f>
        <v>0</v>
      </c>
      <c r="BV60" s="23">
        <f t="shared" si="1948"/>
        <v>0</v>
      </c>
      <c r="BW60" s="79">
        <f t="shared" si="1948"/>
        <v>0</v>
      </c>
      <c r="BX60" s="25">
        <f t="shared" si="1948"/>
        <v>0</v>
      </c>
      <c r="BY60" s="23">
        <f t="shared" si="1948"/>
        <v>0</v>
      </c>
      <c r="BZ60" s="79">
        <f t="shared" si="1948"/>
        <v>0</v>
      </c>
      <c r="CA60" s="25">
        <f t="shared" si="1948"/>
        <v>0</v>
      </c>
      <c r="CB60" s="23">
        <f t="shared" si="1948"/>
        <v>0</v>
      </c>
      <c r="CC60" s="79">
        <f t="shared" si="1948"/>
        <v>0</v>
      </c>
      <c r="CD60" s="25">
        <f t="shared" si="1948"/>
        <v>0</v>
      </c>
      <c r="CE60" s="23">
        <f t="shared" si="1948"/>
        <v>0</v>
      </c>
      <c r="CF60" s="79">
        <f t="shared" si="1948"/>
        <v>0</v>
      </c>
      <c r="CG60" s="25">
        <f t="shared" si="1948"/>
        <v>0</v>
      </c>
      <c r="CH60" s="23">
        <f t="shared" si="1948"/>
        <v>0</v>
      </c>
      <c r="CI60" s="79">
        <f t="shared" si="1948"/>
        <v>0</v>
      </c>
      <c r="CJ60" s="25">
        <f t="shared" si="1948"/>
        <v>0</v>
      </c>
      <c r="CK60" s="23">
        <f t="shared" si="1948"/>
        <v>0</v>
      </c>
      <c r="CL60" s="79">
        <f t="shared" si="1948"/>
        <v>0</v>
      </c>
      <c r="CM60" s="25">
        <f t="shared" si="1948"/>
        <v>0</v>
      </c>
      <c r="CN60" s="23">
        <f t="shared" si="1948"/>
        <v>0</v>
      </c>
      <c r="CO60" s="79">
        <f t="shared" si="1948"/>
        <v>0</v>
      </c>
      <c r="CP60" s="25">
        <f t="shared" si="51"/>
        <v>0</v>
      </c>
      <c r="CQ60" s="23">
        <f t="shared" si="52"/>
        <v>0</v>
      </c>
      <c r="CR60" s="79">
        <f t="shared" si="53"/>
        <v>0</v>
      </c>
      <c r="CS60" s="25">
        <f t="shared" ref="CS60:DG60" si="1949">SUM(CS58:CS59)</f>
        <v>0</v>
      </c>
      <c r="CT60" s="23">
        <f t="shared" si="1949"/>
        <v>0</v>
      </c>
      <c r="CU60" s="79">
        <f t="shared" si="1949"/>
        <v>0</v>
      </c>
      <c r="CV60" s="25">
        <f t="shared" si="1949"/>
        <v>0</v>
      </c>
      <c r="CW60" s="23">
        <f t="shared" si="1949"/>
        <v>0</v>
      </c>
      <c r="CX60" s="79">
        <f t="shared" si="1949"/>
        <v>0</v>
      </c>
      <c r="CY60" s="25">
        <f t="shared" si="1949"/>
        <v>0</v>
      </c>
      <c r="CZ60" s="23">
        <f t="shared" si="1949"/>
        <v>0</v>
      </c>
      <c r="DA60" s="79">
        <f t="shared" si="1949"/>
        <v>0</v>
      </c>
      <c r="DB60" s="25">
        <f t="shared" si="1949"/>
        <v>0</v>
      </c>
      <c r="DC60" s="23">
        <f t="shared" si="1949"/>
        <v>0</v>
      </c>
      <c r="DD60" s="79">
        <f t="shared" si="1949"/>
        <v>0</v>
      </c>
      <c r="DE60" s="25">
        <f t="shared" si="1949"/>
        <v>0</v>
      </c>
      <c r="DF60" s="23">
        <f t="shared" si="1949"/>
        <v>0</v>
      </c>
      <c r="DG60" s="79">
        <f t="shared" si="1949"/>
        <v>0</v>
      </c>
      <c r="DH60" s="25">
        <f t="shared" si="59"/>
        <v>0</v>
      </c>
      <c r="DI60" s="23">
        <f t="shared" si="60"/>
        <v>0</v>
      </c>
      <c r="DJ60" s="79">
        <f t="shared" si="61"/>
        <v>0</v>
      </c>
      <c r="DK60" s="25">
        <f t="shared" ref="DK60:DY60" si="1950">SUM(DK58:DK59)</f>
        <v>0</v>
      </c>
      <c r="DL60" s="23">
        <f t="shared" si="1950"/>
        <v>0</v>
      </c>
      <c r="DM60" s="79">
        <f t="shared" si="1950"/>
        <v>0</v>
      </c>
      <c r="DN60" s="25">
        <f t="shared" si="1950"/>
        <v>0</v>
      </c>
      <c r="DO60" s="23">
        <f t="shared" si="1950"/>
        <v>0</v>
      </c>
      <c r="DP60" s="79">
        <f t="shared" si="1950"/>
        <v>0</v>
      </c>
      <c r="DQ60" s="25">
        <f t="shared" si="1950"/>
        <v>0</v>
      </c>
      <c r="DR60" s="23">
        <f t="shared" si="1950"/>
        <v>0</v>
      </c>
      <c r="DS60" s="79">
        <f t="shared" si="1950"/>
        <v>0</v>
      </c>
      <c r="DT60" s="25">
        <f t="shared" si="1950"/>
        <v>0</v>
      </c>
      <c r="DU60" s="23">
        <f t="shared" si="1950"/>
        <v>0</v>
      </c>
      <c r="DV60" s="79">
        <f t="shared" si="1950"/>
        <v>0</v>
      </c>
      <c r="DW60" s="25">
        <f t="shared" si="1950"/>
        <v>0</v>
      </c>
      <c r="DX60" s="23">
        <f t="shared" si="1950"/>
        <v>0</v>
      </c>
      <c r="DY60" s="79">
        <f t="shared" si="1950"/>
        <v>0</v>
      </c>
      <c r="DZ60" s="25">
        <f t="shared" si="67"/>
        <v>0</v>
      </c>
      <c r="EA60" s="23">
        <f t="shared" si="67"/>
        <v>0</v>
      </c>
      <c r="EB60" s="79">
        <f t="shared" si="68"/>
        <v>0</v>
      </c>
      <c r="EC60" s="25">
        <f t="shared" ref="EC60:EK60" si="1951">SUM(EC58:EC59)</f>
        <v>0</v>
      </c>
      <c r="ED60" s="23">
        <f t="shared" si="1951"/>
        <v>0</v>
      </c>
      <c r="EE60" s="79">
        <f t="shared" si="1951"/>
        <v>0</v>
      </c>
      <c r="EF60" s="25">
        <f t="shared" si="1951"/>
        <v>0</v>
      </c>
      <c r="EG60" s="23">
        <f t="shared" si="1951"/>
        <v>0</v>
      </c>
      <c r="EH60" s="79">
        <f t="shared" si="1951"/>
        <v>0</v>
      </c>
      <c r="EI60" s="25">
        <f t="shared" si="1951"/>
        <v>0</v>
      </c>
      <c r="EJ60" s="23">
        <f t="shared" si="1951"/>
        <v>0</v>
      </c>
      <c r="EK60" s="79">
        <f t="shared" si="1951"/>
        <v>0</v>
      </c>
      <c r="EL60" s="25">
        <f t="shared" ref="EL60:EM60" si="1952">SUM(EL58:EL59)</f>
        <v>0</v>
      </c>
      <c r="EM60" s="23">
        <f t="shared" si="1952"/>
        <v>0</v>
      </c>
      <c r="EN60" s="79">
        <f t="shared" ref="EN60" si="1953">SUM(EN58:EN59)</f>
        <v>0</v>
      </c>
      <c r="EO60" s="25">
        <f t="shared" si="1226"/>
        <v>0</v>
      </c>
      <c r="EP60" s="23">
        <f t="shared" si="1227"/>
        <v>0</v>
      </c>
      <c r="EQ60" s="79">
        <f t="shared" si="74"/>
        <v>0</v>
      </c>
      <c r="ER60" s="25">
        <f t="shared" ref="ER60:FI60" si="1954">SUM(ER58:ER59)</f>
        <v>0</v>
      </c>
      <c r="ES60" s="23">
        <f t="shared" si="1954"/>
        <v>0</v>
      </c>
      <c r="ET60" s="79">
        <f t="shared" si="1954"/>
        <v>0</v>
      </c>
      <c r="EU60" s="25">
        <f t="shared" si="1954"/>
        <v>0</v>
      </c>
      <c r="EV60" s="23">
        <f t="shared" si="1954"/>
        <v>0</v>
      </c>
      <c r="EW60" s="79">
        <f t="shared" si="1954"/>
        <v>0</v>
      </c>
      <c r="EX60" s="25">
        <f t="shared" si="1954"/>
        <v>0</v>
      </c>
      <c r="EY60" s="23">
        <f t="shared" si="1954"/>
        <v>0</v>
      </c>
      <c r="EZ60" s="79">
        <f t="shared" si="1954"/>
        <v>0</v>
      </c>
      <c r="FA60" s="25">
        <f t="shared" si="1954"/>
        <v>0</v>
      </c>
      <c r="FB60" s="23">
        <f t="shared" si="1954"/>
        <v>0</v>
      </c>
      <c r="FC60" s="79">
        <f t="shared" si="1954"/>
        <v>0</v>
      </c>
      <c r="FD60" s="25">
        <f t="shared" si="1954"/>
        <v>0</v>
      </c>
      <c r="FE60" s="23">
        <f t="shared" si="1954"/>
        <v>0</v>
      </c>
      <c r="FF60" s="79">
        <f t="shared" si="1954"/>
        <v>0</v>
      </c>
      <c r="FG60" s="25">
        <f t="shared" si="1954"/>
        <v>0</v>
      </c>
      <c r="FH60" s="23">
        <f t="shared" si="1954"/>
        <v>0</v>
      </c>
      <c r="FI60" s="79">
        <f t="shared" si="1954"/>
        <v>0</v>
      </c>
      <c r="FJ60" s="25">
        <f t="shared" si="81"/>
        <v>0</v>
      </c>
      <c r="FK60" s="23">
        <f t="shared" si="82"/>
        <v>0</v>
      </c>
      <c r="FL60" s="79">
        <f t="shared" si="83"/>
        <v>0</v>
      </c>
      <c r="FM60" s="25">
        <f t="shared" ref="FM60:GA60" si="1955">SUM(FM58:FM59)</f>
        <v>0</v>
      </c>
      <c r="FN60" s="23">
        <f t="shared" si="1955"/>
        <v>0</v>
      </c>
      <c r="FO60" s="79">
        <f t="shared" si="1955"/>
        <v>0</v>
      </c>
      <c r="FP60" s="25">
        <f t="shared" si="1955"/>
        <v>0</v>
      </c>
      <c r="FQ60" s="23">
        <f t="shared" si="1955"/>
        <v>0</v>
      </c>
      <c r="FR60" s="79">
        <f t="shared" si="1955"/>
        <v>0</v>
      </c>
      <c r="FS60" s="25">
        <f t="shared" si="1955"/>
        <v>0</v>
      </c>
      <c r="FT60" s="23">
        <f t="shared" si="1955"/>
        <v>0</v>
      </c>
      <c r="FU60" s="79">
        <f t="shared" si="1955"/>
        <v>0</v>
      </c>
      <c r="FV60" s="25">
        <f t="shared" si="1955"/>
        <v>0</v>
      </c>
      <c r="FW60" s="23">
        <f t="shared" si="1955"/>
        <v>0</v>
      </c>
      <c r="FX60" s="79">
        <f t="shared" si="1955"/>
        <v>0</v>
      </c>
      <c r="FY60" s="25">
        <f t="shared" si="1955"/>
        <v>0</v>
      </c>
      <c r="FZ60" s="23">
        <f t="shared" si="1955"/>
        <v>0</v>
      </c>
      <c r="GA60" s="79">
        <f t="shared" si="1955"/>
        <v>0</v>
      </c>
      <c r="GB60" s="25">
        <f t="shared" si="89"/>
        <v>0</v>
      </c>
      <c r="GC60" s="23">
        <f t="shared" si="90"/>
        <v>0</v>
      </c>
      <c r="GD60" s="79">
        <f t="shared" ref="GD60:GJ60" si="1956">SUM(GD58:GD59)</f>
        <v>0</v>
      </c>
      <c r="GE60" s="25">
        <f t="shared" si="1956"/>
        <v>0</v>
      </c>
      <c r="GF60" s="23">
        <f t="shared" si="1956"/>
        <v>0</v>
      </c>
      <c r="GG60" s="79">
        <f t="shared" si="1956"/>
        <v>0</v>
      </c>
      <c r="GH60" s="25">
        <f t="shared" si="1956"/>
        <v>0</v>
      </c>
      <c r="GI60" s="23">
        <f t="shared" si="1956"/>
        <v>0</v>
      </c>
      <c r="GJ60" s="79">
        <f t="shared" si="1956"/>
        <v>0</v>
      </c>
      <c r="GK60" s="25">
        <f t="shared" si="94"/>
        <v>0</v>
      </c>
      <c r="GL60" s="23">
        <f t="shared" si="94"/>
        <v>0</v>
      </c>
      <c r="GM60" s="79">
        <f t="shared" si="95"/>
        <v>0</v>
      </c>
      <c r="GN60" s="25">
        <f t="shared" ref="GN60:GS60" si="1957">SUM(GN58:GN59)</f>
        <v>0</v>
      </c>
      <c r="GO60" s="23">
        <f t="shared" si="1957"/>
        <v>0</v>
      </c>
      <c r="GP60" s="79">
        <f t="shared" si="1957"/>
        <v>0</v>
      </c>
      <c r="GQ60" s="25">
        <f t="shared" si="1957"/>
        <v>0</v>
      </c>
      <c r="GR60" s="23">
        <f t="shared" si="1957"/>
        <v>0</v>
      </c>
      <c r="GS60" s="79">
        <f t="shared" si="1957"/>
        <v>0</v>
      </c>
      <c r="GT60" s="25">
        <f t="shared" si="98"/>
        <v>0</v>
      </c>
      <c r="GU60" s="23">
        <f t="shared" si="99"/>
        <v>0</v>
      </c>
      <c r="GV60" s="79">
        <f t="shared" si="100"/>
        <v>0</v>
      </c>
      <c r="GW60" s="25">
        <f t="shared" si="1228"/>
        <v>0</v>
      </c>
      <c r="GX60" s="23">
        <f t="shared" si="1229"/>
        <v>0</v>
      </c>
      <c r="GY60" s="79">
        <f t="shared" si="101"/>
        <v>0</v>
      </c>
      <c r="GZ60" s="23">
        <f t="shared" ref="GZ60:HT60" si="1958">SUM(GZ58:GZ59)</f>
        <v>0</v>
      </c>
      <c r="HA60" s="23">
        <f t="shared" si="1958"/>
        <v>0</v>
      </c>
      <c r="HB60" s="79">
        <f t="shared" si="1958"/>
        <v>0</v>
      </c>
      <c r="HC60" s="23">
        <f t="shared" si="1958"/>
        <v>0</v>
      </c>
      <c r="HD60" s="23">
        <f t="shared" si="1958"/>
        <v>0</v>
      </c>
      <c r="HE60" s="79">
        <f t="shared" si="1958"/>
        <v>0</v>
      </c>
      <c r="HF60" s="23">
        <f t="shared" si="1958"/>
        <v>0</v>
      </c>
      <c r="HG60" s="23">
        <f t="shared" si="1958"/>
        <v>0</v>
      </c>
      <c r="HH60" s="79">
        <f t="shared" si="1958"/>
        <v>0</v>
      </c>
      <c r="HI60" s="23">
        <f t="shared" si="1958"/>
        <v>0</v>
      </c>
      <c r="HJ60" s="23">
        <f t="shared" si="1958"/>
        <v>0</v>
      </c>
      <c r="HK60" s="79">
        <f t="shared" si="1958"/>
        <v>0</v>
      </c>
      <c r="HL60" s="23">
        <f t="shared" si="1958"/>
        <v>0</v>
      </c>
      <c r="HM60" s="23">
        <f t="shared" si="1958"/>
        <v>0</v>
      </c>
      <c r="HN60" s="79">
        <f t="shared" si="1958"/>
        <v>0</v>
      </c>
      <c r="HO60" s="25">
        <f t="shared" si="1958"/>
        <v>0</v>
      </c>
      <c r="HP60" s="23">
        <f t="shared" si="1958"/>
        <v>0</v>
      </c>
      <c r="HQ60" s="79">
        <f t="shared" si="1958"/>
        <v>0</v>
      </c>
      <c r="HR60" s="25">
        <f t="shared" si="1958"/>
        <v>0</v>
      </c>
      <c r="HS60" s="23">
        <f t="shared" si="1958"/>
        <v>0</v>
      </c>
      <c r="HT60" s="79">
        <f t="shared" si="1958"/>
        <v>0</v>
      </c>
      <c r="HU60" s="25">
        <f t="shared" ref="HU60:HW60" si="1959">SUM(HU58:HU59)</f>
        <v>0</v>
      </c>
      <c r="HV60" s="23">
        <f t="shared" si="1959"/>
        <v>0</v>
      </c>
      <c r="HW60" s="79">
        <f t="shared" si="1959"/>
        <v>0</v>
      </c>
      <c r="HX60" s="25">
        <f t="shared" si="110"/>
        <v>0</v>
      </c>
      <c r="HY60" s="23">
        <f t="shared" si="111"/>
        <v>0</v>
      </c>
      <c r="HZ60" s="79">
        <f t="shared" si="112"/>
        <v>0</v>
      </c>
      <c r="IA60" s="25">
        <f t="shared" ref="IA60:IF60" si="1960">SUM(IA58:IA59)</f>
        <v>0</v>
      </c>
      <c r="IB60" s="23">
        <f t="shared" si="1960"/>
        <v>0</v>
      </c>
      <c r="IC60" s="79">
        <f t="shared" si="1960"/>
        <v>0</v>
      </c>
      <c r="ID60" s="25">
        <f t="shared" si="1960"/>
        <v>0</v>
      </c>
      <c r="IE60" s="23">
        <f t="shared" si="1960"/>
        <v>0</v>
      </c>
      <c r="IF60" s="79">
        <f t="shared" si="1960"/>
        <v>0</v>
      </c>
      <c r="IG60" s="25">
        <f t="shared" si="115"/>
        <v>0</v>
      </c>
      <c r="IH60" s="23">
        <f t="shared" si="116"/>
        <v>0</v>
      </c>
      <c r="II60" s="79">
        <f t="shared" si="117"/>
        <v>0</v>
      </c>
      <c r="IJ60" s="25">
        <f t="shared" ref="IJ60:IO60" si="1961">SUM(IJ58:IJ59)</f>
        <v>0</v>
      </c>
      <c r="IK60" s="23">
        <f t="shared" si="1961"/>
        <v>0</v>
      </c>
      <c r="IL60" s="79">
        <f t="shared" si="1961"/>
        <v>0</v>
      </c>
      <c r="IM60" s="25">
        <f t="shared" si="1961"/>
        <v>0</v>
      </c>
      <c r="IN60" s="23">
        <f t="shared" si="1961"/>
        <v>0</v>
      </c>
      <c r="IO60" s="79">
        <f t="shared" si="1961"/>
        <v>0</v>
      </c>
      <c r="IP60" s="25">
        <f t="shared" si="120"/>
        <v>0</v>
      </c>
      <c r="IQ60" s="23">
        <f t="shared" si="121"/>
        <v>0</v>
      </c>
      <c r="IR60" s="79">
        <f t="shared" si="122"/>
        <v>0</v>
      </c>
      <c r="IS60" s="25">
        <f t="shared" ref="IS60:IX60" si="1962">SUM(IS58:IS59)</f>
        <v>0</v>
      </c>
      <c r="IT60" s="23">
        <f t="shared" si="1962"/>
        <v>0</v>
      </c>
      <c r="IU60" s="79">
        <f t="shared" si="1962"/>
        <v>0</v>
      </c>
      <c r="IV60" s="25">
        <f t="shared" si="1962"/>
        <v>0</v>
      </c>
      <c r="IW60" s="23">
        <f t="shared" si="1962"/>
        <v>0</v>
      </c>
      <c r="IX60" s="79">
        <f t="shared" si="1962"/>
        <v>0</v>
      </c>
      <c r="IY60" s="25">
        <f t="shared" si="125"/>
        <v>0</v>
      </c>
      <c r="IZ60" s="23">
        <f t="shared" si="126"/>
        <v>0</v>
      </c>
      <c r="JA60" s="79">
        <f t="shared" si="127"/>
        <v>0</v>
      </c>
      <c r="JB60" s="25">
        <f t="shared" ref="JB60:JJ60" si="1963">SUM(JB58:JB59)</f>
        <v>0</v>
      </c>
      <c r="JC60" s="23">
        <f t="shared" si="1963"/>
        <v>0</v>
      </c>
      <c r="JD60" s="79">
        <f t="shared" si="1963"/>
        <v>0</v>
      </c>
      <c r="JE60" s="25">
        <f t="shared" si="1963"/>
        <v>0</v>
      </c>
      <c r="JF60" s="23">
        <f t="shared" si="1963"/>
        <v>0</v>
      </c>
      <c r="JG60" s="79">
        <f t="shared" si="1963"/>
        <v>0</v>
      </c>
      <c r="JH60" s="25">
        <f t="shared" si="1963"/>
        <v>0</v>
      </c>
      <c r="JI60" s="23">
        <f t="shared" si="1963"/>
        <v>0</v>
      </c>
      <c r="JJ60" s="79">
        <f t="shared" si="1963"/>
        <v>0</v>
      </c>
      <c r="JK60" s="25">
        <f t="shared" si="131"/>
        <v>0</v>
      </c>
      <c r="JL60" s="23">
        <f t="shared" si="132"/>
        <v>0</v>
      </c>
      <c r="JM60" s="79">
        <f t="shared" si="133"/>
        <v>0</v>
      </c>
      <c r="JN60" s="25">
        <f t="shared" ref="JN60:JS60" si="1964">SUM(JN58:JN59)</f>
        <v>0</v>
      </c>
      <c r="JO60" s="23">
        <f t="shared" si="1964"/>
        <v>0</v>
      </c>
      <c r="JP60" s="79">
        <f t="shared" si="1964"/>
        <v>0</v>
      </c>
      <c r="JQ60" s="25">
        <f t="shared" si="1964"/>
        <v>0</v>
      </c>
      <c r="JR60" s="23">
        <f t="shared" si="1964"/>
        <v>0</v>
      </c>
      <c r="JS60" s="79">
        <f t="shared" si="1964"/>
        <v>0</v>
      </c>
      <c r="JT60" s="25">
        <f t="shared" si="136"/>
        <v>0</v>
      </c>
      <c r="JU60" s="23">
        <f t="shared" si="137"/>
        <v>0</v>
      </c>
      <c r="JV60" s="79">
        <f t="shared" si="138"/>
        <v>0</v>
      </c>
      <c r="JW60" s="25">
        <f t="shared" ref="JW60:KB60" si="1965">SUM(JW58:JW59)</f>
        <v>0</v>
      </c>
      <c r="JX60" s="23">
        <f t="shared" si="1965"/>
        <v>0</v>
      </c>
      <c r="JY60" s="79">
        <f t="shared" si="1965"/>
        <v>0</v>
      </c>
      <c r="JZ60" s="25">
        <f t="shared" si="1965"/>
        <v>0</v>
      </c>
      <c r="KA60" s="23">
        <f t="shared" si="1965"/>
        <v>0</v>
      </c>
      <c r="KB60" s="79">
        <f t="shared" si="1965"/>
        <v>0</v>
      </c>
      <c r="KC60" s="25">
        <f t="shared" si="141"/>
        <v>0</v>
      </c>
      <c r="KD60" s="23">
        <f t="shared" si="142"/>
        <v>0</v>
      </c>
      <c r="KE60" s="79">
        <f t="shared" si="143"/>
        <v>0</v>
      </c>
      <c r="KF60" s="25">
        <f>SUM(KF58:KF59)</f>
        <v>0</v>
      </c>
      <c r="KG60" s="23">
        <f t="shared" ref="KG60" si="1966">SUM(KG58:KG59)</f>
        <v>0</v>
      </c>
      <c r="KH60" s="79">
        <f>SUM(KH58:KH59)</f>
        <v>0</v>
      </c>
      <c r="KI60" s="25">
        <f t="shared" si="1351"/>
        <v>0</v>
      </c>
      <c r="KJ60" s="23">
        <f t="shared" si="1352"/>
        <v>0</v>
      </c>
      <c r="KK60" s="79">
        <f t="shared" si="145"/>
        <v>0</v>
      </c>
      <c r="KL60" s="25">
        <f t="shared" ref="KL60:KT60" si="1967">SUM(KL58:KL59)</f>
        <v>0</v>
      </c>
      <c r="KM60" s="23">
        <f t="shared" si="1967"/>
        <v>0</v>
      </c>
      <c r="KN60" s="79">
        <f t="shared" si="1967"/>
        <v>0</v>
      </c>
      <c r="KO60" s="25">
        <f t="shared" si="1967"/>
        <v>0</v>
      </c>
      <c r="KP60" s="23">
        <f t="shared" si="1967"/>
        <v>0</v>
      </c>
      <c r="KQ60" s="79">
        <f t="shared" si="1967"/>
        <v>0</v>
      </c>
      <c r="KR60" s="25">
        <f t="shared" si="1967"/>
        <v>0</v>
      </c>
      <c r="KS60" s="23">
        <f t="shared" si="1967"/>
        <v>0</v>
      </c>
      <c r="KT60" s="79">
        <f t="shared" si="1967"/>
        <v>0</v>
      </c>
      <c r="KU60" s="25">
        <f t="shared" si="149"/>
        <v>0</v>
      </c>
      <c r="KV60" s="23">
        <f t="shared" si="150"/>
        <v>0</v>
      </c>
      <c r="KW60" s="79">
        <f t="shared" si="151"/>
        <v>0</v>
      </c>
      <c r="KX60" s="25">
        <f t="shared" ref="KX60:LL60" si="1968">SUM(KX58:KX59)</f>
        <v>0</v>
      </c>
      <c r="KY60" s="23">
        <f t="shared" si="1968"/>
        <v>0</v>
      </c>
      <c r="KZ60" s="79">
        <f t="shared" si="1968"/>
        <v>0</v>
      </c>
      <c r="LA60" s="25">
        <f t="shared" si="1968"/>
        <v>0</v>
      </c>
      <c r="LB60" s="23">
        <f t="shared" si="1968"/>
        <v>0</v>
      </c>
      <c r="LC60" s="79">
        <f t="shared" si="1968"/>
        <v>0</v>
      </c>
      <c r="LD60" s="25">
        <f t="shared" si="1968"/>
        <v>0</v>
      </c>
      <c r="LE60" s="23">
        <f t="shared" si="1968"/>
        <v>0</v>
      </c>
      <c r="LF60" s="79">
        <f t="shared" si="1968"/>
        <v>0</v>
      </c>
      <c r="LG60" s="25">
        <f t="shared" si="1968"/>
        <v>0</v>
      </c>
      <c r="LH60" s="23">
        <f t="shared" si="1968"/>
        <v>0</v>
      </c>
      <c r="LI60" s="79">
        <f t="shared" si="1968"/>
        <v>0</v>
      </c>
      <c r="LJ60" s="25">
        <f t="shared" si="1968"/>
        <v>0</v>
      </c>
      <c r="LK60" s="23">
        <f t="shared" si="1968"/>
        <v>0</v>
      </c>
      <c r="LL60" s="79">
        <f t="shared" si="1968"/>
        <v>0</v>
      </c>
      <c r="LM60" s="25">
        <f t="shared" si="157"/>
        <v>0</v>
      </c>
      <c r="LN60" s="23">
        <f t="shared" si="157"/>
        <v>0</v>
      </c>
      <c r="LO60" s="79">
        <f t="shared" si="158"/>
        <v>0</v>
      </c>
      <c r="LP60" s="25">
        <f>SUM(LP58:LP59)</f>
        <v>0</v>
      </c>
      <c r="LQ60" s="23">
        <f t="shared" ref="LQ60" si="1969">SUM(LQ58:LQ59)</f>
        <v>0</v>
      </c>
      <c r="LR60" s="79">
        <f>SUM(LR58:LR59)</f>
        <v>0</v>
      </c>
      <c r="LS60" s="25">
        <f t="shared" si="1230"/>
        <v>0</v>
      </c>
      <c r="LT60" s="23">
        <f t="shared" si="1231"/>
        <v>0</v>
      </c>
      <c r="LU60" s="79">
        <f t="shared" si="160"/>
        <v>0</v>
      </c>
      <c r="LV60" s="25">
        <f t="shared" ref="LV60:MV60" si="1970">SUM(LV58:LV59)</f>
        <v>1502700</v>
      </c>
      <c r="LW60" s="23">
        <f t="shared" si="1970"/>
        <v>0</v>
      </c>
      <c r="LX60" s="79">
        <f t="shared" si="1970"/>
        <v>1502700</v>
      </c>
      <c r="LY60" s="25">
        <f t="shared" si="1970"/>
        <v>0</v>
      </c>
      <c r="LZ60" s="23">
        <f t="shared" si="1970"/>
        <v>0</v>
      </c>
      <c r="MA60" s="79">
        <f t="shared" si="1970"/>
        <v>0</v>
      </c>
      <c r="MB60" s="25">
        <f t="shared" si="1970"/>
        <v>0</v>
      </c>
      <c r="MC60" s="23">
        <f t="shared" si="1970"/>
        <v>0</v>
      </c>
      <c r="MD60" s="79">
        <f t="shared" si="1970"/>
        <v>0</v>
      </c>
      <c r="ME60" s="25">
        <f t="shared" si="1970"/>
        <v>0</v>
      </c>
      <c r="MF60" s="23">
        <f t="shared" si="1970"/>
        <v>0</v>
      </c>
      <c r="MG60" s="79">
        <f t="shared" si="1970"/>
        <v>0</v>
      </c>
      <c r="MH60" s="25">
        <f t="shared" si="1970"/>
        <v>0</v>
      </c>
      <c r="MI60" s="23">
        <f t="shared" si="1970"/>
        <v>0</v>
      </c>
      <c r="MJ60" s="79">
        <f t="shared" si="1970"/>
        <v>0</v>
      </c>
      <c r="MK60" s="25">
        <f t="shared" si="1970"/>
        <v>0</v>
      </c>
      <c r="ML60" s="23">
        <f t="shared" si="1970"/>
        <v>0</v>
      </c>
      <c r="MM60" s="79">
        <f t="shared" si="1970"/>
        <v>0</v>
      </c>
      <c r="MN60" s="25">
        <f t="shared" si="1970"/>
        <v>0</v>
      </c>
      <c r="MO60" s="23">
        <f t="shared" si="1970"/>
        <v>0</v>
      </c>
      <c r="MP60" s="79">
        <f t="shared" si="1970"/>
        <v>0</v>
      </c>
      <c r="MQ60" s="25">
        <f t="shared" si="1970"/>
        <v>0</v>
      </c>
      <c r="MR60" s="23">
        <f t="shared" si="1970"/>
        <v>0</v>
      </c>
      <c r="MS60" s="79">
        <f t="shared" si="1970"/>
        <v>0</v>
      </c>
      <c r="MT60" s="25">
        <f t="shared" si="1970"/>
        <v>0</v>
      </c>
      <c r="MU60" s="23">
        <f t="shared" si="1970"/>
        <v>0</v>
      </c>
      <c r="MV60" s="79">
        <f t="shared" si="1970"/>
        <v>0</v>
      </c>
      <c r="MW60" s="25">
        <f t="shared" si="170"/>
        <v>1502700</v>
      </c>
      <c r="MX60" s="23">
        <f t="shared" si="171"/>
        <v>0</v>
      </c>
      <c r="MY60" s="79">
        <f t="shared" si="172"/>
        <v>1502700</v>
      </c>
      <c r="MZ60" s="25">
        <f t="shared" ref="MZ60:NK60" si="1971">SUM(MZ58:MZ59)</f>
        <v>0</v>
      </c>
      <c r="NA60" s="23">
        <f t="shared" si="1971"/>
        <v>0</v>
      </c>
      <c r="NB60" s="79">
        <f t="shared" si="1971"/>
        <v>0</v>
      </c>
      <c r="NC60" s="25">
        <f t="shared" si="1971"/>
        <v>0</v>
      </c>
      <c r="ND60" s="23">
        <f t="shared" si="1971"/>
        <v>0</v>
      </c>
      <c r="NE60" s="79">
        <f t="shared" si="1971"/>
        <v>0</v>
      </c>
      <c r="NF60" s="25">
        <f t="shared" si="1971"/>
        <v>0</v>
      </c>
      <c r="NG60" s="23">
        <f t="shared" si="1971"/>
        <v>0</v>
      </c>
      <c r="NH60" s="79">
        <f t="shared" si="1971"/>
        <v>0</v>
      </c>
      <c r="NI60" s="25">
        <f t="shared" si="1971"/>
        <v>0</v>
      </c>
      <c r="NJ60" s="23">
        <f t="shared" si="1971"/>
        <v>0</v>
      </c>
      <c r="NK60" s="79">
        <f t="shared" si="1971"/>
        <v>0</v>
      </c>
      <c r="NL60" s="25">
        <f t="shared" si="177"/>
        <v>0</v>
      </c>
      <c r="NM60" s="23">
        <f t="shared" si="178"/>
        <v>0</v>
      </c>
      <c r="NN60" s="79">
        <f t="shared" si="179"/>
        <v>0</v>
      </c>
      <c r="NO60" s="25">
        <f t="shared" si="180"/>
        <v>1502700</v>
      </c>
      <c r="NP60" s="23">
        <f t="shared" si="181"/>
        <v>0</v>
      </c>
      <c r="NQ60" s="79">
        <f t="shared" si="182"/>
        <v>1502700</v>
      </c>
      <c r="NR60" s="25">
        <f t="shared" ref="NR60:OL60" si="1972">SUM(NR58:NR59)</f>
        <v>0</v>
      </c>
      <c r="NS60" s="23">
        <f t="shared" si="1972"/>
        <v>0</v>
      </c>
      <c r="NT60" s="79">
        <f t="shared" si="1972"/>
        <v>0</v>
      </c>
      <c r="NU60" s="25">
        <f t="shared" si="1972"/>
        <v>0</v>
      </c>
      <c r="NV60" s="23">
        <f t="shared" si="1972"/>
        <v>0</v>
      </c>
      <c r="NW60" s="79">
        <f t="shared" si="1972"/>
        <v>0</v>
      </c>
      <c r="NX60" s="25">
        <f t="shared" si="1972"/>
        <v>0</v>
      </c>
      <c r="NY60" s="23">
        <f t="shared" si="1972"/>
        <v>0</v>
      </c>
      <c r="NZ60" s="79">
        <f t="shared" si="1972"/>
        <v>0</v>
      </c>
      <c r="OA60" s="25">
        <f t="shared" si="1972"/>
        <v>0</v>
      </c>
      <c r="OB60" s="23">
        <f t="shared" si="1972"/>
        <v>0</v>
      </c>
      <c r="OC60" s="79">
        <f t="shared" si="1972"/>
        <v>0</v>
      </c>
      <c r="OD60" s="25">
        <f t="shared" si="1972"/>
        <v>0</v>
      </c>
      <c r="OE60" s="23">
        <f t="shared" si="1972"/>
        <v>0</v>
      </c>
      <c r="OF60" s="79">
        <f t="shared" si="1972"/>
        <v>0</v>
      </c>
      <c r="OG60" s="25">
        <f t="shared" si="1972"/>
        <v>0</v>
      </c>
      <c r="OH60" s="23">
        <f t="shared" si="1972"/>
        <v>0</v>
      </c>
      <c r="OI60" s="79">
        <f t="shared" si="1972"/>
        <v>0</v>
      </c>
      <c r="OJ60" s="25">
        <f t="shared" si="1972"/>
        <v>0</v>
      </c>
      <c r="OK60" s="23">
        <f t="shared" si="1972"/>
        <v>0</v>
      </c>
      <c r="OL60" s="79">
        <f t="shared" si="1972"/>
        <v>0</v>
      </c>
      <c r="OM60" s="25">
        <f t="shared" ref="OM60:OO60" si="1973">SUM(OM58:OM59)</f>
        <v>0</v>
      </c>
      <c r="ON60" s="23">
        <f t="shared" si="1973"/>
        <v>0</v>
      </c>
      <c r="OO60" s="79">
        <f t="shared" si="1973"/>
        <v>0</v>
      </c>
      <c r="OP60" s="25">
        <f t="shared" si="1345"/>
        <v>0</v>
      </c>
      <c r="OQ60" s="23">
        <f t="shared" si="1345"/>
        <v>0</v>
      </c>
      <c r="OR60" s="79">
        <f t="shared" si="192"/>
        <v>0</v>
      </c>
      <c r="OS60" s="25">
        <f>SUM(OS58:OS59)</f>
        <v>0</v>
      </c>
      <c r="OT60" s="23">
        <f t="shared" ref="OT60" si="1974">SUM(OT58:OT59)</f>
        <v>0</v>
      </c>
      <c r="OU60" s="79">
        <f>SUM(OU58:OU59)</f>
        <v>0</v>
      </c>
      <c r="OV60" s="25">
        <f t="shared" si="194"/>
        <v>0</v>
      </c>
      <c r="OW60" s="23">
        <f t="shared" si="195"/>
        <v>0</v>
      </c>
      <c r="OX60" s="79">
        <f t="shared" si="196"/>
        <v>0</v>
      </c>
      <c r="OY60" s="25">
        <f t="shared" ref="OY60:PJ60" si="1975">SUM(OY58:OY59)</f>
        <v>0</v>
      </c>
      <c r="OZ60" s="23">
        <f t="shared" si="1975"/>
        <v>0</v>
      </c>
      <c r="PA60" s="79">
        <f t="shared" si="1975"/>
        <v>0</v>
      </c>
      <c r="PB60" s="25">
        <f t="shared" si="1975"/>
        <v>0</v>
      </c>
      <c r="PC60" s="23">
        <f t="shared" si="1975"/>
        <v>0</v>
      </c>
      <c r="PD60" s="79">
        <f t="shared" si="1975"/>
        <v>0</v>
      </c>
      <c r="PE60" s="25">
        <f t="shared" si="1975"/>
        <v>0</v>
      </c>
      <c r="PF60" s="23">
        <f t="shared" si="1975"/>
        <v>0</v>
      </c>
      <c r="PG60" s="79">
        <f t="shared" si="1975"/>
        <v>0</v>
      </c>
      <c r="PH60" s="25">
        <f t="shared" si="1975"/>
        <v>0</v>
      </c>
      <c r="PI60" s="23">
        <f t="shared" si="1975"/>
        <v>0</v>
      </c>
      <c r="PJ60" s="79">
        <f t="shared" si="1975"/>
        <v>0</v>
      </c>
      <c r="PK60" s="25">
        <f t="shared" si="201"/>
        <v>0</v>
      </c>
      <c r="PL60" s="23">
        <f t="shared" si="201"/>
        <v>0</v>
      </c>
      <c r="PM60" s="79">
        <f t="shared" si="202"/>
        <v>0</v>
      </c>
      <c r="PN60" s="25">
        <f t="shared" si="1353"/>
        <v>0</v>
      </c>
      <c r="PO60" s="23">
        <f t="shared" si="1354"/>
        <v>0</v>
      </c>
      <c r="PP60" s="79">
        <f t="shared" si="203"/>
        <v>0</v>
      </c>
      <c r="PQ60" s="25">
        <f t="shared" si="1232"/>
        <v>1502700</v>
      </c>
      <c r="PR60" s="23">
        <f t="shared" si="1233"/>
        <v>0</v>
      </c>
      <c r="PS60" s="79">
        <f t="shared" si="204"/>
        <v>1502700</v>
      </c>
      <c r="PT60" s="25">
        <f t="shared" si="1234"/>
        <v>1506200</v>
      </c>
      <c r="PU60" s="23">
        <f t="shared" si="1235"/>
        <v>0</v>
      </c>
      <c r="PV60" s="79">
        <f t="shared" si="205"/>
        <v>1506200</v>
      </c>
    </row>
    <row r="61" spans="1:438" s="27" customFormat="1" ht="16.5" thickBot="1" x14ac:dyDescent="0.3">
      <c r="A61" s="19">
        <v>50</v>
      </c>
      <c r="B61" s="20" t="s">
        <v>407</v>
      </c>
      <c r="C61" s="83" t="s">
        <v>262</v>
      </c>
      <c r="D61" s="22"/>
      <c r="E61" s="23"/>
      <c r="F61" s="79"/>
      <c r="G61" s="25"/>
      <c r="H61" s="23"/>
      <c r="I61" s="79"/>
      <c r="J61" s="25"/>
      <c r="K61" s="23"/>
      <c r="L61" s="79"/>
      <c r="M61" s="25"/>
      <c r="N61" s="23"/>
      <c r="O61" s="79"/>
      <c r="P61" s="25"/>
      <c r="Q61" s="23"/>
      <c r="R61" s="79"/>
      <c r="S61" s="25"/>
      <c r="T61" s="23"/>
      <c r="U61" s="79"/>
      <c r="V61" s="25"/>
      <c r="W61" s="23"/>
      <c r="X61" s="79"/>
      <c r="Y61" s="25"/>
      <c r="Z61" s="23"/>
      <c r="AA61" s="79"/>
      <c r="AB61" s="25">
        <f t="shared" si="25"/>
        <v>0</v>
      </c>
      <c r="AC61" s="23">
        <f t="shared" si="26"/>
        <v>0</v>
      </c>
      <c r="AD61" s="79">
        <f t="shared" si="26"/>
        <v>0</v>
      </c>
      <c r="AE61" s="25"/>
      <c r="AF61" s="23"/>
      <c r="AG61" s="79"/>
      <c r="AH61" s="25">
        <f t="shared" si="1225"/>
        <v>0</v>
      </c>
      <c r="AI61" s="23">
        <f t="shared" si="28"/>
        <v>0</v>
      </c>
      <c r="AJ61" s="79">
        <f t="shared" si="29"/>
        <v>0</v>
      </c>
      <c r="AK61" s="25"/>
      <c r="AL61" s="23"/>
      <c r="AM61" s="79"/>
      <c r="AN61" s="25"/>
      <c r="AO61" s="23"/>
      <c r="AP61" s="79"/>
      <c r="AQ61" s="25"/>
      <c r="AR61" s="23"/>
      <c r="AS61" s="79"/>
      <c r="AT61" s="25"/>
      <c r="AU61" s="23"/>
      <c r="AV61" s="79"/>
      <c r="AW61" s="25"/>
      <c r="AX61" s="23"/>
      <c r="AY61" s="79"/>
      <c r="AZ61" s="25"/>
      <c r="BA61" s="23"/>
      <c r="BB61" s="79"/>
      <c r="BC61" s="25"/>
      <c r="BD61" s="23"/>
      <c r="BE61" s="79"/>
      <c r="BF61" s="25"/>
      <c r="BG61" s="23"/>
      <c r="BH61" s="79"/>
      <c r="BI61" s="25"/>
      <c r="BJ61" s="23"/>
      <c r="BK61" s="79"/>
      <c r="BL61" s="25"/>
      <c r="BM61" s="23"/>
      <c r="BN61" s="79"/>
      <c r="BO61" s="25"/>
      <c r="BP61" s="23"/>
      <c r="BQ61" s="79"/>
      <c r="BR61" s="25">
        <f t="shared" si="41"/>
        <v>0</v>
      </c>
      <c r="BS61" s="23">
        <f t="shared" si="42"/>
        <v>0</v>
      </c>
      <c r="BT61" s="79">
        <f t="shared" si="43"/>
        <v>0</v>
      </c>
      <c r="BU61" s="25"/>
      <c r="BV61" s="23"/>
      <c r="BW61" s="79"/>
      <c r="BX61" s="25"/>
      <c r="BY61" s="23"/>
      <c r="BZ61" s="79"/>
      <c r="CA61" s="25"/>
      <c r="CB61" s="23"/>
      <c r="CC61" s="79"/>
      <c r="CD61" s="25"/>
      <c r="CE61" s="23"/>
      <c r="CF61" s="79"/>
      <c r="CG61" s="25"/>
      <c r="CH61" s="23"/>
      <c r="CI61" s="79"/>
      <c r="CJ61" s="25"/>
      <c r="CK61" s="23"/>
      <c r="CL61" s="79"/>
      <c r="CM61" s="25"/>
      <c r="CN61" s="23"/>
      <c r="CO61" s="79"/>
      <c r="CP61" s="25">
        <f t="shared" si="51"/>
        <v>0</v>
      </c>
      <c r="CQ61" s="23">
        <f t="shared" si="52"/>
        <v>0</v>
      </c>
      <c r="CR61" s="79">
        <f t="shared" si="53"/>
        <v>0</v>
      </c>
      <c r="CS61" s="25"/>
      <c r="CT61" s="23"/>
      <c r="CU61" s="79"/>
      <c r="CV61" s="25"/>
      <c r="CW61" s="23"/>
      <c r="CX61" s="79"/>
      <c r="CY61" s="25"/>
      <c r="CZ61" s="23"/>
      <c r="DA61" s="79"/>
      <c r="DB61" s="25"/>
      <c r="DC61" s="23"/>
      <c r="DD61" s="79"/>
      <c r="DE61" s="25"/>
      <c r="DF61" s="23"/>
      <c r="DG61" s="79"/>
      <c r="DH61" s="25">
        <f t="shared" si="59"/>
        <v>0</v>
      </c>
      <c r="DI61" s="23">
        <f t="shared" si="60"/>
        <v>0</v>
      </c>
      <c r="DJ61" s="79">
        <f t="shared" si="61"/>
        <v>0</v>
      </c>
      <c r="DK61" s="25"/>
      <c r="DL61" s="23"/>
      <c r="DM61" s="79"/>
      <c r="DN61" s="25"/>
      <c r="DO61" s="23"/>
      <c r="DP61" s="79"/>
      <c r="DQ61" s="25"/>
      <c r="DR61" s="23"/>
      <c r="DS61" s="79"/>
      <c r="DT61" s="25"/>
      <c r="DU61" s="23"/>
      <c r="DV61" s="79"/>
      <c r="DW61" s="25"/>
      <c r="DX61" s="23"/>
      <c r="DY61" s="79"/>
      <c r="DZ61" s="25">
        <f t="shared" si="67"/>
        <v>0</v>
      </c>
      <c r="EA61" s="23">
        <f t="shared" si="67"/>
        <v>0</v>
      </c>
      <c r="EB61" s="79">
        <f t="shared" si="68"/>
        <v>0</v>
      </c>
      <c r="EC61" s="25"/>
      <c r="ED61" s="23"/>
      <c r="EE61" s="79"/>
      <c r="EF61" s="25"/>
      <c r="EG61" s="23"/>
      <c r="EH61" s="79"/>
      <c r="EI61" s="25"/>
      <c r="EJ61" s="23"/>
      <c r="EK61" s="79"/>
      <c r="EL61" s="25"/>
      <c r="EM61" s="23"/>
      <c r="EN61" s="79"/>
      <c r="EO61" s="25">
        <f t="shared" si="1226"/>
        <v>0</v>
      </c>
      <c r="EP61" s="23">
        <f t="shared" si="1227"/>
        <v>0</v>
      </c>
      <c r="EQ61" s="79">
        <f t="shared" si="74"/>
        <v>0</v>
      </c>
      <c r="ER61" s="25"/>
      <c r="ES61" s="23"/>
      <c r="ET61" s="79"/>
      <c r="EU61" s="25"/>
      <c r="EV61" s="23"/>
      <c r="EW61" s="79"/>
      <c r="EX61" s="25"/>
      <c r="EY61" s="23"/>
      <c r="EZ61" s="79"/>
      <c r="FA61" s="25"/>
      <c r="FB61" s="23"/>
      <c r="FC61" s="79"/>
      <c r="FD61" s="25"/>
      <c r="FE61" s="23"/>
      <c r="FF61" s="79"/>
      <c r="FG61" s="25"/>
      <c r="FH61" s="23"/>
      <c r="FI61" s="79"/>
      <c r="FJ61" s="25">
        <f t="shared" si="81"/>
        <v>0</v>
      </c>
      <c r="FK61" s="23">
        <f t="shared" si="82"/>
        <v>0</v>
      </c>
      <c r="FL61" s="79">
        <f t="shared" si="83"/>
        <v>0</v>
      </c>
      <c r="FM61" s="25"/>
      <c r="FN61" s="23"/>
      <c r="FO61" s="79"/>
      <c r="FP61" s="25"/>
      <c r="FQ61" s="23"/>
      <c r="FR61" s="79"/>
      <c r="FS61" s="25"/>
      <c r="FT61" s="23"/>
      <c r="FU61" s="79"/>
      <c r="FV61" s="25"/>
      <c r="FW61" s="23"/>
      <c r="FX61" s="79"/>
      <c r="FY61" s="25"/>
      <c r="FZ61" s="23"/>
      <c r="GA61" s="79"/>
      <c r="GB61" s="25">
        <f t="shared" si="89"/>
        <v>0</v>
      </c>
      <c r="GC61" s="23">
        <f t="shared" si="90"/>
        <v>0</v>
      </c>
      <c r="GD61" s="79"/>
      <c r="GE61" s="25"/>
      <c r="GF61" s="23"/>
      <c r="GG61" s="79"/>
      <c r="GH61" s="25"/>
      <c r="GI61" s="23"/>
      <c r="GJ61" s="79"/>
      <c r="GK61" s="25">
        <f t="shared" si="94"/>
        <v>0</v>
      </c>
      <c r="GL61" s="23">
        <f t="shared" si="94"/>
        <v>0</v>
      </c>
      <c r="GM61" s="79">
        <f t="shared" si="95"/>
        <v>0</v>
      </c>
      <c r="GN61" s="25"/>
      <c r="GO61" s="23"/>
      <c r="GP61" s="79"/>
      <c r="GQ61" s="25"/>
      <c r="GR61" s="23"/>
      <c r="GS61" s="79"/>
      <c r="GT61" s="25">
        <f t="shared" si="98"/>
        <v>0</v>
      </c>
      <c r="GU61" s="23">
        <f t="shared" si="99"/>
        <v>0</v>
      </c>
      <c r="GV61" s="79">
        <f t="shared" si="100"/>
        <v>0</v>
      </c>
      <c r="GW61" s="25">
        <f t="shared" si="1228"/>
        <v>0</v>
      </c>
      <c r="GX61" s="23">
        <f t="shared" si="1229"/>
        <v>0</v>
      </c>
      <c r="GY61" s="79">
        <f t="shared" si="101"/>
        <v>0</v>
      </c>
      <c r="GZ61" s="23"/>
      <c r="HA61" s="23"/>
      <c r="HB61" s="79"/>
      <c r="HC61" s="23"/>
      <c r="HD61" s="23"/>
      <c r="HE61" s="79"/>
      <c r="HF61" s="23"/>
      <c r="HG61" s="23"/>
      <c r="HH61" s="79"/>
      <c r="HI61" s="23"/>
      <c r="HJ61" s="23"/>
      <c r="HK61" s="79"/>
      <c r="HL61" s="23"/>
      <c r="HM61" s="23"/>
      <c r="HN61" s="79"/>
      <c r="HO61" s="25"/>
      <c r="HP61" s="23"/>
      <c r="HQ61" s="79"/>
      <c r="HR61" s="25"/>
      <c r="HS61" s="23"/>
      <c r="HT61" s="79"/>
      <c r="HU61" s="25"/>
      <c r="HV61" s="23"/>
      <c r="HW61" s="79"/>
      <c r="HX61" s="25">
        <f t="shared" si="110"/>
        <v>0</v>
      </c>
      <c r="HY61" s="23">
        <f t="shared" si="111"/>
        <v>0</v>
      </c>
      <c r="HZ61" s="79">
        <f t="shared" si="112"/>
        <v>0</v>
      </c>
      <c r="IA61" s="25"/>
      <c r="IB61" s="23"/>
      <c r="IC61" s="79"/>
      <c r="ID61" s="25"/>
      <c r="IE61" s="23"/>
      <c r="IF61" s="79"/>
      <c r="IG61" s="25">
        <f t="shared" si="115"/>
        <v>0</v>
      </c>
      <c r="IH61" s="23">
        <f t="shared" si="116"/>
        <v>0</v>
      </c>
      <c r="II61" s="79">
        <f t="shared" si="117"/>
        <v>0</v>
      </c>
      <c r="IJ61" s="25"/>
      <c r="IK61" s="23"/>
      <c r="IL61" s="79"/>
      <c r="IM61" s="25"/>
      <c r="IN61" s="23"/>
      <c r="IO61" s="79"/>
      <c r="IP61" s="25">
        <f t="shared" si="120"/>
        <v>0</v>
      </c>
      <c r="IQ61" s="23">
        <f t="shared" si="121"/>
        <v>0</v>
      </c>
      <c r="IR61" s="79">
        <f t="shared" si="122"/>
        <v>0</v>
      </c>
      <c r="IS61" s="25"/>
      <c r="IT61" s="23"/>
      <c r="IU61" s="79"/>
      <c r="IV61" s="25"/>
      <c r="IW61" s="23"/>
      <c r="IX61" s="79"/>
      <c r="IY61" s="25">
        <f t="shared" si="125"/>
        <v>0</v>
      </c>
      <c r="IZ61" s="23">
        <f t="shared" si="126"/>
        <v>0</v>
      </c>
      <c r="JA61" s="79">
        <f t="shared" si="127"/>
        <v>0</v>
      </c>
      <c r="JB61" s="25"/>
      <c r="JC61" s="23"/>
      <c r="JD61" s="79"/>
      <c r="JE61" s="25"/>
      <c r="JF61" s="23"/>
      <c r="JG61" s="79"/>
      <c r="JH61" s="25"/>
      <c r="JI61" s="23"/>
      <c r="JJ61" s="79"/>
      <c r="JK61" s="25">
        <f t="shared" si="131"/>
        <v>0</v>
      </c>
      <c r="JL61" s="23">
        <f t="shared" si="132"/>
        <v>0</v>
      </c>
      <c r="JM61" s="79">
        <f t="shared" si="133"/>
        <v>0</v>
      </c>
      <c r="JN61" s="25"/>
      <c r="JO61" s="23"/>
      <c r="JP61" s="79"/>
      <c r="JQ61" s="25"/>
      <c r="JR61" s="23"/>
      <c r="JS61" s="79"/>
      <c r="JT61" s="25">
        <f t="shared" si="136"/>
        <v>0</v>
      </c>
      <c r="JU61" s="23">
        <f t="shared" si="137"/>
        <v>0</v>
      </c>
      <c r="JV61" s="79">
        <f t="shared" si="138"/>
        <v>0</v>
      </c>
      <c r="JW61" s="25"/>
      <c r="JX61" s="23"/>
      <c r="JY61" s="79"/>
      <c r="JZ61" s="25"/>
      <c r="KA61" s="23"/>
      <c r="KB61" s="79"/>
      <c r="KC61" s="25">
        <f t="shared" si="141"/>
        <v>0</v>
      </c>
      <c r="KD61" s="23">
        <f t="shared" si="142"/>
        <v>0</v>
      </c>
      <c r="KE61" s="79">
        <f t="shared" si="143"/>
        <v>0</v>
      </c>
      <c r="KF61" s="25"/>
      <c r="KG61" s="23"/>
      <c r="KH61" s="79"/>
      <c r="KI61" s="25">
        <f t="shared" si="1351"/>
        <v>0</v>
      </c>
      <c r="KJ61" s="23">
        <f t="shared" si="1352"/>
        <v>0</v>
      </c>
      <c r="KK61" s="79">
        <f t="shared" si="145"/>
        <v>0</v>
      </c>
      <c r="KL61" s="25"/>
      <c r="KM61" s="23"/>
      <c r="KN61" s="79"/>
      <c r="KO61" s="25"/>
      <c r="KP61" s="23"/>
      <c r="KQ61" s="79"/>
      <c r="KR61" s="25"/>
      <c r="KS61" s="23"/>
      <c r="KT61" s="79"/>
      <c r="KU61" s="25">
        <f t="shared" si="149"/>
        <v>0</v>
      </c>
      <c r="KV61" s="23">
        <f t="shared" si="150"/>
        <v>0</v>
      </c>
      <c r="KW61" s="79">
        <f t="shared" si="151"/>
        <v>0</v>
      </c>
      <c r="KX61" s="25"/>
      <c r="KY61" s="23"/>
      <c r="KZ61" s="79"/>
      <c r="LA61" s="25"/>
      <c r="LB61" s="23"/>
      <c r="LC61" s="79"/>
      <c r="LD61" s="25"/>
      <c r="LE61" s="23"/>
      <c r="LF61" s="79"/>
      <c r="LG61" s="25"/>
      <c r="LH61" s="23"/>
      <c r="LI61" s="79"/>
      <c r="LJ61" s="25"/>
      <c r="LK61" s="23"/>
      <c r="LL61" s="79"/>
      <c r="LM61" s="25">
        <f t="shared" si="157"/>
        <v>0</v>
      </c>
      <c r="LN61" s="23">
        <f t="shared" si="157"/>
        <v>0</v>
      </c>
      <c r="LO61" s="79">
        <f t="shared" si="158"/>
        <v>0</v>
      </c>
      <c r="LP61" s="25"/>
      <c r="LQ61" s="23"/>
      <c r="LR61" s="79"/>
      <c r="LS61" s="25">
        <f t="shared" si="1230"/>
        <v>0</v>
      </c>
      <c r="LT61" s="23">
        <f t="shared" si="1231"/>
        <v>0</v>
      </c>
      <c r="LU61" s="79">
        <f t="shared" si="160"/>
        <v>0</v>
      </c>
      <c r="LV61" s="25"/>
      <c r="LW61" s="23"/>
      <c r="LX61" s="79"/>
      <c r="LY61" s="25"/>
      <c r="LZ61" s="23"/>
      <c r="MA61" s="79"/>
      <c r="MB61" s="25"/>
      <c r="MC61" s="23"/>
      <c r="MD61" s="79"/>
      <c r="ME61" s="25"/>
      <c r="MF61" s="23"/>
      <c r="MG61" s="79"/>
      <c r="MH61" s="25"/>
      <c r="MI61" s="23"/>
      <c r="MJ61" s="79"/>
      <c r="MK61" s="25"/>
      <c r="ML61" s="23"/>
      <c r="MM61" s="79"/>
      <c r="MN61" s="25"/>
      <c r="MO61" s="23"/>
      <c r="MP61" s="79"/>
      <c r="MQ61" s="25"/>
      <c r="MR61" s="23"/>
      <c r="MS61" s="79"/>
      <c r="MT61" s="25"/>
      <c r="MU61" s="23"/>
      <c r="MV61" s="79"/>
      <c r="MW61" s="25">
        <f t="shared" si="170"/>
        <v>0</v>
      </c>
      <c r="MX61" s="23">
        <f t="shared" si="171"/>
        <v>0</v>
      </c>
      <c r="MY61" s="79">
        <f t="shared" si="172"/>
        <v>0</v>
      </c>
      <c r="MZ61" s="25"/>
      <c r="NA61" s="23"/>
      <c r="NB61" s="79"/>
      <c r="NC61" s="25"/>
      <c r="ND61" s="23"/>
      <c r="NE61" s="79"/>
      <c r="NF61" s="25"/>
      <c r="NG61" s="23"/>
      <c r="NH61" s="79"/>
      <c r="NI61" s="23">
        <v>15000</v>
      </c>
      <c r="NJ61" s="23"/>
      <c r="NK61" s="79">
        <f>SUM(NI61:NJ61)</f>
        <v>15000</v>
      </c>
      <c r="NL61" s="25">
        <f t="shared" si="177"/>
        <v>15000</v>
      </c>
      <c r="NM61" s="23">
        <f t="shared" si="178"/>
        <v>0</v>
      </c>
      <c r="NN61" s="79">
        <f t="shared" si="179"/>
        <v>15000</v>
      </c>
      <c r="NO61" s="25">
        <f t="shared" si="180"/>
        <v>15000</v>
      </c>
      <c r="NP61" s="23">
        <f t="shared" si="181"/>
        <v>0</v>
      </c>
      <c r="NQ61" s="79">
        <f t="shared" si="182"/>
        <v>15000</v>
      </c>
      <c r="NR61" s="25"/>
      <c r="NS61" s="23"/>
      <c r="NT61" s="79"/>
      <c r="NU61" s="25"/>
      <c r="NV61" s="23"/>
      <c r="NW61" s="79"/>
      <c r="NX61" s="25"/>
      <c r="NY61" s="23"/>
      <c r="NZ61" s="79"/>
      <c r="OA61" s="25"/>
      <c r="OB61" s="23"/>
      <c r="OC61" s="79"/>
      <c r="OD61" s="25"/>
      <c r="OE61" s="23"/>
      <c r="OF61" s="79"/>
      <c r="OG61" s="25"/>
      <c r="OH61" s="23"/>
      <c r="OI61" s="79"/>
      <c r="OJ61" s="23"/>
      <c r="OK61" s="23">
        <v>8227</v>
      </c>
      <c r="OL61" s="79"/>
      <c r="OM61" s="23"/>
      <c r="ON61" s="23"/>
      <c r="OO61" s="79"/>
      <c r="OP61" s="25">
        <f t="shared" si="1345"/>
        <v>0</v>
      </c>
      <c r="OQ61" s="23">
        <f t="shared" si="1345"/>
        <v>8227</v>
      </c>
      <c r="OR61" s="79">
        <f t="shared" si="192"/>
        <v>8227</v>
      </c>
      <c r="OS61" s="25"/>
      <c r="OT61" s="23"/>
      <c r="OU61" s="79"/>
      <c r="OV61" s="25">
        <f t="shared" si="194"/>
        <v>0</v>
      </c>
      <c r="OW61" s="23">
        <f t="shared" si="195"/>
        <v>0</v>
      </c>
      <c r="OX61" s="79">
        <f t="shared" si="196"/>
        <v>0</v>
      </c>
      <c r="OY61" s="25"/>
      <c r="OZ61" s="23"/>
      <c r="PA61" s="79"/>
      <c r="PB61" s="25"/>
      <c r="PC61" s="23"/>
      <c r="PD61" s="79"/>
      <c r="PE61" s="25"/>
      <c r="PF61" s="23"/>
      <c r="PG61" s="79"/>
      <c r="PH61" s="25"/>
      <c r="PI61" s="23"/>
      <c r="PJ61" s="79"/>
      <c r="PK61" s="25">
        <f t="shared" si="201"/>
        <v>0</v>
      </c>
      <c r="PL61" s="23">
        <f t="shared" si="201"/>
        <v>0</v>
      </c>
      <c r="PM61" s="79">
        <f t="shared" si="202"/>
        <v>0</v>
      </c>
      <c r="PN61" s="25">
        <f t="shared" si="1353"/>
        <v>0</v>
      </c>
      <c r="PO61" s="23">
        <f t="shared" si="1354"/>
        <v>8227</v>
      </c>
      <c r="PP61" s="79">
        <f t="shared" si="203"/>
        <v>8227</v>
      </c>
      <c r="PQ61" s="25">
        <f t="shared" si="1232"/>
        <v>15000</v>
      </c>
      <c r="PR61" s="23">
        <f t="shared" si="1233"/>
        <v>8227</v>
      </c>
      <c r="PS61" s="79">
        <f t="shared" si="204"/>
        <v>23227</v>
      </c>
      <c r="PT61" s="25">
        <f t="shared" si="1234"/>
        <v>15000</v>
      </c>
      <c r="PU61" s="23">
        <f t="shared" si="1235"/>
        <v>8227</v>
      </c>
      <c r="PV61" s="79">
        <f t="shared" si="205"/>
        <v>23227</v>
      </c>
    </row>
    <row r="62" spans="1:438" s="51" customFormat="1" x14ac:dyDescent="0.25">
      <c r="A62" s="28">
        <v>51</v>
      </c>
      <c r="B62" s="29" t="s">
        <v>378</v>
      </c>
      <c r="C62" s="50" t="s">
        <v>263</v>
      </c>
      <c r="D62" s="31"/>
      <c r="E62" s="32"/>
      <c r="F62" s="80"/>
      <c r="G62" s="34"/>
      <c r="H62" s="32"/>
      <c r="I62" s="80"/>
      <c r="J62" s="34"/>
      <c r="K62" s="32"/>
      <c r="L62" s="80"/>
      <c r="M62" s="34"/>
      <c r="N62" s="32"/>
      <c r="O62" s="80"/>
      <c r="P62" s="34"/>
      <c r="Q62" s="32"/>
      <c r="R62" s="80"/>
      <c r="S62" s="34"/>
      <c r="T62" s="32"/>
      <c r="U62" s="80"/>
      <c r="V62" s="34"/>
      <c r="W62" s="32"/>
      <c r="X62" s="80"/>
      <c r="Y62" s="34"/>
      <c r="Z62" s="32"/>
      <c r="AA62" s="80"/>
      <c r="AB62" s="34">
        <f t="shared" si="25"/>
        <v>0</v>
      </c>
      <c r="AC62" s="32">
        <f t="shared" si="26"/>
        <v>0</v>
      </c>
      <c r="AD62" s="80">
        <f t="shared" si="26"/>
        <v>0</v>
      </c>
      <c r="AE62" s="34"/>
      <c r="AF62" s="32"/>
      <c r="AG62" s="80">
        <f t="shared" ref="AG62:AG63" si="1976">SUM(AE62:AF62)</f>
        <v>0</v>
      </c>
      <c r="AH62" s="34">
        <f t="shared" si="1225"/>
        <v>0</v>
      </c>
      <c r="AI62" s="32">
        <f t="shared" si="28"/>
        <v>0</v>
      </c>
      <c r="AJ62" s="80">
        <f t="shared" si="29"/>
        <v>0</v>
      </c>
      <c r="AK62" s="34"/>
      <c r="AL62" s="32"/>
      <c r="AM62" s="80">
        <f t="shared" ref="AM62:AM63" si="1977">SUM(AK62:AL62)</f>
        <v>0</v>
      </c>
      <c r="AN62" s="34"/>
      <c r="AO62" s="32"/>
      <c r="AP62" s="80">
        <f t="shared" ref="AP62:AP63" si="1978">SUM(AN62:AO62)</f>
        <v>0</v>
      </c>
      <c r="AQ62" s="34"/>
      <c r="AR62" s="32"/>
      <c r="AS62" s="80">
        <f t="shared" ref="AS62:AS63" si="1979">SUM(AQ62:AR62)</f>
        <v>0</v>
      </c>
      <c r="AT62" s="34"/>
      <c r="AU62" s="32"/>
      <c r="AV62" s="80">
        <f t="shared" ref="AV62:AV63" si="1980">SUM(AT62:AU62)</f>
        <v>0</v>
      </c>
      <c r="AW62" s="34"/>
      <c r="AX62" s="32"/>
      <c r="AY62" s="80">
        <f t="shared" ref="AY62:AY63" si="1981">SUM(AW62:AX62)</f>
        <v>0</v>
      </c>
      <c r="AZ62" s="34"/>
      <c r="BA62" s="32"/>
      <c r="BB62" s="80">
        <f t="shared" ref="BB62:BB63" si="1982">SUM(AZ62:BA62)</f>
        <v>0</v>
      </c>
      <c r="BC62" s="34"/>
      <c r="BD62" s="32"/>
      <c r="BE62" s="80">
        <f t="shared" ref="BE62:BE63" si="1983">SUM(BC62:BD62)</f>
        <v>0</v>
      </c>
      <c r="BF62" s="34"/>
      <c r="BG62" s="32"/>
      <c r="BH62" s="80">
        <f t="shared" ref="BH62:BH63" si="1984">SUM(BF62:BG62)</f>
        <v>0</v>
      </c>
      <c r="BI62" s="34"/>
      <c r="BJ62" s="32"/>
      <c r="BK62" s="80">
        <f t="shared" ref="BK62:BK63" si="1985">SUM(BI62:BJ62)</f>
        <v>0</v>
      </c>
      <c r="BL62" s="34"/>
      <c r="BM62" s="32"/>
      <c r="BN62" s="80">
        <f t="shared" ref="BN62:BN63" si="1986">SUM(BL62:BM62)</f>
        <v>0</v>
      </c>
      <c r="BO62" s="34"/>
      <c r="BP62" s="32"/>
      <c r="BQ62" s="80">
        <f t="shared" ref="BQ62:BQ63" si="1987">SUM(BO62:BP62)</f>
        <v>0</v>
      </c>
      <c r="BR62" s="34">
        <f t="shared" si="41"/>
        <v>0</v>
      </c>
      <c r="BS62" s="32">
        <f t="shared" si="42"/>
        <v>0</v>
      </c>
      <c r="BT62" s="80">
        <f t="shared" si="43"/>
        <v>0</v>
      </c>
      <c r="BU62" s="34"/>
      <c r="BV62" s="32"/>
      <c r="BW62" s="80">
        <f t="shared" ref="BW62:BW63" si="1988">SUM(BU62:BV62)</f>
        <v>0</v>
      </c>
      <c r="BX62" s="34"/>
      <c r="BY62" s="32"/>
      <c r="BZ62" s="80">
        <f t="shared" ref="BZ62:BZ63" si="1989">SUM(BX62:BY62)</f>
        <v>0</v>
      </c>
      <c r="CA62" s="34"/>
      <c r="CB62" s="32"/>
      <c r="CC62" s="80">
        <f t="shared" ref="CC62:CC63" si="1990">SUM(CA62:CB62)</f>
        <v>0</v>
      </c>
      <c r="CD62" s="34"/>
      <c r="CE62" s="32"/>
      <c r="CF62" s="80">
        <f t="shared" ref="CF62:CF63" si="1991">SUM(CD62:CE62)</f>
        <v>0</v>
      </c>
      <c r="CG62" s="34"/>
      <c r="CH62" s="32"/>
      <c r="CI62" s="80">
        <f t="shared" ref="CI62:CI63" si="1992">SUM(CG62:CH62)</f>
        <v>0</v>
      </c>
      <c r="CJ62" s="34"/>
      <c r="CK62" s="32"/>
      <c r="CL62" s="80">
        <f t="shared" ref="CL62:CL63" si="1993">SUM(CJ62:CK62)</f>
        <v>0</v>
      </c>
      <c r="CM62" s="34"/>
      <c r="CN62" s="32"/>
      <c r="CO62" s="80">
        <f t="shared" ref="CO62:CO63" si="1994">SUM(CM62:CN62)</f>
        <v>0</v>
      </c>
      <c r="CP62" s="34">
        <f t="shared" si="51"/>
        <v>0</v>
      </c>
      <c r="CQ62" s="32">
        <f t="shared" si="52"/>
        <v>0</v>
      </c>
      <c r="CR62" s="80">
        <f t="shared" si="53"/>
        <v>0</v>
      </c>
      <c r="CS62" s="34"/>
      <c r="CT62" s="32"/>
      <c r="CU62" s="80">
        <f t="shared" ref="CU62:CU63" si="1995">SUM(CS62:CT62)</f>
        <v>0</v>
      </c>
      <c r="CV62" s="34"/>
      <c r="CW62" s="32"/>
      <c r="CX62" s="80">
        <f t="shared" ref="CX62:CX63" si="1996">SUM(CV62:CW62)</f>
        <v>0</v>
      </c>
      <c r="CY62" s="34"/>
      <c r="CZ62" s="32"/>
      <c r="DA62" s="80">
        <f t="shared" ref="DA62:DA63" si="1997">SUM(CY62:CZ62)</f>
        <v>0</v>
      </c>
      <c r="DB62" s="34"/>
      <c r="DC62" s="32"/>
      <c r="DD62" s="80">
        <f t="shared" ref="DD62:DD63" si="1998">SUM(DB62:DC62)</f>
        <v>0</v>
      </c>
      <c r="DE62" s="34"/>
      <c r="DF62" s="32"/>
      <c r="DG62" s="80">
        <f t="shared" ref="DG62:DG63" si="1999">SUM(DE62:DF62)</f>
        <v>0</v>
      </c>
      <c r="DH62" s="34">
        <f t="shared" si="59"/>
        <v>0</v>
      </c>
      <c r="DI62" s="32">
        <f t="shared" si="60"/>
        <v>0</v>
      </c>
      <c r="DJ62" s="80">
        <f t="shared" si="61"/>
        <v>0</v>
      </c>
      <c r="DK62" s="34"/>
      <c r="DL62" s="32"/>
      <c r="DM62" s="80">
        <f t="shared" ref="DM62:DM63" si="2000">SUM(DK62:DL62)</f>
        <v>0</v>
      </c>
      <c r="DN62" s="34"/>
      <c r="DO62" s="32"/>
      <c r="DP62" s="80">
        <f t="shared" ref="DP62:DP63" si="2001">SUM(DN62:DO62)</f>
        <v>0</v>
      </c>
      <c r="DQ62" s="34"/>
      <c r="DR62" s="32"/>
      <c r="DS62" s="80">
        <f t="shared" ref="DS62:DS63" si="2002">SUM(DQ62:DR62)</f>
        <v>0</v>
      </c>
      <c r="DT62" s="34"/>
      <c r="DU62" s="32"/>
      <c r="DV62" s="80">
        <f t="shared" ref="DV62:DV63" si="2003">SUM(DT62:DU62)</f>
        <v>0</v>
      </c>
      <c r="DW62" s="34"/>
      <c r="DX62" s="32"/>
      <c r="DY62" s="80">
        <f t="shared" ref="DY62:DY63" si="2004">SUM(DW62:DX62)</f>
        <v>0</v>
      </c>
      <c r="DZ62" s="34">
        <f t="shared" si="67"/>
        <v>0</v>
      </c>
      <c r="EA62" s="32">
        <f t="shared" si="67"/>
        <v>0</v>
      </c>
      <c r="EB62" s="80">
        <f t="shared" si="68"/>
        <v>0</v>
      </c>
      <c r="EC62" s="34"/>
      <c r="ED62" s="32"/>
      <c r="EE62" s="80">
        <f t="shared" ref="EE62:EE63" si="2005">SUM(EC62:ED62)</f>
        <v>0</v>
      </c>
      <c r="EF62" s="34"/>
      <c r="EG62" s="32"/>
      <c r="EH62" s="80">
        <f t="shared" ref="EH62:EH63" si="2006">SUM(EF62:EG62)</f>
        <v>0</v>
      </c>
      <c r="EI62" s="34"/>
      <c r="EJ62" s="32"/>
      <c r="EK62" s="80">
        <f t="shared" ref="EK62:EK63" si="2007">SUM(EI62:EJ62)</f>
        <v>0</v>
      </c>
      <c r="EL62" s="34"/>
      <c r="EM62" s="32"/>
      <c r="EN62" s="80">
        <f t="shared" ref="EN62:EN63" si="2008">SUM(EL62:EM62)</f>
        <v>0</v>
      </c>
      <c r="EO62" s="34">
        <f t="shared" si="1226"/>
        <v>0</v>
      </c>
      <c r="EP62" s="32">
        <f t="shared" si="1227"/>
        <v>0</v>
      </c>
      <c r="EQ62" s="80">
        <f t="shared" si="74"/>
        <v>0</v>
      </c>
      <c r="ER62" s="34"/>
      <c r="ES62" s="32"/>
      <c r="ET62" s="80">
        <f t="shared" ref="ET62:ET63" si="2009">SUM(ER62:ES62)</f>
        <v>0</v>
      </c>
      <c r="EU62" s="34"/>
      <c r="EV62" s="32"/>
      <c r="EW62" s="80">
        <f t="shared" ref="EW62:EW63" si="2010">SUM(EU62:EV62)</f>
        <v>0</v>
      </c>
      <c r="EX62" s="34"/>
      <c r="EY62" s="32"/>
      <c r="EZ62" s="80">
        <f t="shared" ref="EZ62:EZ63" si="2011">SUM(EX62:EY62)</f>
        <v>0</v>
      </c>
      <c r="FA62" s="34"/>
      <c r="FB62" s="32"/>
      <c r="FC62" s="80">
        <f t="shared" ref="FC62:FC63" si="2012">SUM(FA62:FB62)</f>
        <v>0</v>
      </c>
      <c r="FD62" s="34"/>
      <c r="FE62" s="32"/>
      <c r="FF62" s="80">
        <f t="shared" ref="FF62:FF63" si="2013">SUM(FD62:FE62)</f>
        <v>0</v>
      </c>
      <c r="FG62" s="34"/>
      <c r="FH62" s="32"/>
      <c r="FI62" s="80">
        <f t="shared" ref="FI62:FI63" si="2014">SUM(FG62:FH62)</f>
        <v>0</v>
      </c>
      <c r="FJ62" s="34">
        <f t="shared" si="81"/>
        <v>0</v>
      </c>
      <c r="FK62" s="32">
        <f t="shared" si="82"/>
        <v>0</v>
      </c>
      <c r="FL62" s="80">
        <f t="shared" si="83"/>
        <v>0</v>
      </c>
      <c r="FM62" s="34"/>
      <c r="FN62" s="32"/>
      <c r="FO62" s="80">
        <f t="shared" ref="FO62:FO63" si="2015">SUM(FM62:FN62)</f>
        <v>0</v>
      </c>
      <c r="FP62" s="34"/>
      <c r="FQ62" s="32"/>
      <c r="FR62" s="80">
        <f t="shared" ref="FR62:FR63" si="2016">SUM(FP62:FQ62)</f>
        <v>0</v>
      </c>
      <c r="FS62" s="34"/>
      <c r="FT62" s="32"/>
      <c r="FU62" s="80">
        <f t="shared" ref="FU62:FU63" si="2017">SUM(FS62:FT62)</f>
        <v>0</v>
      </c>
      <c r="FV62" s="34"/>
      <c r="FW62" s="32"/>
      <c r="FX62" s="80">
        <f t="shared" ref="FX62:FX63" si="2018">SUM(FV62:FW62)</f>
        <v>0</v>
      </c>
      <c r="FY62" s="34"/>
      <c r="FZ62" s="32"/>
      <c r="GA62" s="80">
        <f t="shared" ref="GA62:GA63" si="2019">SUM(FY62:FZ62)</f>
        <v>0</v>
      </c>
      <c r="GB62" s="34">
        <f t="shared" si="89"/>
        <v>0</v>
      </c>
      <c r="GC62" s="32">
        <f t="shared" si="90"/>
        <v>0</v>
      </c>
      <c r="GD62" s="80">
        <f t="shared" ref="GD62:GD63" si="2020">SUM(GB62:GC62)</f>
        <v>0</v>
      </c>
      <c r="GE62" s="34"/>
      <c r="GF62" s="32"/>
      <c r="GG62" s="80">
        <f t="shared" ref="GG62:GG63" si="2021">SUM(GE62:GF62)</f>
        <v>0</v>
      </c>
      <c r="GH62" s="34"/>
      <c r="GI62" s="32"/>
      <c r="GJ62" s="80">
        <f t="shared" ref="GJ62:GJ63" si="2022">SUM(GH62:GI62)</f>
        <v>0</v>
      </c>
      <c r="GK62" s="34">
        <f t="shared" si="94"/>
        <v>0</v>
      </c>
      <c r="GL62" s="32">
        <f t="shared" si="94"/>
        <v>0</v>
      </c>
      <c r="GM62" s="80">
        <f t="shared" si="95"/>
        <v>0</v>
      </c>
      <c r="GN62" s="34"/>
      <c r="GO62" s="32"/>
      <c r="GP62" s="80">
        <f t="shared" ref="GP62:GP63" si="2023">SUM(GN62:GO62)</f>
        <v>0</v>
      </c>
      <c r="GQ62" s="34"/>
      <c r="GR62" s="32"/>
      <c r="GS62" s="80">
        <f t="shared" ref="GS62:GS63" si="2024">SUM(GQ62:GR62)</f>
        <v>0</v>
      </c>
      <c r="GT62" s="34">
        <f t="shared" si="98"/>
        <v>0</v>
      </c>
      <c r="GU62" s="32">
        <f t="shared" si="99"/>
        <v>0</v>
      </c>
      <c r="GV62" s="80">
        <f t="shared" si="100"/>
        <v>0</v>
      </c>
      <c r="GW62" s="34">
        <f t="shared" si="1228"/>
        <v>0</v>
      </c>
      <c r="GX62" s="32">
        <f t="shared" si="1229"/>
        <v>0</v>
      </c>
      <c r="GY62" s="80">
        <f t="shared" si="101"/>
        <v>0</v>
      </c>
      <c r="GZ62" s="32"/>
      <c r="HA62" s="32"/>
      <c r="HB62" s="80">
        <f t="shared" ref="HB62:HB63" si="2025">SUM(GZ62:HA62)</f>
        <v>0</v>
      </c>
      <c r="HC62" s="32"/>
      <c r="HD62" s="32"/>
      <c r="HE62" s="80">
        <f t="shared" ref="HE62:HE63" si="2026">SUM(HC62:HD62)</f>
        <v>0</v>
      </c>
      <c r="HF62" s="32"/>
      <c r="HG62" s="32"/>
      <c r="HH62" s="80">
        <f t="shared" ref="HH62:HH63" si="2027">SUM(HF62:HG62)</f>
        <v>0</v>
      </c>
      <c r="HI62" s="32"/>
      <c r="HJ62" s="32"/>
      <c r="HK62" s="80">
        <f t="shared" ref="HK62:HK63" si="2028">SUM(HI62:HJ62)</f>
        <v>0</v>
      </c>
      <c r="HL62" s="32"/>
      <c r="HM62" s="32"/>
      <c r="HN62" s="80">
        <f t="shared" ref="HN62:HN63" si="2029">SUM(HL62:HM62)</f>
        <v>0</v>
      </c>
      <c r="HO62" s="34"/>
      <c r="HP62" s="32"/>
      <c r="HQ62" s="80">
        <f t="shared" ref="HQ62:HQ63" si="2030">SUM(HO62:HP62)</f>
        <v>0</v>
      </c>
      <c r="HR62" s="34"/>
      <c r="HS62" s="32"/>
      <c r="HT62" s="80">
        <f t="shared" ref="HT62:HT63" si="2031">SUM(HR62:HS62)</f>
        <v>0</v>
      </c>
      <c r="HU62" s="34"/>
      <c r="HV62" s="32"/>
      <c r="HW62" s="80">
        <f t="shared" ref="HW62:HW63" si="2032">SUM(HU62:HV62)</f>
        <v>0</v>
      </c>
      <c r="HX62" s="34">
        <f t="shared" si="110"/>
        <v>0</v>
      </c>
      <c r="HY62" s="32">
        <f t="shared" si="111"/>
        <v>0</v>
      </c>
      <c r="HZ62" s="80">
        <f t="shared" si="112"/>
        <v>0</v>
      </c>
      <c r="IA62" s="34"/>
      <c r="IB62" s="32"/>
      <c r="IC62" s="80">
        <f t="shared" ref="IC62:IC63" si="2033">SUM(IA62:IB62)</f>
        <v>0</v>
      </c>
      <c r="ID62" s="34"/>
      <c r="IE62" s="32"/>
      <c r="IF62" s="80">
        <f t="shared" ref="IF62:IF63" si="2034">SUM(ID62:IE62)</f>
        <v>0</v>
      </c>
      <c r="IG62" s="34">
        <f t="shared" si="115"/>
        <v>0</v>
      </c>
      <c r="IH62" s="32">
        <f t="shared" si="116"/>
        <v>0</v>
      </c>
      <c r="II62" s="80">
        <f t="shared" si="117"/>
        <v>0</v>
      </c>
      <c r="IJ62" s="34"/>
      <c r="IK62" s="32"/>
      <c r="IL62" s="80">
        <f t="shared" ref="IL62:IL63" si="2035">SUM(IJ62:IK62)</f>
        <v>0</v>
      </c>
      <c r="IM62" s="34"/>
      <c r="IN62" s="32"/>
      <c r="IO62" s="80">
        <f t="shared" ref="IO62:IO63" si="2036">SUM(IM62:IN62)</f>
        <v>0</v>
      </c>
      <c r="IP62" s="34">
        <f t="shared" si="120"/>
        <v>0</v>
      </c>
      <c r="IQ62" s="32">
        <f t="shared" si="121"/>
        <v>0</v>
      </c>
      <c r="IR62" s="80">
        <f t="shared" si="122"/>
        <v>0</v>
      </c>
      <c r="IS62" s="34"/>
      <c r="IT62" s="32"/>
      <c r="IU62" s="80">
        <f t="shared" ref="IU62:IU63" si="2037">SUM(IS62:IT62)</f>
        <v>0</v>
      </c>
      <c r="IV62" s="34"/>
      <c r="IW62" s="32"/>
      <c r="IX62" s="80">
        <f t="shared" ref="IX62:IX63" si="2038">SUM(IV62:IW62)</f>
        <v>0</v>
      </c>
      <c r="IY62" s="34">
        <f t="shared" si="125"/>
        <v>0</v>
      </c>
      <c r="IZ62" s="32">
        <f t="shared" si="126"/>
        <v>0</v>
      </c>
      <c r="JA62" s="80">
        <f t="shared" si="127"/>
        <v>0</v>
      </c>
      <c r="JB62" s="34"/>
      <c r="JC62" s="32"/>
      <c r="JD62" s="80">
        <f t="shared" ref="JD62:JD63" si="2039">SUM(JB62:JC62)</f>
        <v>0</v>
      </c>
      <c r="JE62" s="34"/>
      <c r="JF62" s="32"/>
      <c r="JG62" s="80">
        <f t="shared" ref="JG62:JG63" si="2040">SUM(JE62:JF62)</f>
        <v>0</v>
      </c>
      <c r="JH62" s="34"/>
      <c r="JI62" s="32"/>
      <c r="JJ62" s="80">
        <f t="shared" ref="JJ62:JJ63" si="2041">SUM(JH62:JI62)</f>
        <v>0</v>
      </c>
      <c r="JK62" s="34">
        <f t="shared" si="131"/>
        <v>0</v>
      </c>
      <c r="JL62" s="32">
        <f t="shared" si="132"/>
        <v>0</v>
      </c>
      <c r="JM62" s="80">
        <f t="shared" si="133"/>
        <v>0</v>
      </c>
      <c r="JN62" s="34"/>
      <c r="JO62" s="32"/>
      <c r="JP62" s="80">
        <f t="shared" ref="JP62:JP63" si="2042">SUM(JN62:JO62)</f>
        <v>0</v>
      </c>
      <c r="JQ62" s="34"/>
      <c r="JR62" s="32"/>
      <c r="JS62" s="80">
        <f t="shared" ref="JS62:JS63" si="2043">SUM(JQ62:JR62)</f>
        <v>0</v>
      </c>
      <c r="JT62" s="34">
        <f t="shared" si="136"/>
        <v>0</v>
      </c>
      <c r="JU62" s="32">
        <f t="shared" si="137"/>
        <v>0</v>
      </c>
      <c r="JV62" s="80">
        <f t="shared" si="138"/>
        <v>0</v>
      </c>
      <c r="JW62" s="34"/>
      <c r="JX62" s="32"/>
      <c r="JY62" s="80">
        <f t="shared" ref="JY62:JY63" si="2044">SUM(JW62:JX62)</f>
        <v>0</v>
      </c>
      <c r="JZ62" s="34"/>
      <c r="KA62" s="32"/>
      <c r="KB62" s="80">
        <f t="shared" ref="KB62:KB63" si="2045">SUM(JZ62:KA62)</f>
        <v>0</v>
      </c>
      <c r="KC62" s="34">
        <f t="shared" si="141"/>
        <v>0</v>
      </c>
      <c r="KD62" s="32">
        <f t="shared" si="142"/>
        <v>0</v>
      </c>
      <c r="KE62" s="80">
        <f t="shared" si="143"/>
        <v>0</v>
      </c>
      <c r="KF62" s="34"/>
      <c r="KG62" s="32"/>
      <c r="KH62" s="80">
        <f t="shared" ref="KH62:KH63" si="2046">SUM(KF62:KG62)</f>
        <v>0</v>
      </c>
      <c r="KI62" s="34">
        <f t="shared" si="1351"/>
        <v>0</v>
      </c>
      <c r="KJ62" s="32">
        <f t="shared" si="1352"/>
        <v>0</v>
      </c>
      <c r="KK62" s="80">
        <f t="shared" si="145"/>
        <v>0</v>
      </c>
      <c r="KL62" s="34"/>
      <c r="KM62" s="32"/>
      <c r="KN62" s="80">
        <f t="shared" ref="KN62:KN63" si="2047">SUM(KL62:KM62)</f>
        <v>0</v>
      </c>
      <c r="KO62" s="34"/>
      <c r="KP62" s="32"/>
      <c r="KQ62" s="80">
        <f t="shared" ref="KQ62:KQ63" si="2048">SUM(KO62:KP62)</f>
        <v>0</v>
      </c>
      <c r="KR62" s="34"/>
      <c r="KS62" s="32"/>
      <c r="KT62" s="80">
        <f t="shared" ref="KT62:KT63" si="2049">SUM(KR62:KS62)</f>
        <v>0</v>
      </c>
      <c r="KU62" s="34">
        <f t="shared" si="149"/>
        <v>0</v>
      </c>
      <c r="KV62" s="32">
        <f t="shared" si="150"/>
        <v>0</v>
      </c>
      <c r="KW62" s="80">
        <f t="shared" si="151"/>
        <v>0</v>
      </c>
      <c r="KX62" s="34"/>
      <c r="KY62" s="32"/>
      <c r="KZ62" s="80">
        <f t="shared" ref="KZ62:KZ63" si="2050">SUM(KX62:KY62)</f>
        <v>0</v>
      </c>
      <c r="LA62" s="34"/>
      <c r="LB62" s="32"/>
      <c r="LC62" s="80">
        <f t="shared" ref="LC62:LC63" si="2051">SUM(LA62:LB62)</f>
        <v>0</v>
      </c>
      <c r="LD62" s="34"/>
      <c r="LE62" s="32"/>
      <c r="LF62" s="80">
        <f t="shared" ref="LF62:LF63" si="2052">SUM(LD62:LE62)</f>
        <v>0</v>
      </c>
      <c r="LG62" s="34"/>
      <c r="LH62" s="32"/>
      <c r="LI62" s="80">
        <f t="shared" ref="LI62:LI63" si="2053">SUM(LG62:LH62)</f>
        <v>0</v>
      </c>
      <c r="LJ62" s="34"/>
      <c r="LK62" s="32"/>
      <c r="LL62" s="80">
        <f t="shared" ref="LL62:LL63" si="2054">SUM(LJ62:LK62)</f>
        <v>0</v>
      </c>
      <c r="LM62" s="34">
        <f t="shared" si="157"/>
        <v>0</v>
      </c>
      <c r="LN62" s="32">
        <f t="shared" si="157"/>
        <v>0</v>
      </c>
      <c r="LO62" s="80">
        <f t="shared" si="158"/>
        <v>0</v>
      </c>
      <c r="LP62" s="34"/>
      <c r="LQ62" s="32"/>
      <c r="LR62" s="80">
        <f t="shared" ref="LR62:LR63" si="2055">SUM(LP62:LQ62)</f>
        <v>0</v>
      </c>
      <c r="LS62" s="34">
        <f t="shared" si="1230"/>
        <v>0</v>
      </c>
      <c r="LT62" s="32">
        <f t="shared" si="1231"/>
        <v>0</v>
      </c>
      <c r="LU62" s="80">
        <f t="shared" si="160"/>
        <v>0</v>
      </c>
      <c r="LV62" s="34"/>
      <c r="LW62" s="32"/>
      <c r="LX62" s="80">
        <f t="shared" ref="LX62:LX63" si="2056">SUM(LV62:LW62)</f>
        <v>0</v>
      </c>
      <c r="LY62" s="34"/>
      <c r="LZ62" s="32"/>
      <c r="MA62" s="80">
        <f t="shared" ref="MA62:MA63" si="2057">SUM(LY62:LZ62)</f>
        <v>0</v>
      </c>
      <c r="MB62" s="34"/>
      <c r="MC62" s="32"/>
      <c r="MD62" s="80">
        <f t="shared" ref="MD62:MD63" si="2058">SUM(MB62:MC62)</f>
        <v>0</v>
      </c>
      <c r="ME62" s="34"/>
      <c r="MF62" s="32"/>
      <c r="MG62" s="80">
        <f t="shared" ref="MG62:MG63" si="2059">SUM(ME62:MF62)</f>
        <v>0</v>
      </c>
      <c r="MH62" s="34"/>
      <c r="MI62" s="32"/>
      <c r="MJ62" s="80">
        <f t="shared" ref="MJ62:MJ63" si="2060">SUM(MH62:MI62)</f>
        <v>0</v>
      </c>
      <c r="MK62" s="32">
        <v>73509</v>
      </c>
      <c r="ML62" s="32"/>
      <c r="MM62" s="80">
        <f t="shared" ref="MM62:MM63" si="2061">SUM(MK62:ML62)</f>
        <v>73509</v>
      </c>
      <c r="MN62" s="34"/>
      <c r="MO62" s="32"/>
      <c r="MP62" s="80">
        <f t="shared" ref="MP62:MP63" si="2062">SUM(MN62:MO62)</f>
        <v>0</v>
      </c>
      <c r="MQ62" s="34"/>
      <c r="MR62" s="32"/>
      <c r="MS62" s="80">
        <f t="shared" ref="MS62:MS63" si="2063">SUM(MQ62:MR62)</f>
        <v>0</v>
      </c>
      <c r="MT62" s="34"/>
      <c r="MU62" s="32"/>
      <c r="MV62" s="80">
        <f t="shared" ref="MV62:MV63" si="2064">SUM(MT62:MU62)</f>
        <v>0</v>
      </c>
      <c r="MW62" s="34">
        <f t="shared" si="170"/>
        <v>73509</v>
      </c>
      <c r="MX62" s="32">
        <f t="shared" si="171"/>
        <v>0</v>
      </c>
      <c r="MY62" s="80">
        <f t="shared" si="172"/>
        <v>73509</v>
      </c>
      <c r="MZ62" s="34"/>
      <c r="NA62" s="32"/>
      <c r="NB62" s="80">
        <f t="shared" ref="NB62:NB63" si="2065">SUM(MZ62:NA62)</f>
        <v>0</v>
      </c>
      <c r="NC62" s="34"/>
      <c r="ND62" s="32"/>
      <c r="NE62" s="80">
        <f t="shared" ref="NE62:NE63" si="2066">SUM(NC62:ND62)</f>
        <v>0</v>
      </c>
      <c r="NF62" s="34"/>
      <c r="NG62" s="32"/>
      <c r="NH62" s="80">
        <f t="shared" ref="NH62:NH63" si="2067">SUM(NF62:NG62)</f>
        <v>0</v>
      </c>
      <c r="NI62" s="34"/>
      <c r="NJ62" s="32"/>
      <c r="NK62" s="80">
        <f t="shared" ref="NK62:NK63" si="2068">SUM(NI62:NJ62)</f>
        <v>0</v>
      </c>
      <c r="NL62" s="34">
        <f t="shared" si="177"/>
        <v>0</v>
      </c>
      <c r="NM62" s="32">
        <f t="shared" si="178"/>
        <v>0</v>
      </c>
      <c r="NN62" s="80">
        <f t="shared" si="179"/>
        <v>0</v>
      </c>
      <c r="NO62" s="34">
        <f t="shared" si="180"/>
        <v>73509</v>
      </c>
      <c r="NP62" s="32">
        <f t="shared" si="181"/>
        <v>0</v>
      </c>
      <c r="NQ62" s="80">
        <f t="shared" si="182"/>
        <v>73509</v>
      </c>
      <c r="NR62" s="34"/>
      <c r="NS62" s="32"/>
      <c r="NT62" s="80">
        <f t="shared" ref="NT62:NT63" si="2069">SUM(NR62:NS62)</f>
        <v>0</v>
      </c>
      <c r="NU62" s="34"/>
      <c r="NV62" s="32"/>
      <c r="NW62" s="80">
        <f t="shared" ref="NW62:NW63" si="2070">SUM(NU62:NV62)</f>
        <v>0</v>
      </c>
      <c r="NX62" s="34"/>
      <c r="NY62" s="32"/>
      <c r="NZ62" s="80">
        <f t="shared" ref="NZ62:NZ63" si="2071">SUM(NX62:NY62)</f>
        <v>0</v>
      </c>
      <c r="OA62" s="34"/>
      <c r="OB62" s="32"/>
      <c r="OC62" s="80">
        <f t="shared" ref="OC62:OC63" si="2072">SUM(OA62:OB62)</f>
        <v>0</v>
      </c>
      <c r="OD62" s="34"/>
      <c r="OE62" s="32"/>
      <c r="OF62" s="80">
        <f t="shared" ref="OF62:OF63" si="2073">SUM(OD62:OE62)</f>
        <v>0</v>
      </c>
      <c r="OG62" s="34"/>
      <c r="OH62" s="32"/>
      <c r="OI62" s="80">
        <f t="shared" ref="OI62:OI63" si="2074">SUM(OG62:OH62)</f>
        <v>0</v>
      </c>
      <c r="OJ62" s="34"/>
      <c r="OK62" s="32"/>
      <c r="OL62" s="80">
        <f t="shared" ref="OL62:OL63" si="2075">SUM(OJ62:OK62)</f>
        <v>0</v>
      </c>
      <c r="OM62" s="34"/>
      <c r="ON62" s="32"/>
      <c r="OO62" s="80">
        <f t="shared" ref="OO62:OO63" si="2076">SUM(OM62:ON62)</f>
        <v>0</v>
      </c>
      <c r="OP62" s="34">
        <f t="shared" si="1345"/>
        <v>0</v>
      </c>
      <c r="OQ62" s="32">
        <f t="shared" si="1345"/>
        <v>0</v>
      </c>
      <c r="OR62" s="80">
        <f t="shared" si="192"/>
        <v>0</v>
      </c>
      <c r="OS62" s="34"/>
      <c r="OT62" s="32"/>
      <c r="OU62" s="80">
        <f t="shared" ref="OU62:OU63" si="2077">SUM(OS62:OT62)</f>
        <v>0</v>
      </c>
      <c r="OV62" s="34">
        <f t="shared" si="194"/>
        <v>0</v>
      </c>
      <c r="OW62" s="32">
        <f t="shared" si="195"/>
        <v>0</v>
      </c>
      <c r="OX62" s="80">
        <f t="shared" si="196"/>
        <v>0</v>
      </c>
      <c r="OY62" s="34"/>
      <c r="OZ62" s="32"/>
      <c r="PA62" s="80">
        <f t="shared" ref="PA62:PA63" si="2078">SUM(OY62:OZ62)</f>
        <v>0</v>
      </c>
      <c r="PB62" s="34"/>
      <c r="PC62" s="32"/>
      <c r="PD62" s="80">
        <f t="shared" ref="PD62:PD63" si="2079">SUM(PB62:PC62)</f>
        <v>0</v>
      </c>
      <c r="PE62" s="34"/>
      <c r="PF62" s="32"/>
      <c r="PG62" s="80">
        <f t="shared" ref="PG62:PG63" si="2080">SUM(PE62:PF62)</f>
        <v>0</v>
      </c>
      <c r="PH62" s="34"/>
      <c r="PI62" s="32"/>
      <c r="PJ62" s="80">
        <f t="shared" ref="PJ62:PJ63" si="2081">SUM(PH62:PI62)</f>
        <v>0</v>
      </c>
      <c r="PK62" s="34">
        <f t="shared" si="201"/>
        <v>0</v>
      </c>
      <c r="PL62" s="32">
        <f t="shared" si="201"/>
        <v>0</v>
      </c>
      <c r="PM62" s="80">
        <f t="shared" si="202"/>
        <v>0</v>
      </c>
      <c r="PN62" s="34">
        <f t="shared" si="1353"/>
        <v>0</v>
      </c>
      <c r="PO62" s="32">
        <f t="shared" si="1354"/>
        <v>0</v>
      </c>
      <c r="PP62" s="80">
        <f t="shared" si="203"/>
        <v>0</v>
      </c>
      <c r="PQ62" s="34">
        <f t="shared" si="1232"/>
        <v>73509</v>
      </c>
      <c r="PR62" s="32">
        <f t="shared" si="1233"/>
        <v>0</v>
      </c>
      <c r="PS62" s="80">
        <f t="shared" si="204"/>
        <v>73509</v>
      </c>
      <c r="PT62" s="34">
        <f t="shared" si="1234"/>
        <v>73509</v>
      </c>
      <c r="PU62" s="32">
        <f t="shared" si="1235"/>
        <v>0</v>
      </c>
      <c r="PV62" s="80">
        <f t="shared" si="205"/>
        <v>73509</v>
      </c>
    </row>
    <row r="63" spans="1:438" s="78" customFormat="1" ht="16.5" thickBot="1" x14ac:dyDescent="0.3">
      <c r="A63" s="42">
        <v>52</v>
      </c>
      <c r="B63" s="43" t="s">
        <v>379</v>
      </c>
      <c r="C63" s="82" t="s">
        <v>264</v>
      </c>
      <c r="D63" s="45"/>
      <c r="E63" s="46"/>
      <c r="F63" s="77"/>
      <c r="G63" s="48"/>
      <c r="H63" s="46"/>
      <c r="I63" s="77"/>
      <c r="J63" s="48"/>
      <c r="K63" s="46"/>
      <c r="L63" s="77"/>
      <c r="M63" s="48"/>
      <c r="N63" s="46"/>
      <c r="O63" s="77"/>
      <c r="P63" s="48"/>
      <c r="Q63" s="46"/>
      <c r="R63" s="77"/>
      <c r="S63" s="48"/>
      <c r="T63" s="46"/>
      <c r="U63" s="77"/>
      <c r="V63" s="48"/>
      <c r="W63" s="46"/>
      <c r="X63" s="77"/>
      <c r="Y63" s="48"/>
      <c r="Z63" s="46"/>
      <c r="AA63" s="77"/>
      <c r="AB63" s="48">
        <f t="shared" si="25"/>
        <v>0</v>
      </c>
      <c r="AC63" s="46">
        <f t="shared" si="26"/>
        <v>0</v>
      </c>
      <c r="AD63" s="77">
        <f t="shared" si="26"/>
        <v>0</v>
      </c>
      <c r="AE63" s="48"/>
      <c r="AF63" s="46"/>
      <c r="AG63" s="77">
        <f t="shared" si="1976"/>
        <v>0</v>
      </c>
      <c r="AH63" s="48">
        <f t="shared" si="1225"/>
        <v>0</v>
      </c>
      <c r="AI63" s="46">
        <f t="shared" si="28"/>
        <v>0</v>
      </c>
      <c r="AJ63" s="77">
        <f t="shared" si="29"/>
        <v>0</v>
      </c>
      <c r="AK63" s="48"/>
      <c r="AL63" s="46"/>
      <c r="AM63" s="77">
        <f t="shared" si="1977"/>
        <v>0</v>
      </c>
      <c r="AN63" s="48"/>
      <c r="AO63" s="46"/>
      <c r="AP63" s="77">
        <f t="shared" si="1978"/>
        <v>0</v>
      </c>
      <c r="AQ63" s="48"/>
      <c r="AR63" s="46"/>
      <c r="AS63" s="77">
        <f t="shared" si="1979"/>
        <v>0</v>
      </c>
      <c r="AT63" s="48"/>
      <c r="AU63" s="46"/>
      <c r="AV63" s="77">
        <f t="shared" si="1980"/>
        <v>0</v>
      </c>
      <c r="AW63" s="48"/>
      <c r="AX63" s="46"/>
      <c r="AY63" s="77">
        <f t="shared" si="1981"/>
        <v>0</v>
      </c>
      <c r="AZ63" s="48"/>
      <c r="BA63" s="46"/>
      <c r="BB63" s="77">
        <f t="shared" si="1982"/>
        <v>0</v>
      </c>
      <c r="BC63" s="48"/>
      <c r="BD63" s="46"/>
      <c r="BE63" s="77">
        <f t="shared" si="1983"/>
        <v>0</v>
      </c>
      <c r="BF63" s="48"/>
      <c r="BG63" s="46"/>
      <c r="BH63" s="77">
        <f t="shared" si="1984"/>
        <v>0</v>
      </c>
      <c r="BI63" s="48"/>
      <c r="BJ63" s="46"/>
      <c r="BK63" s="77">
        <f t="shared" si="1985"/>
        <v>0</v>
      </c>
      <c r="BL63" s="48"/>
      <c r="BM63" s="46"/>
      <c r="BN63" s="77">
        <f t="shared" si="1986"/>
        <v>0</v>
      </c>
      <c r="BO63" s="48"/>
      <c r="BP63" s="46"/>
      <c r="BQ63" s="77">
        <f t="shared" si="1987"/>
        <v>0</v>
      </c>
      <c r="BR63" s="48">
        <f t="shared" si="41"/>
        <v>0</v>
      </c>
      <c r="BS63" s="46">
        <f t="shared" si="42"/>
        <v>0</v>
      </c>
      <c r="BT63" s="77">
        <f t="shared" si="43"/>
        <v>0</v>
      </c>
      <c r="BU63" s="48"/>
      <c r="BV63" s="46"/>
      <c r="BW63" s="77">
        <f t="shared" si="1988"/>
        <v>0</v>
      </c>
      <c r="BX63" s="48"/>
      <c r="BY63" s="46"/>
      <c r="BZ63" s="77">
        <f t="shared" si="1989"/>
        <v>0</v>
      </c>
      <c r="CA63" s="48"/>
      <c r="CB63" s="46"/>
      <c r="CC63" s="77">
        <f t="shared" si="1990"/>
        <v>0</v>
      </c>
      <c r="CD63" s="48"/>
      <c r="CE63" s="46"/>
      <c r="CF63" s="77">
        <f t="shared" si="1991"/>
        <v>0</v>
      </c>
      <c r="CG63" s="48"/>
      <c r="CH63" s="46"/>
      <c r="CI63" s="77">
        <f t="shared" si="1992"/>
        <v>0</v>
      </c>
      <c r="CJ63" s="48"/>
      <c r="CK63" s="46"/>
      <c r="CL63" s="77">
        <f t="shared" si="1993"/>
        <v>0</v>
      </c>
      <c r="CM63" s="48"/>
      <c r="CN63" s="46"/>
      <c r="CO63" s="77">
        <f t="shared" si="1994"/>
        <v>0</v>
      </c>
      <c r="CP63" s="48">
        <f t="shared" si="51"/>
        <v>0</v>
      </c>
      <c r="CQ63" s="46">
        <f t="shared" si="52"/>
        <v>0</v>
      </c>
      <c r="CR63" s="77">
        <f t="shared" si="53"/>
        <v>0</v>
      </c>
      <c r="CS63" s="48"/>
      <c r="CT63" s="46"/>
      <c r="CU63" s="77">
        <f t="shared" si="1995"/>
        <v>0</v>
      </c>
      <c r="CV63" s="48"/>
      <c r="CW63" s="46"/>
      <c r="CX63" s="77">
        <f t="shared" si="1996"/>
        <v>0</v>
      </c>
      <c r="CY63" s="48"/>
      <c r="CZ63" s="46"/>
      <c r="DA63" s="77">
        <f t="shared" si="1997"/>
        <v>0</v>
      </c>
      <c r="DB63" s="48"/>
      <c r="DC63" s="46"/>
      <c r="DD63" s="77">
        <f t="shared" si="1998"/>
        <v>0</v>
      </c>
      <c r="DE63" s="48"/>
      <c r="DF63" s="46"/>
      <c r="DG63" s="77">
        <f t="shared" si="1999"/>
        <v>0</v>
      </c>
      <c r="DH63" s="48">
        <f t="shared" si="59"/>
        <v>0</v>
      </c>
      <c r="DI63" s="46">
        <f t="shared" si="60"/>
        <v>0</v>
      </c>
      <c r="DJ63" s="77">
        <f t="shared" si="61"/>
        <v>0</v>
      </c>
      <c r="DK63" s="48"/>
      <c r="DL63" s="46"/>
      <c r="DM63" s="77">
        <f t="shared" si="2000"/>
        <v>0</v>
      </c>
      <c r="DN63" s="48"/>
      <c r="DO63" s="46"/>
      <c r="DP63" s="77">
        <f t="shared" si="2001"/>
        <v>0</v>
      </c>
      <c r="DQ63" s="48"/>
      <c r="DR63" s="46"/>
      <c r="DS63" s="77">
        <f t="shared" si="2002"/>
        <v>0</v>
      </c>
      <c r="DT63" s="48"/>
      <c r="DU63" s="46"/>
      <c r="DV63" s="77">
        <f t="shared" si="2003"/>
        <v>0</v>
      </c>
      <c r="DW63" s="48"/>
      <c r="DX63" s="46"/>
      <c r="DY63" s="77">
        <f t="shared" si="2004"/>
        <v>0</v>
      </c>
      <c r="DZ63" s="48">
        <f t="shared" si="67"/>
        <v>0</v>
      </c>
      <c r="EA63" s="46">
        <f t="shared" si="67"/>
        <v>0</v>
      </c>
      <c r="EB63" s="77">
        <f t="shared" si="68"/>
        <v>0</v>
      </c>
      <c r="EC63" s="48"/>
      <c r="ED63" s="46"/>
      <c r="EE63" s="77">
        <f t="shared" si="2005"/>
        <v>0</v>
      </c>
      <c r="EF63" s="48"/>
      <c r="EG63" s="46"/>
      <c r="EH63" s="77">
        <f t="shared" si="2006"/>
        <v>0</v>
      </c>
      <c r="EI63" s="48"/>
      <c r="EJ63" s="46"/>
      <c r="EK63" s="77">
        <f t="shared" si="2007"/>
        <v>0</v>
      </c>
      <c r="EL63" s="48"/>
      <c r="EM63" s="46"/>
      <c r="EN63" s="77">
        <f t="shared" si="2008"/>
        <v>0</v>
      </c>
      <c r="EO63" s="48">
        <f t="shared" si="1226"/>
        <v>0</v>
      </c>
      <c r="EP63" s="46">
        <f t="shared" si="1227"/>
        <v>0</v>
      </c>
      <c r="EQ63" s="77">
        <f t="shared" si="74"/>
        <v>0</v>
      </c>
      <c r="ER63" s="48"/>
      <c r="ES63" s="46"/>
      <c r="ET63" s="77">
        <f t="shared" si="2009"/>
        <v>0</v>
      </c>
      <c r="EU63" s="48"/>
      <c r="EV63" s="46"/>
      <c r="EW63" s="77">
        <f t="shared" si="2010"/>
        <v>0</v>
      </c>
      <c r="EX63" s="48"/>
      <c r="EY63" s="46"/>
      <c r="EZ63" s="77">
        <f t="shared" si="2011"/>
        <v>0</v>
      </c>
      <c r="FA63" s="48"/>
      <c r="FB63" s="46"/>
      <c r="FC63" s="77">
        <f t="shared" si="2012"/>
        <v>0</v>
      </c>
      <c r="FD63" s="48"/>
      <c r="FE63" s="46"/>
      <c r="FF63" s="77">
        <f t="shared" si="2013"/>
        <v>0</v>
      </c>
      <c r="FG63" s="48"/>
      <c r="FH63" s="46"/>
      <c r="FI63" s="77">
        <f t="shared" si="2014"/>
        <v>0</v>
      </c>
      <c r="FJ63" s="48">
        <f t="shared" si="81"/>
        <v>0</v>
      </c>
      <c r="FK63" s="46">
        <f t="shared" si="82"/>
        <v>0</v>
      </c>
      <c r="FL63" s="77">
        <f t="shared" si="83"/>
        <v>0</v>
      </c>
      <c r="FM63" s="48"/>
      <c r="FN63" s="46"/>
      <c r="FO63" s="77">
        <f t="shared" si="2015"/>
        <v>0</v>
      </c>
      <c r="FP63" s="48"/>
      <c r="FQ63" s="46"/>
      <c r="FR63" s="77">
        <f t="shared" si="2016"/>
        <v>0</v>
      </c>
      <c r="FS63" s="48"/>
      <c r="FT63" s="46"/>
      <c r="FU63" s="77">
        <f t="shared" si="2017"/>
        <v>0</v>
      </c>
      <c r="FV63" s="48"/>
      <c r="FW63" s="46"/>
      <c r="FX63" s="77">
        <f t="shared" si="2018"/>
        <v>0</v>
      </c>
      <c r="FY63" s="48"/>
      <c r="FZ63" s="46"/>
      <c r="GA63" s="77">
        <f t="shared" si="2019"/>
        <v>0</v>
      </c>
      <c r="GB63" s="48">
        <f t="shared" si="89"/>
        <v>0</v>
      </c>
      <c r="GC63" s="46">
        <f t="shared" si="90"/>
        <v>0</v>
      </c>
      <c r="GD63" s="77">
        <f t="shared" si="2020"/>
        <v>0</v>
      </c>
      <c r="GE63" s="48"/>
      <c r="GF63" s="46"/>
      <c r="GG63" s="77">
        <f t="shared" si="2021"/>
        <v>0</v>
      </c>
      <c r="GH63" s="48"/>
      <c r="GI63" s="46"/>
      <c r="GJ63" s="77">
        <f t="shared" si="2022"/>
        <v>0</v>
      </c>
      <c r="GK63" s="48">
        <f t="shared" si="94"/>
        <v>0</v>
      </c>
      <c r="GL63" s="46">
        <f t="shared" si="94"/>
        <v>0</v>
      </c>
      <c r="GM63" s="77">
        <f t="shared" si="95"/>
        <v>0</v>
      </c>
      <c r="GN63" s="48"/>
      <c r="GO63" s="46"/>
      <c r="GP63" s="77">
        <f t="shared" si="2023"/>
        <v>0</v>
      </c>
      <c r="GQ63" s="48"/>
      <c r="GR63" s="46"/>
      <c r="GS63" s="77">
        <f t="shared" si="2024"/>
        <v>0</v>
      </c>
      <c r="GT63" s="48">
        <f t="shared" si="98"/>
        <v>0</v>
      </c>
      <c r="GU63" s="46">
        <f t="shared" si="99"/>
        <v>0</v>
      </c>
      <c r="GV63" s="77">
        <f t="shared" si="100"/>
        <v>0</v>
      </c>
      <c r="GW63" s="48">
        <f t="shared" si="1228"/>
        <v>0</v>
      </c>
      <c r="GX63" s="46">
        <f t="shared" si="1229"/>
        <v>0</v>
      </c>
      <c r="GY63" s="77">
        <f t="shared" si="101"/>
        <v>0</v>
      </c>
      <c r="GZ63" s="46"/>
      <c r="HA63" s="46"/>
      <c r="HB63" s="77">
        <f t="shared" si="2025"/>
        <v>0</v>
      </c>
      <c r="HC63" s="46"/>
      <c r="HD63" s="46"/>
      <c r="HE63" s="77">
        <f t="shared" si="2026"/>
        <v>0</v>
      </c>
      <c r="HF63" s="46"/>
      <c r="HG63" s="46"/>
      <c r="HH63" s="77">
        <f t="shared" si="2027"/>
        <v>0</v>
      </c>
      <c r="HI63" s="46"/>
      <c r="HJ63" s="46"/>
      <c r="HK63" s="77">
        <f t="shared" si="2028"/>
        <v>0</v>
      </c>
      <c r="HL63" s="46"/>
      <c r="HM63" s="46"/>
      <c r="HN63" s="77">
        <f t="shared" si="2029"/>
        <v>0</v>
      </c>
      <c r="HO63" s="48"/>
      <c r="HP63" s="46"/>
      <c r="HQ63" s="77">
        <f t="shared" si="2030"/>
        <v>0</v>
      </c>
      <c r="HR63" s="48"/>
      <c r="HS63" s="46"/>
      <c r="HT63" s="77">
        <f t="shared" si="2031"/>
        <v>0</v>
      </c>
      <c r="HU63" s="48"/>
      <c r="HV63" s="46"/>
      <c r="HW63" s="77">
        <f t="shared" si="2032"/>
        <v>0</v>
      </c>
      <c r="HX63" s="48">
        <f t="shared" si="110"/>
        <v>0</v>
      </c>
      <c r="HY63" s="46">
        <f t="shared" si="111"/>
        <v>0</v>
      </c>
      <c r="HZ63" s="77">
        <f t="shared" si="112"/>
        <v>0</v>
      </c>
      <c r="IA63" s="48"/>
      <c r="IB63" s="46"/>
      <c r="IC63" s="77">
        <f t="shared" si="2033"/>
        <v>0</v>
      </c>
      <c r="ID63" s="48"/>
      <c r="IE63" s="46"/>
      <c r="IF63" s="77">
        <f t="shared" si="2034"/>
        <v>0</v>
      </c>
      <c r="IG63" s="48">
        <f t="shared" si="115"/>
        <v>0</v>
      </c>
      <c r="IH63" s="46">
        <f t="shared" si="116"/>
        <v>0</v>
      </c>
      <c r="II63" s="77">
        <f t="shared" si="117"/>
        <v>0</v>
      </c>
      <c r="IJ63" s="48"/>
      <c r="IK63" s="46"/>
      <c r="IL63" s="77">
        <f t="shared" si="2035"/>
        <v>0</v>
      </c>
      <c r="IM63" s="48"/>
      <c r="IN63" s="46"/>
      <c r="IO63" s="77">
        <f t="shared" si="2036"/>
        <v>0</v>
      </c>
      <c r="IP63" s="48">
        <f t="shared" si="120"/>
        <v>0</v>
      </c>
      <c r="IQ63" s="46">
        <f t="shared" si="121"/>
        <v>0</v>
      </c>
      <c r="IR63" s="77">
        <f t="shared" si="122"/>
        <v>0</v>
      </c>
      <c r="IS63" s="48"/>
      <c r="IT63" s="46"/>
      <c r="IU63" s="77">
        <f t="shared" si="2037"/>
        <v>0</v>
      </c>
      <c r="IV63" s="48"/>
      <c r="IW63" s="46"/>
      <c r="IX63" s="77">
        <f t="shared" si="2038"/>
        <v>0</v>
      </c>
      <c r="IY63" s="48">
        <f t="shared" si="125"/>
        <v>0</v>
      </c>
      <c r="IZ63" s="46">
        <f t="shared" si="126"/>
        <v>0</v>
      </c>
      <c r="JA63" s="77">
        <f t="shared" si="127"/>
        <v>0</v>
      </c>
      <c r="JB63" s="48"/>
      <c r="JC63" s="46"/>
      <c r="JD63" s="77">
        <f t="shared" si="2039"/>
        <v>0</v>
      </c>
      <c r="JE63" s="48"/>
      <c r="JF63" s="46"/>
      <c r="JG63" s="77">
        <f t="shared" si="2040"/>
        <v>0</v>
      </c>
      <c r="JH63" s="48"/>
      <c r="JI63" s="46"/>
      <c r="JJ63" s="77">
        <f t="shared" si="2041"/>
        <v>0</v>
      </c>
      <c r="JK63" s="48">
        <f t="shared" si="131"/>
        <v>0</v>
      </c>
      <c r="JL63" s="46">
        <f t="shared" si="132"/>
        <v>0</v>
      </c>
      <c r="JM63" s="77">
        <f t="shared" si="133"/>
        <v>0</v>
      </c>
      <c r="JN63" s="48"/>
      <c r="JO63" s="46"/>
      <c r="JP63" s="77">
        <f t="shared" si="2042"/>
        <v>0</v>
      </c>
      <c r="JQ63" s="48"/>
      <c r="JR63" s="46"/>
      <c r="JS63" s="77">
        <f t="shared" si="2043"/>
        <v>0</v>
      </c>
      <c r="JT63" s="48">
        <f t="shared" si="136"/>
        <v>0</v>
      </c>
      <c r="JU63" s="46">
        <f t="shared" si="137"/>
        <v>0</v>
      </c>
      <c r="JV63" s="77">
        <f t="shared" si="138"/>
        <v>0</v>
      </c>
      <c r="JW63" s="48"/>
      <c r="JX63" s="46"/>
      <c r="JY63" s="77">
        <f t="shared" si="2044"/>
        <v>0</v>
      </c>
      <c r="JZ63" s="48"/>
      <c r="KA63" s="46"/>
      <c r="KB63" s="77">
        <f t="shared" si="2045"/>
        <v>0</v>
      </c>
      <c r="KC63" s="48">
        <f t="shared" si="141"/>
        <v>0</v>
      </c>
      <c r="KD63" s="46">
        <f t="shared" si="142"/>
        <v>0</v>
      </c>
      <c r="KE63" s="77">
        <f t="shared" si="143"/>
        <v>0</v>
      </c>
      <c r="KF63" s="48"/>
      <c r="KG63" s="46"/>
      <c r="KH63" s="77">
        <f t="shared" si="2046"/>
        <v>0</v>
      </c>
      <c r="KI63" s="48">
        <f t="shared" si="1351"/>
        <v>0</v>
      </c>
      <c r="KJ63" s="46">
        <f t="shared" si="1352"/>
        <v>0</v>
      </c>
      <c r="KK63" s="77">
        <f t="shared" si="145"/>
        <v>0</v>
      </c>
      <c r="KL63" s="48"/>
      <c r="KM63" s="46"/>
      <c r="KN63" s="77">
        <f t="shared" si="2047"/>
        <v>0</v>
      </c>
      <c r="KO63" s="48"/>
      <c r="KP63" s="46"/>
      <c r="KQ63" s="77">
        <f t="shared" si="2048"/>
        <v>0</v>
      </c>
      <c r="KR63" s="48"/>
      <c r="KS63" s="46"/>
      <c r="KT63" s="77">
        <f t="shared" si="2049"/>
        <v>0</v>
      </c>
      <c r="KU63" s="48">
        <f t="shared" si="149"/>
        <v>0</v>
      </c>
      <c r="KV63" s="46">
        <f t="shared" si="150"/>
        <v>0</v>
      </c>
      <c r="KW63" s="77">
        <f t="shared" si="151"/>
        <v>0</v>
      </c>
      <c r="KX63" s="48"/>
      <c r="KY63" s="46"/>
      <c r="KZ63" s="77">
        <f t="shared" si="2050"/>
        <v>0</v>
      </c>
      <c r="LA63" s="48"/>
      <c r="LB63" s="46"/>
      <c r="LC63" s="77">
        <f t="shared" si="2051"/>
        <v>0</v>
      </c>
      <c r="LD63" s="48"/>
      <c r="LE63" s="46"/>
      <c r="LF63" s="77">
        <f t="shared" si="2052"/>
        <v>0</v>
      </c>
      <c r="LG63" s="48"/>
      <c r="LH63" s="46"/>
      <c r="LI63" s="77">
        <f t="shared" si="2053"/>
        <v>0</v>
      </c>
      <c r="LJ63" s="48"/>
      <c r="LK63" s="46"/>
      <c r="LL63" s="77">
        <f t="shared" si="2054"/>
        <v>0</v>
      </c>
      <c r="LM63" s="48">
        <f t="shared" si="157"/>
        <v>0</v>
      </c>
      <c r="LN63" s="46">
        <f t="shared" si="157"/>
        <v>0</v>
      </c>
      <c r="LO63" s="77">
        <f t="shared" si="158"/>
        <v>0</v>
      </c>
      <c r="LP63" s="48"/>
      <c r="LQ63" s="46"/>
      <c r="LR63" s="77">
        <f t="shared" si="2055"/>
        <v>0</v>
      </c>
      <c r="LS63" s="48">
        <f t="shared" si="1230"/>
        <v>0</v>
      </c>
      <c r="LT63" s="46">
        <f t="shared" si="1231"/>
        <v>0</v>
      </c>
      <c r="LU63" s="77">
        <f t="shared" si="160"/>
        <v>0</v>
      </c>
      <c r="LV63" s="48"/>
      <c r="LW63" s="46"/>
      <c r="LX63" s="77">
        <f t="shared" si="2056"/>
        <v>0</v>
      </c>
      <c r="LY63" s="48"/>
      <c r="LZ63" s="46"/>
      <c r="MA63" s="77">
        <f t="shared" si="2057"/>
        <v>0</v>
      </c>
      <c r="MB63" s="48"/>
      <c r="MC63" s="46"/>
      <c r="MD63" s="77">
        <f t="shared" si="2058"/>
        <v>0</v>
      </c>
      <c r="ME63" s="48"/>
      <c r="MF63" s="46"/>
      <c r="MG63" s="77">
        <f t="shared" si="2059"/>
        <v>0</v>
      </c>
      <c r="MH63" s="48"/>
      <c r="MI63" s="46"/>
      <c r="MJ63" s="77">
        <f t="shared" si="2060"/>
        <v>0</v>
      </c>
      <c r="MK63" s="48"/>
      <c r="ML63" s="46"/>
      <c r="MM63" s="77">
        <f t="shared" si="2061"/>
        <v>0</v>
      </c>
      <c r="MN63" s="48"/>
      <c r="MO63" s="46"/>
      <c r="MP63" s="77">
        <f t="shared" si="2062"/>
        <v>0</v>
      </c>
      <c r="MQ63" s="48"/>
      <c r="MR63" s="46"/>
      <c r="MS63" s="77">
        <f t="shared" si="2063"/>
        <v>0</v>
      </c>
      <c r="MT63" s="48"/>
      <c r="MU63" s="46"/>
      <c r="MV63" s="77">
        <f t="shared" si="2064"/>
        <v>0</v>
      </c>
      <c r="MW63" s="48">
        <f t="shared" si="170"/>
        <v>0</v>
      </c>
      <c r="MX63" s="46">
        <f t="shared" si="171"/>
        <v>0</v>
      </c>
      <c r="MY63" s="77">
        <f t="shared" si="172"/>
        <v>0</v>
      </c>
      <c r="MZ63" s="48"/>
      <c r="NA63" s="46"/>
      <c r="NB63" s="77">
        <f t="shared" si="2065"/>
        <v>0</v>
      </c>
      <c r="NC63" s="48"/>
      <c r="ND63" s="46"/>
      <c r="NE63" s="77">
        <f t="shared" si="2066"/>
        <v>0</v>
      </c>
      <c r="NF63" s="48"/>
      <c r="NG63" s="46"/>
      <c r="NH63" s="77">
        <f t="shared" si="2067"/>
        <v>0</v>
      </c>
      <c r="NI63" s="48"/>
      <c r="NJ63" s="46"/>
      <c r="NK63" s="77">
        <f t="shared" si="2068"/>
        <v>0</v>
      </c>
      <c r="NL63" s="48">
        <f t="shared" si="177"/>
        <v>0</v>
      </c>
      <c r="NM63" s="46">
        <f t="shared" si="178"/>
        <v>0</v>
      </c>
      <c r="NN63" s="77">
        <f t="shared" si="179"/>
        <v>0</v>
      </c>
      <c r="NO63" s="48">
        <f t="shared" si="180"/>
        <v>0</v>
      </c>
      <c r="NP63" s="46">
        <f t="shared" si="181"/>
        <v>0</v>
      </c>
      <c r="NQ63" s="77">
        <f t="shared" si="182"/>
        <v>0</v>
      </c>
      <c r="NR63" s="48"/>
      <c r="NS63" s="46"/>
      <c r="NT63" s="77">
        <f t="shared" si="2069"/>
        <v>0</v>
      </c>
      <c r="NU63" s="48"/>
      <c r="NV63" s="46"/>
      <c r="NW63" s="77">
        <f t="shared" si="2070"/>
        <v>0</v>
      </c>
      <c r="NX63" s="46"/>
      <c r="NY63" s="46"/>
      <c r="NZ63" s="77">
        <f t="shared" si="2071"/>
        <v>0</v>
      </c>
      <c r="OA63" s="46"/>
      <c r="OB63" s="46">
        <v>1350</v>
      </c>
      <c r="OC63" s="77">
        <f t="shared" si="2072"/>
        <v>1350</v>
      </c>
      <c r="OD63" s="48"/>
      <c r="OE63" s="46"/>
      <c r="OF63" s="77">
        <f t="shared" si="2073"/>
        <v>0</v>
      </c>
      <c r="OG63" s="48"/>
      <c r="OH63" s="46"/>
      <c r="OI63" s="77">
        <f t="shared" si="2074"/>
        <v>0</v>
      </c>
      <c r="OJ63" s="48"/>
      <c r="OK63" s="46"/>
      <c r="OL63" s="77">
        <f t="shared" si="2075"/>
        <v>0</v>
      </c>
      <c r="OM63" s="48"/>
      <c r="ON63" s="46"/>
      <c r="OO63" s="77">
        <f t="shared" si="2076"/>
        <v>0</v>
      </c>
      <c r="OP63" s="48">
        <f t="shared" si="1345"/>
        <v>0</v>
      </c>
      <c r="OQ63" s="46">
        <f t="shared" si="1345"/>
        <v>1350</v>
      </c>
      <c r="OR63" s="77">
        <f t="shared" si="192"/>
        <v>1350</v>
      </c>
      <c r="OS63" s="46"/>
      <c r="OT63" s="46"/>
      <c r="OU63" s="77">
        <f t="shared" si="2077"/>
        <v>0</v>
      </c>
      <c r="OV63" s="48">
        <f t="shared" si="194"/>
        <v>0</v>
      </c>
      <c r="OW63" s="46">
        <f t="shared" si="195"/>
        <v>0</v>
      </c>
      <c r="OX63" s="77">
        <f t="shared" si="196"/>
        <v>0</v>
      </c>
      <c r="OY63" s="48"/>
      <c r="OZ63" s="46"/>
      <c r="PA63" s="77">
        <f t="shared" si="2078"/>
        <v>0</v>
      </c>
      <c r="PB63" s="48"/>
      <c r="PC63" s="46"/>
      <c r="PD63" s="77">
        <f t="shared" si="2079"/>
        <v>0</v>
      </c>
      <c r="PE63" s="46"/>
      <c r="PF63" s="46"/>
      <c r="PG63" s="77">
        <f t="shared" si="2080"/>
        <v>0</v>
      </c>
      <c r="PH63" s="46"/>
      <c r="PI63" s="46"/>
      <c r="PJ63" s="77">
        <f t="shared" si="2081"/>
        <v>0</v>
      </c>
      <c r="PK63" s="48">
        <f t="shared" si="201"/>
        <v>0</v>
      </c>
      <c r="PL63" s="46">
        <f t="shared" si="201"/>
        <v>0</v>
      </c>
      <c r="PM63" s="77">
        <f t="shared" si="202"/>
        <v>0</v>
      </c>
      <c r="PN63" s="48">
        <f t="shared" si="1353"/>
        <v>0</v>
      </c>
      <c r="PO63" s="46">
        <f t="shared" si="1354"/>
        <v>1350</v>
      </c>
      <c r="PP63" s="77">
        <f t="shared" si="203"/>
        <v>1350</v>
      </c>
      <c r="PQ63" s="48">
        <f t="shared" si="1232"/>
        <v>0</v>
      </c>
      <c r="PR63" s="46">
        <f t="shared" si="1233"/>
        <v>1350</v>
      </c>
      <c r="PS63" s="77">
        <f t="shared" si="204"/>
        <v>1350</v>
      </c>
      <c r="PT63" s="48">
        <f t="shared" si="1234"/>
        <v>0</v>
      </c>
      <c r="PU63" s="46">
        <f t="shared" si="1235"/>
        <v>1350</v>
      </c>
      <c r="PV63" s="77">
        <f t="shared" si="205"/>
        <v>1350</v>
      </c>
    </row>
    <row r="64" spans="1:438" s="27" customFormat="1" ht="16.5" thickBot="1" x14ac:dyDescent="0.3">
      <c r="A64" s="19">
        <v>53</v>
      </c>
      <c r="B64" s="20" t="s">
        <v>308</v>
      </c>
      <c r="C64" s="83" t="s">
        <v>381</v>
      </c>
      <c r="D64" s="22">
        <f>SUM(D62:D63)</f>
        <v>0</v>
      </c>
      <c r="E64" s="23">
        <f>SUM(E62:E63)</f>
        <v>0</v>
      </c>
      <c r="F64" s="79">
        <f>SUM(F62:F63)</f>
        <v>0</v>
      </c>
      <c r="G64" s="25">
        <f t="shared" ref="G64" si="2082">SUM(G62:G63)</f>
        <v>0</v>
      </c>
      <c r="H64" s="23">
        <f>SUM(H62:H63)</f>
        <v>0</v>
      </c>
      <c r="I64" s="79">
        <f>SUM(I62:I63)</f>
        <v>0</v>
      </c>
      <c r="J64" s="25">
        <f t="shared" ref="J64" si="2083">SUM(J62:J63)</f>
        <v>0</v>
      </c>
      <c r="K64" s="23">
        <f>SUM(K62:K63)</f>
        <v>0</v>
      </c>
      <c r="L64" s="79">
        <f>SUM(L62:L63)</f>
        <v>0</v>
      </c>
      <c r="M64" s="25">
        <f t="shared" ref="M64" si="2084">SUM(M62:M63)</f>
        <v>0</v>
      </c>
      <c r="N64" s="23">
        <f>SUM(N62:N63)</f>
        <v>0</v>
      </c>
      <c r="O64" s="79">
        <f>SUM(O62:O63)</f>
        <v>0</v>
      </c>
      <c r="P64" s="25">
        <f t="shared" ref="P64" si="2085">SUM(P62:P63)</f>
        <v>0</v>
      </c>
      <c r="Q64" s="23">
        <f>SUM(Q62:Q63)</f>
        <v>0</v>
      </c>
      <c r="R64" s="79">
        <f>SUM(R62:R63)</f>
        <v>0</v>
      </c>
      <c r="S64" s="25">
        <f t="shared" ref="S64" si="2086">SUM(S62:S63)</f>
        <v>0</v>
      </c>
      <c r="T64" s="23">
        <f>SUM(T62:T63)</f>
        <v>0</v>
      </c>
      <c r="U64" s="79">
        <f>SUM(U62:U63)</f>
        <v>0</v>
      </c>
      <c r="V64" s="25">
        <f t="shared" ref="V64" si="2087">SUM(V62:V63)</f>
        <v>0</v>
      </c>
      <c r="W64" s="23">
        <f>SUM(W62:W63)</f>
        <v>0</v>
      </c>
      <c r="X64" s="79">
        <f>SUM(X62:X63)</f>
        <v>0</v>
      </c>
      <c r="Y64" s="25">
        <f t="shared" ref="Y64" si="2088">SUM(Y62:Y63)</f>
        <v>0</v>
      </c>
      <c r="Z64" s="23">
        <f>SUM(Z62:Z63)</f>
        <v>0</v>
      </c>
      <c r="AA64" s="79">
        <f>SUM(AA62:AA63)</f>
        <v>0</v>
      </c>
      <c r="AB64" s="25">
        <f t="shared" si="25"/>
        <v>0</v>
      </c>
      <c r="AC64" s="23">
        <f t="shared" si="26"/>
        <v>0</v>
      </c>
      <c r="AD64" s="79">
        <f t="shared" si="26"/>
        <v>0</v>
      </c>
      <c r="AE64" s="25">
        <f t="shared" ref="AE64" si="2089">SUM(AE62:AE63)</f>
        <v>0</v>
      </c>
      <c r="AF64" s="23">
        <f>SUM(AF62:AF63)</f>
        <v>0</v>
      </c>
      <c r="AG64" s="79">
        <f>SUM(AG62:AG63)</f>
        <v>0</v>
      </c>
      <c r="AH64" s="25">
        <f t="shared" si="1225"/>
        <v>0</v>
      </c>
      <c r="AI64" s="23">
        <f t="shared" si="28"/>
        <v>0</v>
      </c>
      <c r="AJ64" s="79">
        <f t="shared" si="29"/>
        <v>0</v>
      </c>
      <c r="AK64" s="25">
        <f t="shared" ref="AK64" si="2090">SUM(AK62:AK63)</f>
        <v>0</v>
      </c>
      <c r="AL64" s="23">
        <f>SUM(AL62:AL63)</f>
        <v>0</v>
      </c>
      <c r="AM64" s="79">
        <f>SUM(AM62:AM63)</f>
        <v>0</v>
      </c>
      <c r="AN64" s="25">
        <f t="shared" ref="AN64" si="2091">SUM(AN62:AN63)</f>
        <v>0</v>
      </c>
      <c r="AO64" s="23">
        <f>SUM(AO62:AO63)</f>
        <v>0</v>
      </c>
      <c r="AP64" s="79">
        <f>SUM(AP62:AP63)</f>
        <v>0</v>
      </c>
      <c r="AQ64" s="25">
        <f t="shared" ref="AQ64" si="2092">SUM(AQ62:AQ63)</f>
        <v>0</v>
      </c>
      <c r="AR64" s="23">
        <f>SUM(AR62:AR63)</f>
        <v>0</v>
      </c>
      <c r="AS64" s="79">
        <f>SUM(AS62:AS63)</f>
        <v>0</v>
      </c>
      <c r="AT64" s="25">
        <f t="shared" ref="AT64" si="2093">SUM(AT62:AT63)</f>
        <v>0</v>
      </c>
      <c r="AU64" s="23">
        <f>SUM(AU62:AU63)</f>
        <v>0</v>
      </c>
      <c r="AV64" s="79">
        <f>SUM(AV62:AV63)</f>
        <v>0</v>
      </c>
      <c r="AW64" s="25">
        <f t="shared" ref="AW64" si="2094">SUM(AW62:AW63)</f>
        <v>0</v>
      </c>
      <c r="AX64" s="23">
        <f>SUM(AX62:AX63)</f>
        <v>0</v>
      </c>
      <c r="AY64" s="79">
        <f>SUM(AY62:AY63)</f>
        <v>0</v>
      </c>
      <c r="AZ64" s="25">
        <f t="shared" ref="AZ64" si="2095">SUM(AZ62:AZ63)</f>
        <v>0</v>
      </c>
      <c r="BA64" s="23">
        <f>SUM(BA62:BA63)</f>
        <v>0</v>
      </c>
      <c r="BB64" s="79">
        <f>SUM(BB62:BB63)</f>
        <v>0</v>
      </c>
      <c r="BC64" s="25">
        <f t="shared" ref="BC64" si="2096">SUM(BC62:BC63)</f>
        <v>0</v>
      </c>
      <c r="BD64" s="23">
        <f>SUM(BD62:BD63)</f>
        <v>0</v>
      </c>
      <c r="BE64" s="79">
        <f>SUM(BE62:BE63)</f>
        <v>0</v>
      </c>
      <c r="BF64" s="25">
        <f t="shared" ref="BF64" si="2097">SUM(BF62:BF63)</f>
        <v>0</v>
      </c>
      <c r="BG64" s="23">
        <f>SUM(BG62:BG63)</f>
        <v>0</v>
      </c>
      <c r="BH64" s="79">
        <f>SUM(BH62:BH63)</f>
        <v>0</v>
      </c>
      <c r="BI64" s="25">
        <f t="shared" ref="BI64" si="2098">SUM(BI62:BI63)</f>
        <v>0</v>
      </c>
      <c r="BJ64" s="23">
        <f>SUM(BJ62:BJ63)</f>
        <v>0</v>
      </c>
      <c r="BK64" s="79">
        <f>SUM(BK62:BK63)</f>
        <v>0</v>
      </c>
      <c r="BL64" s="25">
        <f t="shared" ref="BL64" si="2099">SUM(BL62:BL63)</f>
        <v>0</v>
      </c>
      <c r="BM64" s="23">
        <f>SUM(BM62:BM63)</f>
        <v>0</v>
      </c>
      <c r="BN64" s="79">
        <f>SUM(BN62:BN63)</f>
        <v>0</v>
      </c>
      <c r="BO64" s="25">
        <f t="shared" ref="BO64" si="2100">SUM(BO62:BO63)</f>
        <v>0</v>
      </c>
      <c r="BP64" s="23">
        <f>SUM(BP62:BP63)</f>
        <v>0</v>
      </c>
      <c r="BQ64" s="79">
        <f>SUM(BQ62:BQ63)</f>
        <v>0</v>
      </c>
      <c r="BR64" s="25">
        <f t="shared" si="41"/>
        <v>0</v>
      </c>
      <c r="BS64" s="23">
        <f t="shared" si="42"/>
        <v>0</v>
      </c>
      <c r="BT64" s="79">
        <f t="shared" si="43"/>
        <v>0</v>
      </c>
      <c r="BU64" s="25">
        <f t="shared" ref="BU64" si="2101">SUM(BU62:BU63)</f>
        <v>0</v>
      </c>
      <c r="BV64" s="23">
        <f>SUM(BV62:BV63)</f>
        <v>0</v>
      </c>
      <c r="BW64" s="79">
        <f>SUM(BW62:BW63)</f>
        <v>0</v>
      </c>
      <c r="BX64" s="25">
        <f t="shared" ref="BX64" si="2102">SUM(BX62:BX63)</f>
        <v>0</v>
      </c>
      <c r="BY64" s="23">
        <f>SUM(BY62:BY63)</f>
        <v>0</v>
      </c>
      <c r="BZ64" s="79">
        <f>SUM(BZ62:BZ63)</f>
        <v>0</v>
      </c>
      <c r="CA64" s="25">
        <f t="shared" ref="CA64" si="2103">SUM(CA62:CA63)</f>
        <v>0</v>
      </c>
      <c r="CB64" s="23">
        <f>SUM(CB62:CB63)</f>
        <v>0</v>
      </c>
      <c r="CC64" s="79">
        <f>SUM(CC62:CC63)</f>
        <v>0</v>
      </c>
      <c r="CD64" s="25">
        <f t="shared" ref="CD64" si="2104">SUM(CD62:CD63)</f>
        <v>0</v>
      </c>
      <c r="CE64" s="23">
        <f>SUM(CE62:CE63)</f>
        <v>0</v>
      </c>
      <c r="CF64" s="79">
        <f>SUM(CF62:CF63)</f>
        <v>0</v>
      </c>
      <c r="CG64" s="25">
        <f t="shared" ref="CG64" si="2105">SUM(CG62:CG63)</f>
        <v>0</v>
      </c>
      <c r="CH64" s="23">
        <f>SUM(CH62:CH63)</f>
        <v>0</v>
      </c>
      <c r="CI64" s="79">
        <f>SUM(CI62:CI63)</f>
        <v>0</v>
      </c>
      <c r="CJ64" s="25">
        <f t="shared" ref="CJ64" si="2106">SUM(CJ62:CJ63)</f>
        <v>0</v>
      </c>
      <c r="CK64" s="23">
        <f>SUM(CK62:CK63)</f>
        <v>0</v>
      </c>
      <c r="CL64" s="79">
        <f>SUM(CL62:CL63)</f>
        <v>0</v>
      </c>
      <c r="CM64" s="25">
        <f t="shared" ref="CM64" si="2107">SUM(CM62:CM63)</f>
        <v>0</v>
      </c>
      <c r="CN64" s="23">
        <f>SUM(CN62:CN63)</f>
        <v>0</v>
      </c>
      <c r="CO64" s="79">
        <f>SUM(CO62:CO63)</f>
        <v>0</v>
      </c>
      <c r="CP64" s="25">
        <f t="shared" si="51"/>
        <v>0</v>
      </c>
      <c r="CQ64" s="23">
        <f t="shared" si="52"/>
        <v>0</v>
      </c>
      <c r="CR64" s="79">
        <f t="shared" si="53"/>
        <v>0</v>
      </c>
      <c r="CS64" s="25">
        <f t="shared" ref="CS64" si="2108">SUM(CS62:CS63)</f>
        <v>0</v>
      </c>
      <c r="CT64" s="23">
        <f>SUM(CT62:CT63)</f>
        <v>0</v>
      </c>
      <c r="CU64" s="79">
        <f>SUM(CU62:CU63)</f>
        <v>0</v>
      </c>
      <c r="CV64" s="25">
        <f t="shared" ref="CV64" si="2109">SUM(CV62:CV63)</f>
        <v>0</v>
      </c>
      <c r="CW64" s="23">
        <f>SUM(CW62:CW63)</f>
        <v>0</v>
      </c>
      <c r="CX64" s="79">
        <f>SUM(CX62:CX63)</f>
        <v>0</v>
      </c>
      <c r="CY64" s="25">
        <f t="shared" ref="CY64" si="2110">SUM(CY62:CY63)</f>
        <v>0</v>
      </c>
      <c r="CZ64" s="23">
        <f>SUM(CZ62:CZ63)</f>
        <v>0</v>
      </c>
      <c r="DA64" s="79">
        <f>SUM(DA62:DA63)</f>
        <v>0</v>
      </c>
      <c r="DB64" s="25">
        <f t="shared" ref="DB64" si="2111">SUM(DB62:DB63)</f>
        <v>0</v>
      </c>
      <c r="DC64" s="23">
        <f>SUM(DC62:DC63)</f>
        <v>0</v>
      </c>
      <c r="DD64" s="79">
        <f>SUM(DD62:DD63)</f>
        <v>0</v>
      </c>
      <c r="DE64" s="25">
        <f t="shared" ref="DE64" si="2112">SUM(DE62:DE63)</f>
        <v>0</v>
      </c>
      <c r="DF64" s="23">
        <f>SUM(DF62:DF63)</f>
        <v>0</v>
      </c>
      <c r="DG64" s="79">
        <f>SUM(DG62:DG63)</f>
        <v>0</v>
      </c>
      <c r="DH64" s="25">
        <f t="shared" si="59"/>
        <v>0</v>
      </c>
      <c r="DI64" s="23">
        <f t="shared" si="60"/>
        <v>0</v>
      </c>
      <c r="DJ64" s="79">
        <f t="shared" si="61"/>
        <v>0</v>
      </c>
      <c r="DK64" s="25">
        <f t="shared" ref="DK64" si="2113">SUM(DK62:DK63)</f>
        <v>0</v>
      </c>
      <c r="DL64" s="23">
        <f>SUM(DL62:DL63)</f>
        <v>0</v>
      </c>
      <c r="DM64" s="79">
        <f>SUM(DM62:DM63)</f>
        <v>0</v>
      </c>
      <c r="DN64" s="25">
        <f t="shared" ref="DN64" si="2114">SUM(DN62:DN63)</f>
        <v>0</v>
      </c>
      <c r="DO64" s="23">
        <f>SUM(DO62:DO63)</f>
        <v>0</v>
      </c>
      <c r="DP64" s="79">
        <f>SUM(DP62:DP63)</f>
        <v>0</v>
      </c>
      <c r="DQ64" s="25">
        <f t="shared" ref="DQ64" si="2115">SUM(DQ62:DQ63)</f>
        <v>0</v>
      </c>
      <c r="DR64" s="23">
        <f>SUM(DR62:DR63)</f>
        <v>0</v>
      </c>
      <c r="DS64" s="79">
        <f>SUM(DS62:DS63)</f>
        <v>0</v>
      </c>
      <c r="DT64" s="25">
        <f t="shared" ref="DT64" si="2116">SUM(DT62:DT63)</f>
        <v>0</v>
      </c>
      <c r="DU64" s="23">
        <f>SUM(DU62:DU63)</f>
        <v>0</v>
      </c>
      <c r="DV64" s="79">
        <f>SUM(DV62:DV63)</f>
        <v>0</v>
      </c>
      <c r="DW64" s="25">
        <f t="shared" ref="DW64" si="2117">SUM(DW62:DW63)</f>
        <v>0</v>
      </c>
      <c r="DX64" s="23">
        <f>SUM(DX62:DX63)</f>
        <v>0</v>
      </c>
      <c r="DY64" s="79">
        <f>SUM(DY62:DY63)</f>
        <v>0</v>
      </c>
      <c r="DZ64" s="25">
        <f t="shared" si="67"/>
        <v>0</v>
      </c>
      <c r="EA64" s="23">
        <f t="shared" si="67"/>
        <v>0</v>
      </c>
      <c r="EB64" s="79">
        <f t="shared" si="68"/>
        <v>0</v>
      </c>
      <c r="EC64" s="25">
        <f t="shared" ref="EC64" si="2118">SUM(EC62:EC63)</f>
        <v>0</v>
      </c>
      <c r="ED64" s="23">
        <f>SUM(ED62:ED63)</f>
        <v>0</v>
      </c>
      <c r="EE64" s="79">
        <f>SUM(EE62:EE63)</f>
        <v>0</v>
      </c>
      <c r="EF64" s="25">
        <f t="shared" ref="EF64" si="2119">SUM(EF62:EF63)</f>
        <v>0</v>
      </c>
      <c r="EG64" s="23">
        <f>SUM(EG62:EG63)</f>
        <v>0</v>
      </c>
      <c r="EH64" s="79">
        <f>SUM(EH62:EH63)</f>
        <v>0</v>
      </c>
      <c r="EI64" s="25">
        <f t="shared" ref="EI64" si="2120">SUM(EI62:EI63)</f>
        <v>0</v>
      </c>
      <c r="EJ64" s="23">
        <f>SUM(EJ62:EJ63)</f>
        <v>0</v>
      </c>
      <c r="EK64" s="79">
        <f>SUM(EK62:EK63)</f>
        <v>0</v>
      </c>
      <c r="EL64" s="25">
        <f t="shared" ref="EL64" si="2121">SUM(EL62:EL63)</f>
        <v>0</v>
      </c>
      <c r="EM64" s="23">
        <f>SUM(EM62:EM63)</f>
        <v>0</v>
      </c>
      <c r="EN64" s="79">
        <f>SUM(EN62:EN63)</f>
        <v>0</v>
      </c>
      <c r="EO64" s="25">
        <f t="shared" si="1226"/>
        <v>0</v>
      </c>
      <c r="EP64" s="23">
        <f t="shared" si="1227"/>
        <v>0</v>
      </c>
      <c r="EQ64" s="79">
        <f t="shared" si="74"/>
        <v>0</v>
      </c>
      <c r="ER64" s="25">
        <f t="shared" ref="ER64" si="2122">SUM(ER62:ER63)</f>
        <v>0</v>
      </c>
      <c r="ES64" s="23">
        <f>SUM(ES62:ES63)</f>
        <v>0</v>
      </c>
      <c r="ET64" s="79">
        <f>SUM(ET62:ET63)</f>
        <v>0</v>
      </c>
      <c r="EU64" s="25">
        <f t="shared" ref="EU64" si="2123">SUM(EU62:EU63)</f>
        <v>0</v>
      </c>
      <c r="EV64" s="23">
        <f>SUM(EV62:EV63)</f>
        <v>0</v>
      </c>
      <c r="EW64" s="79">
        <f>SUM(EW62:EW63)</f>
        <v>0</v>
      </c>
      <c r="EX64" s="25">
        <f t="shared" ref="EX64" si="2124">SUM(EX62:EX63)</f>
        <v>0</v>
      </c>
      <c r="EY64" s="23">
        <f>SUM(EY62:EY63)</f>
        <v>0</v>
      </c>
      <c r="EZ64" s="79">
        <f>SUM(EZ62:EZ63)</f>
        <v>0</v>
      </c>
      <c r="FA64" s="25">
        <f t="shared" ref="FA64" si="2125">SUM(FA62:FA63)</f>
        <v>0</v>
      </c>
      <c r="FB64" s="23">
        <f>SUM(FB62:FB63)</f>
        <v>0</v>
      </c>
      <c r="FC64" s="79">
        <f>SUM(FC62:FC63)</f>
        <v>0</v>
      </c>
      <c r="FD64" s="25">
        <f t="shared" ref="FD64" si="2126">SUM(FD62:FD63)</f>
        <v>0</v>
      </c>
      <c r="FE64" s="23">
        <f>SUM(FE62:FE63)</f>
        <v>0</v>
      </c>
      <c r="FF64" s="79">
        <f>SUM(FF62:FF63)</f>
        <v>0</v>
      </c>
      <c r="FG64" s="25">
        <f t="shared" ref="FG64" si="2127">SUM(FG62:FG63)</f>
        <v>0</v>
      </c>
      <c r="FH64" s="23">
        <f>SUM(FH62:FH63)</f>
        <v>0</v>
      </c>
      <c r="FI64" s="79">
        <f>SUM(FI62:FI63)</f>
        <v>0</v>
      </c>
      <c r="FJ64" s="25">
        <f t="shared" si="81"/>
        <v>0</v>
      </c>
      <c r="FK64" s="23">
        <f t="shared" si="82"/>
        <v>0</v>
      </c>
      <c r="FL64" s="79">
        <f t="shared" si="83"/>
        <v>0</v>
      </c>
      <c r="FM64" s="25">
        <f t="shared" ref="FM64" si="2128">SUM(FM62:FM63)</f>
        <v>0</v>
      </c>
      <c r="FN64" s="23">
        <f>SUM(FN62:FN63)</f>
        <v>0</v>
      </c>
      <c r="FO64" s="79">
        <f>SUM(FO62:FO63)</f>
        <v>0</v>
      </c>
      <c r="FP64" s="25">
        <f t="shared" ref="FP64" si="2129">SUM(FP62:FP63)</f>
        <v>0</v>
      </c>
      <c r="FQ64" s="23">
        <f>SUM(FQ62:FQ63)</f>
        <v>0</v>
      </c>
      <c r="FR64" s="79">
        <f>SUM(FR62:FR63)</f>
        <v>0</v>
      </c>
      <c r="FS64" s="25">
        <f t="shared" ref="FS64" si="2130">SUM(FS62:FS63)</f>
        <v>0</v>
      </c>
      <c r="FT64" s="23">
        <f>SUM(FT62:FT63)</f>
        <v>0</v>
      </c>
      <c r="FU64" s="79">
        <f>SUM(FU62:FU63)</f>
        <v>0</v>
      </c>
      <c r="FV64" s="25">
        <f t="shared" ref="FV64" si="2131">SUM(FV62:FV63)</f>
        <v>0</v>
      </c>
      <c r="FW64" s="23">
        <f>SUM(FW62:FW63)</f>
        <v>0</v>
      </c>
      <c r="FX64" s="79">
        <f>SUM(FX62:FX63)</f>
        <v>0</v>
      </c>
      <c r="FY64" s="25">
        <f t="shared" ref="FY64" si="2132">SUM(FY62:FY63)</f>
        <v>0</v>
      </c>
      <c r="FZ64" s="23">
        <f>SUM(FZ62:FZ63)</f>
        <v>0</v>
      </c>
      <c r="GA64" s="79">
        <f>SUM(GA62:GA63)</f>
        <v>0</v>
      </c>
      <c r="GB64" s="25">
        <f t="shared" si="89"/>
        <v>0</v>
      </c>
      <c r="GC64" s="23">
        <f t="shared" si="90"/>
        <v>0</v>
      </c>
      <c r="GD64" s="79">
        <f>SUM(GD62:GD63)</f>
        <v>0</v>
      </c>
      <c r="GE64" s="25">
        <f t="shared" ref="GE64" si="2133">SUM(GE62:GE63)</f>
        <v>0</v>
      </c>
      <c r="GF64" s="23">
        <f>SUM(GF62:GF63)</f>
        <v>0</v>
      </c>
      <c r="GG64" s="79">
        <f>SUM(GG62:GG63)</f>
        <v>0</v>
      </c>
      <c r="GH64" s="25">
        <f t="shared" ref="GH64" si="2134">SUM(GH62:GH63)</f>
        <v>0</v>
      </c>
      <c r="GI64" s="23">
        <f>SUM(GI62:GI63)</f>
        <v>0</v>
      </c>
      <c r="GJ64" s="79">
        <f>SUM(GJ62:GJ63)</f>
        <v>0</v>
      </c>
      <c r="GK64" s="25">
        <f t="shared" si="94"/>
        <v>0</v>
      </c>
      <c r="GL64" s="23">
        <f t="shared" si="94"/>
        <v>0</v>
      </c>
      <c r="GM64" s="79">
        <f t="shared" si="95"/>
        <v>0</v>
      </c>
      <c r="GN64" s="25">
        <f t="shared" ref="GN64" si="2135">SUM(GN62:GN63)</f>
        <v>0</v>
      </c>
      <c r="GO64" s="23">
        <f>SUM(GO62:GO63)</f>
        <v>0</v>
      </c>
      <c r="GP64" s="79">
        <f>SUM(GP62:GP63)</f>
        <v>0</v>
      </c>
      <c r="GQ64" s="25">
        <f t="shared" ref="GQ64" si="2136">SUM(GQ62:GQ63)</f>
        <v>0</v>
      </c>
      <c r="GR64" s="23">
        <f>SUM(GR62:GR63)</f>
        <v>0</v>
      </c>
      <c r="GS64" s="79">
        <f>SUM(GS62:GS63)</f>
        <v>0</v>
      </c>
      <c r="GT64" s="25">
        <f t="shared" si="98"/>
        <v>0</v>
      </c>
      <c r="GU64" s="23">
        <f t="shared" si="99"/>
        <v>0</v>
      </c>
      <c r="GV64" s="79">
        <f t="shared" si="100"/>
        <v>0</v>
      </c>
      <c r="GW64" s="25">
        <f t="shared" si="1228"/>
        <v>0</v>
      </c>
      <c r="GX64" s="23">
        <f t="shared" si="1229"/>
        <v>0</v>
      </c>
      <c r="GY64" s="79">
        <f t="shared" si="101"/>
        <v>0</v>
      </c>
      <c r="GZ64" s="23">
        <f t="shared" ref="GZ64" si="2137">SUM(GZ62:GZ63)</f>
        <v>0</v>
      </c>
      <c r="HA64" s="23">
        <f>SUM(HA62:HA63)</f>
        <v>0</v>
      </c>
      <c r="HB64" s="79">
        <f>SUM(HB62:HB63)</f>
        <v>0</v>
      </c>
      <c r="HC64" s="23">
        <f t="shared" ref="HC64" si="2138">SUM(HC62:HC63)</f>
        <v>0</v>
      </c>
      <c r="HD64" s="23">
        <f>SUM(HD62:HD63)</f>
        <v>0</v>
      </c>
      <c r="HE64" s="79">
        <f>SUM(HE62:HE63)</f>
        <v>0</v>
      </c>
      <c r="HF64" s="23">
        <f t="shared" ref="HF64" si="2139">SUM(HF62:HF63)</f>
        <v>0</v>
      </c>
      <c r="HG64" s="23">
        <f>SUM(HG62:HG63)</f>
        <v>0</v>
      </c>
      <c r="HH64" s="79">
        <f>SUM(HH62:HH63)</f>
        <v>0</v>
      </c>
      <c r="HI64" s="23">
        <f t="shared" ref="HI64" si="2140">SUM(HI62:HI63)</f>
        <v>0</v>
      </c>
      <c r="HJ64" s="23">
        <f>SUM(HJ62:HJ63)</f>
        <v>0</v>
      </c>
      <c r="HK64" s="79">
        <f>SUM(HK62:HK63)</f>
        <v>0</v>
      </c>
      <c r="HL64" s="23">
        <f t="shared" ref="HL64" si="2141">SUM(HL62:HL63)</f>
        <v>0</v>
      </c>
      <c r="HM64" s="23">
        <f>SUM(HM62:HM63)</f>
        <v>0</v>
      </c>
      <c r="HN64" s="79">
        <f>SUM(HN62:HN63)</f>
        <v>0</v>
      </c>
      <c r="HO64" s="25">
        <f t="shared" ref="HO64" si="2142">SUM(HO62:HO63)</f>
        <v>0</v>
      </c>
      <c r="HP64" s="23">
        <f>SUM(HP62:HP63)</f>
        <v>0</v>
      </c>
      <c r="HQ64" s="79">
        <f>SUM(HQ62:HQ63)</f>
        <v>0</v>
      </c>
      <c r="HR64" s="25">
        <f t="shared" ref="HR64" si="2143">SUM(HR62:HR63)</f>
        <v>0</v>
      </c>
      <c r="HS64" s="23">
        <f>SUM(HS62:HS63)</f>
        <v>0</v>
      </c>
      <c r="HT64" s="79">
        <f>SUM(HT62:HT63)</f>
        <v>0</v>
      </c>
      <c r="HU64" s="25">
        <f t="shared" ref="HU64" si="2144">SUM(HU62:HU63)</f>
        <v>0</v>
      </c>
      <c r="HV64" s="23">
        <f>SUM(HV62:HV63)</f>
        <v>0</v>
      </c>
      <c r="HW64" s="79">
        <f>SUM(HW62:HW63)</f>
        <v>0</v>
      </c>
      <c r="HX64" s="25">
        <f t="shared" si="110"/>
        <v>0</v>
      </c>
      <c r="HY64" s="23">
        <f t="shared" si="111"/>
        <v>0</v>
      </c>
      <c r="HZ64" s="79">
        <f t="shared" si="112"/>
        <v>0</v>
      </c>
      <c r="IA64" s="25">
        <f t="shared" ref="IA64" si="2145">SUM(IA62:IA63)</f>
        <v>0</v>
      </c>
      <c r="IB64" s="23">
        <f>SUM(IB62:IB63)</f>
        <v>0</v>
      </c>
      <c r="IC64" s="79">
        <f>SUM(IC62:IC63)</f>
        <v>0</v>
      </c>
      <c r="ID64" s="25">
        <f t="shared" ref="ID64" si="2146">SUM(ID62:ID63)</f>
        <v>0</v>
      </c>
      <c r="IE64" s="23">
        <f>SUM(IE62:IE63)</f>
        <v>0</v>
      </c>
      <c r="IF64" s="79">
        <f>SUM(IF62:IF63)</f>
        <v>0</v>
      </c>
      <c r="IG64" s="25">
        <f t="shared" si="115"/>
        <v>0</v>
      </c>
      <c r="IH64" s="23">
        <f t="shared" si="116"/>
        <v>0</v>
      </c>
      <c r="II64" s="79">
        <f t="shared" si="117"/>
        <v>0</v>
      </c>
      <c r="IJ64" s="25">
        <f t="shared" ref="IJ64" si="2147">SUM(IJ62:IJ63)</f>
        <v>0</v>
      </c>
      <c r="IK64" s="23">
        <f>SUM(IK62:IK63)</f>
        <v>0</v>
      </c>
      <c r="IL64" s="79">
        <f>SUM(IL62:IL63)</f>
        <v>0</v>
      </c>
      <c r="IM64" s="25">
        <f t="shared" ref="IM64" si="2148">SUM(IM62:IM63)</f>
        <v>0</v>
      </c>
      <c r="IN64" s="23">
        <f>SUM(IN62:IN63)</f>
        <v>0</v>
      </c>
      <c r="IO64" s="79">
        <f>SUM(IO62:IO63)</f>
        <v>0</v>
      </c>
      <c r="IP64" s="25">
        <f t="shared" si="120"/>
        <v>0</v>
      </c>
      <c r="IQ64" s="23">
        <f t="shared" si="121"/>
        <v>0</v>
      </c>
      <c r="IR64" s="79">
        <f t="shared" si="122"/>
        <v>0</v>
      </c>
      <c r="IS64" s="25">
        <f t="shared" ref="IS64" si="2149">SUM(IS62:IS63)</f>
        <v>0</v>
      </c>
      <c r="IT64" s="23">
        <f>SUM(IT62:IT63)</f>
        <v>0</v>
      </c>
      <c r="IU64" s="79">
        <f>SUM(IU62:IU63)</f>
        <v>0</v>
      </c>
      <c r="IV64" s="25">
        <f t="shared" ref="IV64" si="2150">SUM(IV62:IV63)</f>
        <v>0</v>
      </c>
      <c r="IW64" s="23">
        <f>SUM(IW62:IW63)</f>
        <v>0</v>
      </c>
      <c r="IX64" s="79">
        <f>SUM(IX62:IX63)</f>
        <v>0</v>
      </c>
      <c r="IY64" s="25">
        <f t="shared" si="125"/>
        <v>0</v>
      </c>
      <c r="IZ64" s="23">
        <f t="shared" si="126"/>
        <v>0</v>
      </c>
      <c r="JA64" s="79">
        <f t="shared" si="127"/>
        <v>0</v>
      </c>
      <c r="JB64" s="25">
        <f t="shared" ref="JB64" si="2151">SUM(JB62:JB63)</f>
        <v>0</v>
      </c>
      <c r="JC64" s="23">
        <f>SUM(JC62:JC63)</f>
        <v>0</v>
      </c>
      <c r="JD64" s="79">
        <f>SUM(JD62:JD63)</f>
        <v>0</v>
      </c>
      <c r="JE64" s="25">
        <f t="shared" ref="JE64" si="2152">SUM(JE62:JE63)</f>
        <v>0</v>
      </c>
      <c r="JF64" s="23">
        <f>SUM(JF62:JF63)</f>
        <v>0</v>
      </c>
      <c r="JG64" s="79">
        <f>SUM(JG62:JG63)</f>
        <v>0</v>
      </c>
      <c r="JH64" s="25">
        <f t="shared" ref="JH64" si="2153">SUM(JH62:JH63)</f>
        <v>0</v>
      </c>
      <c r="JI64" s="23">
        <f>SUM(JI62:JI63)</f>
        <v>0</v>
      </c>
      <c r="JJ64" s="79">
        <f>SUM(JJ62:JJ63)</f>
        <v>0</v>
      </c>
      <c r="JK64" s="25">
        <f t="shared" si="131"/>
        <v>0</v>
      </c>
      <c r="JL64" s="23">
        <f t="shared" si="132"/>
        <v>0</v>
      </c>
      <c r="JM64" s="79">
        <f t="shared" si="133"/>
        <v>0</v>
      </c>
      <c r="JN64" s="25">
        <f t="shared" ref="JN64" si="2154">SUM(JN62:JN63)</f>
        <v>0</v>
      </c>
      <c r="JO64" s="23">
        <f>SUM(JO62:JO63)</f>
        <v>0</v>
      </c>
      <c r="JP64" s="79">
        <f>SUM(JP62:JP63)</f>
        <v>0</v>
      </c>
      <c r="JQ64" s="25">
        <f t="shared" ref="JQ64" si="2155">SUM(JQ62:JQ63)</f>
        <v>0</v>
      </c>
      <c r="JR64" s="23">
        <f>SUM(JR62:JR63)</f>
        <v>0</v>
      </c>
      <c r="JS64" s="79">
        <f>SUM(JS62:JS63)</f>
        <v>0</v>
      </c>
      <c r="JT64" s="25">
        <f t="shared" si="136"/>
        <v>0</v>
      </c>
      <c r="JU64" s="23">
        <f t="shared" si="137"/>
        <v>0</v>
      </c>
      <c r="JV64" s="79">
        <f t="shared" si="138"/>
        <v>0</v>
      </c>
      <c r="JW64" s="25">
        <f t="shared" ref="JW64" si="2156">SUM(JW62:JW63)</f>
        <v>0</v>
      </c>
      <c r="JX64" s="23">
        <f>SUM(JX62:JX63)</f>
        <v>0</v>
      </c>
      <c r="JY64" s="79">
        <f>SUM(JY62:JY63)</f>
        <v>0</v>
      </c>
      <c r="JZ64" s="25">
        <f t="shared" ref="JZ64" si="2157">SUM(JZ62:JZ63)</f>
        <v>0</v>
      </c>
      <c r="KA64" s="23">
        <f>SUM(KA62:KA63)</f>
        <v>0</v>
      </c>
      <c r="KB64" s="79">
        <f>SUM(KB62:KB63)</f>
        <v>0</v>
      </c>
      <c r="KC64" s="25">
        <f t="shared" si="141"/>
        <v>0</v>
      </c>
      <c r="KD64" s="23">
        <f t="shared" si="142"/>
        <v>0</v>
      </c>
      <c r="KE64" s="79">
        <f t="shared" si="143"/>
        <v>0</v>
      </c>
      <c r="KF64" s="25">
        <f t="shared" ref="KF64" si="2158">SUM(KF62:KF63)</f>
        <v>0</v>
      </c>
      <c r="KG64" s="23">
        <f>SUM(KG62:KG63)</f>
        <v>0</v>
      </c>
      <c r="KH64" s="79">
        <f>SUM(KH62:KH63)</f>
        <v>0</v>
      </c>
      <c r="KI64" s="25">
        <f t="shared" si="1351"/>
        <v>0</v>
      </c>
      <c r="KJ64" s="23">
        <f t="shared" si="1352"/>
        <v>0</v>
      </c>
      <c r="KK64" s="79">
        <f t="shared" si="145"/>
        <v>0</v>
      </c>
      <c r="KL64" s="25">
        <f t="shared" ref="KL64" si="2159">SUM(KL62:KL63)</f>
        <v>0</v>
      </c>
      <c r="KM64" s="23">
        <f>SUM(KM62:KM63)</f>
        <v>0</v>
      </c>
      <c r="KN64" s="79">
        <f>SUM(KN62:KN63)</f>
        <v>0</v>
      </c>
      <c r="KO64" s="25">
        <f t="shared" ref="KO64" si="2160">SUM(KO62:KO63)</f>
        <v>0</v>
      </c>
      <c r="KP64" s="23">
        <f>SUM(KP62:KP63)</f>
        <v>0</v>
      </c>
      <c r="KQ64" s="79">
        <f>SUM(KQ62:KQ63)</f>
        <v>0</v>
      </c>
      <c r="KR64" s="25">
        <f t="shared" ref="KR64" si="2161">SUM(KR62:KR63)</f>
        <v>0</v>
      </c>
      <c r="KS64" s="23">
        <f>SUM(KS62:KS63)</f>
        <v>0</v>
      </c>
      <c r="KT64" s="79">
        <f>SUM(KT62:KT63)</f>
        <v>0</v>
      </c>
      <c r="KU64" s="25">
        <f t="shared" si="149"/>
        <v>0</v>
      </c>
      <c r="KV64" s="23">
        <f t="shared" si="150"/>
        <v>0</v>
      </c>
      <c r="KW64" s="79">
        <f t="shared" si="151"/>
        <v>0</v>
      </c>
      <c r="KX64" s="25">
        <f t="shared" ref="KX64" si="2162">SUM(KX62:KX63)</f>
        <v>0</v>
      </c>
      <c r="KY64" s="23">
        <f>SUM(KY62:KY63)</f>
        <v>0</v>
      </c>
      <c r="KZ64" s="79">
        <f>SUM(KZ62:KZ63)</f>
        <v>0</v>
      </c>
      <c r="LA64" s="25">
        <f t="shared" ref="LA64" si="2163">SUM(LA62:LA63)</f>
        <v>0</v>
      </c>
      <c r="LB64" s="23">
        <f>SUM(LB62:LB63)</f>
        <v>0</v>
      </c>
      <c r="LC64" s="79">
        <f>SUM(LC62:LC63)</f>
        <v>0</v>
      </c>
      <c r="LD64" s="25">
        <f t="shared" ref="LD64" si="2164">SUM(LD62:LD63)</f>
        <v>0</v>
      </c>
      <c r="LE64" s="23">
        <f>SUM(LE62:LE63)</f>
        <v>0</v>
      </c>
      <c r="LF64" s="79">
        <f>SUM(LF62:LF63)</f>
        <v>0</v>
      </c>
      <c r="LG64" s="25">
        <f t="shared" ref="LG64" si="2165">SUM(LG62:LG63)</f>
        <v>0</v>
      </c>
      <c r="LH64" s="23">
        <f>SUM(LH62:LH63)</f>
        <v>0</v>
      </c>
      <c r="LI64" s="79">
        <f>SUM(LI62:LI63)</f>
        <v>0</v>
      </c>
      <c r="LJ64" s="25">
        <f t="shared" ref="LJ64" si="2166">SUM(LJ62:LJ63)</f>
        <v>0</v>
      </c>
      <c r="LK64" s="23">
        <f>SUM(LK62:LK63)</f>
        <v>0</v>
      </c>
      <c r="LL64" s="79">
        <f>SUM(LL62:LL63)</f>
        <v>0</v>
      </c>
      <c r="LM64" s="25">
        <f t="shared" si="157"/>
        <v>0</v>
      </c>
      <c r="LN64" s="23">
        <f t="shared" si="157"/>
        <v>0</v>
      </c>
      <c r="LO64" s="79">
        <f t="shared" si="158"/>
        <v>0</v>
      </c>
      <c r="LP64" s="25">
        <f t="shared" ref="LP64" si="2167">SUM(LP62:LP63)</f>
        <v>0</v>
      </c>
      <c r="LQ64" s="23">
        <f>SUM(LQ62:LQ63)</f>
        <v>0</v>
      </c>
      <c r="LR64" s="79">
        <f>SUM(LR62:LR63)</f>
        <v>0</v>
      </c>
      <c r="LS64" s="25">
        <f t="shared" si="1230"/>
        <v>0</v>
      </c>
      <c r="LT64" s="23">
        <f t="shared" si="1231"/>
        <v>0</v>
      </c>
      <c r="LU64" s="79">
        <f t="shared" si="160"/>
        <v>0</v>
      </c>
      <c r="LV64" s="25">
        <f t="shared" ref="LV64" si="2168">SUM(LV62:LV63)</f>
        <v>0</v>
      </c>
      <c r="LW64" s="23">
        <f>SUM(LW62:LW63)</f>
        <v>0</v>
      </c>
      <c r="LX64" s="79">
        <f>SUM(LX62:LX63)</f>
        <v>0</v>
      </c>
      <c r="LY64" s="25">
        <f t="shared" ref="LY64" si="2169">SUM(LY62:LY63)</f>
        <v>0</v>
      </c>
      <c r="LZ64" s="23">
        <f>SUM(LZ62:LZ63)</f>
        <v>0</v>
      </c>
      <c r="MA64" s="79">
        <f>SUM(MA62:MA63)</f>
        <v>0</v>
      </c>
      <c r="MB64" s="25">
        <f t="shared" ref="MB64" si="2170">SUM(MB62:MB63)</f>
        <v>0</v>
      </c>
      <c r="MC64" s="23">
        <f>SUM(MC62:MC63)</f>
        <v>0</v>
      </c>
      <c r="MD64" s="79">
        <f>SUM(MD62:MD63)</f>
        <v>0</v>
      </c>
      <c r="ME64" s="25">
        <f t="shared" ref="ME64" si="2171">SUM(ME62:ME63)</f>
        <v>0</v>
      </c>
      <c r="MF64" s="23">
        <f>SUM(MF62:MF63)</f>
        <v>0</v>
      </c>
      <c r="MG64" s="79">
        <f>SUM(MG62:MG63)</f>
        <v>0</v>
      </c>
      <c r="MH64" s="25">
        <f t="shared" ref="MH64" si="2172">SUM(MH62:MH63)</f>
        <v>0</v>
      </c>
      <c r="MI64" s="23">
        <f>SUM(MI62:MI63)</f>
        <v>0</v>
      </c>
      <c r="MJ64" s="79">
        <f>SUM(MJ62:MJ63)</f>
        <v>0</v>
      </c>
      <c r="MK64" s="25">
        <f t="shared" ref="MK64" si="2173">SUM(MK62:MK63)</f>
        <v>73509</v>
      </c>
      <c r="ML64" s="23">
        <f>SUM(ML62:ML63)</f>
        <v>0</v>
      </c>
      <c r="MM64" s="79">
        <f>SUM(MM62:MM63)</f>
        <v>73509</v>
      </c>
      <c r="MN64" s="25">
        <f t="shared" ref="MN64" si="2174">SUM(MN62:MN63)</f>
        <v>0</v>
      </c>
      <c r="MO64" s="23">
        <f>SUM(MO62:MO63)</f>
        <v>0</v>
      </c>
      <c r="MP64" s="79">
        <f>SUM(MP62:MP63)</f>
        <v>0</v>
      </c>
      <c r="MQ64" s="25">
        <f t="shared" ref="MQ64" si="2175">SUM(MQ62:MQ63)</f>
        <v>0</v>
      </c>
      <c r="MR64" s="23">
        <f>SUM(MR62:MR63)</f>
        <v>0</v>
      </c>
      <c r="MS64" s="79">
        <f>SUM(MS62:MS63)</f>
        <v>0</v>
      </c>
      <c r="MT64" s="25">
        <f t="shared" ref="MT64" si="2176">SUM(MT62:MT63)</f>
        <v>0</v>
      </c>
      <c r="MU64" s="23">
        <f>SUM(MU62:MU63)</f>
        <v>0</v>
      </c>
      <c r="MV64" s="79">
        <f>SUM(MV62:MV63)</f>
        <v>0</v>
      </c>
      <c r="MW64" s="25">
        <f t="shared" si="170"/>
        <v>73509</v>
      </c>
      <c r="MX64" s="23">
        <f t="shared" si="171"/>
        <v>0</v>
      </c>
      <c r="MY64" s="79">
        <f t="shared" si="172"/>
        <v>73509</v>
      </c>
      <c r="MZ64" s="25">
        <f t="shared" ref="MZ64" si="2177">SUM(MZ62:MZ63)</f>
        <v>0</v>
      </c>
      <c r="NA64" s="23">
        <f>SUM(NA62:NA63)</f>
        <v>0</v>
      </c>
      <c r="NB64" s="79">
        <f>SUM(NB62:NB63)</f>
        <v>0</v>
      </c>
      <c r="NC64" s="25">
        <f t="shared" ref="NC64" si="2178">SUM(NC62:NC63)</f>
        <v>0</v>
      </c>
      <c r="ND64" s="23">
        <f>SUM(ND62:ND63)</f>
        <v>0</v>
      </c>
      <c r="NE64" s="79">
        <f>SUM(NE62:NE63)</f>
        <v>0</v>
      </c>
      <c r="NF64" s="25">
        <f t="shared" ref="NF64" si="2179">SUM(NF62:NF63)</f>
        <v>0</v>
      </c>
      <c r="NG64" s="23">
        <f>SUM(NG62:NG63)</f>
        <v>0</v>
      </c>
      <c r="NH64" s="79">
        <f>SUM(NH62:NH63)</f>
        <v>0</v>
      </c>
      <c r="NI64" s="25">
        <f t="shared" ref="NI64" si="2180">SUM(NI62:NI63)</f>
        <v>0</v>
      </c>
      <c r="NJ64" s="23">
        <f>SUM(NJ62:NJ63)</f>
        <v>0</v>
      </c>
      <c r="NK64" s="79">
        <f>SUM(NK62:NK63)</f>
        <v>0</v>
      </c>
      <c r="NL64" s="25">
        <f t="shared" si="177"/>
        <v>0</v>
      </c>
      <c r="NM64" s="23">
        <f t="shared" si="178"/>
        <v>0</v>
      </c>
      <c r="NN64" s="79">
        <f t="shared" si="179"/>
        <v>0</v>
      </c>
      <c r="NO64" s="25">
        <f t="shared" si="180"/>
        <v>73509</v>
      </c>
      <c r="NP64" s="23">
        <f t="shared" si="181"/>
        <v>0</v>
      </c>
      <c r="NQ64" s="79">
        <f t="shared" si="182"/>
        <v>73509</v>
      </c>
      <c r="NR64" s="25">
        <f t="shared" ref="NR64" si="2181">SUM(NR62:NR63)</f>
        <v>0</v>
      </c>
      <c r="NS64" s="23">
        <f>SUM(NS62:NS63)</f>
        <v>0</v>
      </c>
      <c r="NT64" s="79">
        <f>SUM(NT62:NT63)</f>
        <v>0</v>
      </c>
      <c r="NU64" s="25">
        <f t="shared" ref="NU64" si="2182">SUM(NU62:NU63)</f>
        <v>0</v>
      </c>
      <c r="NV64" s="23">
        <f>SUM(NV62:NV63)</f>
        <v>0</v>
      </c>
      <c r="NW64" s="79">
        <f>SUM(NW62:NW63)</f>
        <v>0</v>
      </c>
      <c r="NX64" s="25">
        <f t="shared" ref="NX64" si="2183">SUM(NX62:NX63)</f>
        <v>0</v>
      </c>
      <c r="NY64" s="23">
        <f>SUM(NY62:NY63)</f>
        <v>0</v>
      </c>
      <c r="NZ64" s="79">
        <f>SUM(NZ62:NZ63)</f>
        <v>0</v>
      </c>
      <c r="OA64" s="25">
        <f t="shared" ref="OA64" si="2184">SUM(OA62:OA63)</f>
        <v>0</v>
      </c>
      <c r="OB64" s="23">
        <f>SUM(OB62:OB63)</f>
        <v>1350</v>
      </c>
      <c r="OC64" s="79">
        <f>SUM(OC62:OC63)</f>
        <v>1350</v>
      </c>
      <c r="OD64" s="25">
        <f t="shared" ref="OD64" si="2185">SUM(OD62:OD63)</f>
        <v>0</v>
      </c>
      <c r="OE64" s="23">
        <f>SUM(OE62:OE63)</f>
        <v>0</v>
      </c>
      <c r="OF64" s="79">
        <f>SUM(OF62:OF63)</f>
        <v>0</v>
      </c>
      <c r="OG64" s="25">
        <f t="shared" ref="OG64" si="2186">SUM(OG62:OG63)</f>
        <v>0</v>
      </c>
      <c r="OH64" s="23">
        <f>SUM(OH62:OH63)</f>
        <v>0</v>
      </c>
      <c r="OI64" s="79">
        <f>SUM(OI62:OI63)</f>
        <v>0</v>
      </c>
      <c r="OJ64" s="25">
        <f t="shared" ref="OJ64" si="2187">SUM(OJ62:OJ63)</f>
        <v>0</v>
      </c>
      <c r="OK64" s="23">
        <f>SUM(OK62:OK63)</f>
        <v>0</v>
      </c>
      <c r="OL64" s="79">
        <f>SUM(OL62:OL63)</f>
        <v>0</v>
      </c>
      <c r="OM64" s="25">
        <f t="shared" ref="OM64" si="2188">SUM(OM62:OM63)</f>
        <v>0</v>
      </c>
      <c r="ON64" s="23">
        <f>SUM(ON62:ON63)</f>
        <v>0</v>
      </c>
      <c r="OO64" s="79">
        <f>SUM(OO62:OO63)</f>
        <v>0</v>
      </c>
      <c r="OP64" s="25">
        <f t="shared" si="1345"/>
        <v>0</v>
      </c>
      <c r="OQ64" s="23">
        <f t="shared" si="1345"/>
        <v>1350</v>
      </c>
      <c r="OR64" s="79">
        <f t="shared" si="192"/>
        <v>1350</v>
      </c>
      <c r="OS64" s="25">
        <f t="shared" ref="OS64" si="2189">SUM(OS62:OS63)</f>
        <v>0</v>
      </c>
      <c r="OT64" s="23">
        <f>SUM(OT62:OT63)</f>
        <v>0</v>
      </c>
      <c r="OU64" s="79">
        <f>SUM(OU62:OU63)</f>
        <v>0</v>
      </c>
      <c r="OV64" s="25">
        <f t="shared" si="194"/>
        <v>0</v>
      </c>
      <c r="OW64" s="23">
        <f t="shared" si="195"/>
        <v>0</v>
      </c>
      <c r="OX64" s="79">
        <f t="shared" si="196"/>
        <v>0</v>
      </c>
      <c r="OY64" s="25">
        <f t="shared" ref="OY64" si="2190">SUM(OY62:OY63)</f>
        <v>0</v>
      </c>
      <c r="OZ64" s="23">
        <f>SUM(OZ62:OZ63)</f>
        <v>0</v>
      </c>
      <c r="PA64" s="79">
        <f>SUM(PA62:PA63)</f>
        <v>0</v>
      </c>
      <c r="PB64" s="25">
        <f t="shared" ref="PB64" si="2191">SUM(PB62:PB63)</f>
        <v>0</v>
      </c>
      <c r="PC64" s="23">
        <f>SUM(PC62:PC63)</f>
        <v>0</v>
      </c>
      <c r="PD64" s="79">
        <f>SUM(PD62:PD63)</f>
        <v>0</v>
      </c>
      <c r="PE64" s="25">
        <f t="shared" ref="PE64" si="2192">SUM(PE62:PE63)</f>
        <v>0</v>
      </c>
      <c r="PF64" s="23">
        <f>SUM(PF62:PF63)</f>
        <v>0</v>
      </c>
      <c r="PG64" s="79">
        <f>SUM(PG62:PG63)</f>
        <v>0</v>
      </c>
      <c r="PH64" s="25">
        <f t="shared" ref="PH64" si="2193">SUM(PH62:PH63)</f>
        <v>0</v>
      </c>
      <c r="PI64" s="23">
        <f>SUM(PI62:PI63)</f>
        <v>0</v>
      </c>
      <c r="PJ64" s="79">
        <f>SUM(PJ62:PJ63)</f>
        <v>0</v>
      </c>
      <c r="PK64" s="25">
        <f t="shared" si="201"/>
        <v>0</v>
      </c>
      <c r="PL64" s="23">
        <f t="shared" si="201"/>
        <v>0</v>
      </c>
      <c r="PM64" s="79">
        <f t="shared" si="202"/>
        <v>0</v>
      </c>
      <c r="PN64" s="25">
        <f t="shared" si="1353"/>
        <v>0</v>
      </c>
      <c r="PO64" s="23">
        <f t="shared" si="1354"/>
        <v>1350</v>
      </c>
      <c r="PP64" s="79">
        <f t="shared" si="203"/>
        <v>1350</v>
      </c>
      <c r="PQ64" s="25">
        <f t="shared" si="1232"/>
        <v>73509</v>
      </c>
      <c r="PR64" s="23">
        <f t="shared" si="1233"/>
        <v>1350</v>
      </c>
      <c r="PS64" s="79">
        <f t="shared" si="204"/>
        <v>74859</v>
      </c>
      <c r="PT64" s="25">
        <f t="shared" si="1234"/>
        <v>73509</v>
      </c>
      <c r="PU64" s="23">
        <f t="shared" si="1235"/>
        <v>1350</v>
      </c>
      <c r="PV64" s="79">
        <f t="shared" si="205"/>
        <v>74859</v>
      </c>
    </row>
    <row r="65" spans="1:438" s="27" customFormat="1" ht="16.5" thickBot="1" x14ac:dyDescent="0.3">
      <c r="A65" s="19">
        <v>54</v>
      </c>
      <c r="B65" s="20" t="s">
        <v>309</v>
      </c>
      <c r="C65" s="83" t="s">
        <v>382</v>
      </c>
      <c r="D65" s="22">
        <f>SUM(D39,D40,D47,D57,D60,D61,D64)</f>
        <v>402693</v>
      </c>
      <c r="E65" s="23">
        <f>SUM(E39,E40,E47,E57,E60,E61,E64)</f>
        <v>0</v>
      </c>
      <c r="F65" s="79">
        <f>SUM(F39,F40,F47,F57,F60,F61,F64)</f>
        <v>402693</v>
      </c>
      <c r="G65" s="25">
        <f t="shared" ref="G65" si="2194">SUM(G39,G40,G47,G57,G60,G61,G64)</f>
        <v>7097</v>
      </c>
      <c r="H65" s="23">
        <f>SUM(H39,H40,H47,H57,H60,H61,H64)</f>
        <v>0</v>
      </c>
      <c r="I65" s="79">
        <f>SUM(I39,I40,I47,I57,I60,I61,I64)</f>
        <v>7097</v>
      </c>
      <c r="J65" s="25">
        <f t="shared" ref="J65" si="2195">SUM(J39,J40,J47,J57,J60,J61,J64)</f>
        <v>5676</v>
      </c>
      <c r="K65" s="23">
        <f>SUM(K39,K40,K47,K57,K60,K61,K64)</f>
        <v>0</v>
      </c>
      <c r="L65" s="79">
        <f>SUM(L39,L40,L47,L57,L60,L61,L64)</f>
        <v>5676</v>
      </c>
      <c r="M65" s="25">
        <f t="shared" ref="M65" si="2196">SUM(M39,M40,M47,M57,M60,M61,M64)</f>
        <v>4741</v>
      </c>
      <c r="N65" s="23">
        <f>SUM(N39,N40,N47,N57,N60,N61,N64)</f>
        <v>0</v>
      </c>
      <c r="O65" s="79">
        <f>SUM(O39,O40,O47,O57,O60,O61,O64)</f>
        <v>4741</v>
      </c>
      <c r="P65" s="25">
        <f t="shared" ref="P65" si="2197">SUM(P39,P40,P47,P57,P60,P61,P64)</f>
        <v>4590</v>
      </c>
      <c r="Q65" s="23">
        <f>SUM(Q39,Q40,Q47,Q57,Q60,Q61,Q64)</f>
        <v>0</v>
      </c>
      <c r="R65" s="79">
        <f>SUM(R39,R40,R47,R57,R60,R61,R64)</f>
        <v>4590</v>
      </c>
      <c r="S65" s="25">
        <f t="shared" ref="S65" si="2198">SUM(S39,S40,S47,S57,S60,S61,S64)</f>
        <v>9512</v>
      </c>
      <c r="T65" s="23">
        <f>SUM(T39,T40,T47,T57,T60,T61,T64)</f>
        <v>0</v>
      </c>
      <c r="U65" s="79">
        <f>SUM(U39,U40,U47,U57,U60,U61,U64)</f>
        <v>9512</v>
      </c>
      <c r="V65" s="25">
        <f t="shared" ref="V65" si="2199">SUM(V39,V40,V47,V57,V60,V61,V64)</f>
        <v>4579</v>
      </c>
      <c r="W65" s="23">
        <f>SUM(W39,W40,W47,W57,W60,W61,W64)</f>
        <v>0</v>
      </c>
      <c r="X65" s="79">
        <f>SUM(X39,X40,X47,X57,X60,X61,X64)</f>
        <v>4579</v>
      </c>
      <c r="Y65" s="25">
        <f t="shared" ref="Y65" si="2200">SUM(Y39,Y40,Y47,Y57,Y60,Y61,Y64)</f>
        <v>8897</v>
      </c>
      <c r="Z65" s="23">
        <f>SUM(Z39,Z40,Z47,Z57,Z60,Z61,Z64)</f>
        <v>0</v>
      </c>
      <c r="AA65" s="79">
        <f>SUM(AA39,AA40,AA47,AA57,AA60,AA61,AA64)</f>
        <v>8897</v>
      </c>
      <c r="AB65" s="25">
        <f t="shared" si="25"/>
        <v>45092</v>
      </c>
      <c r="AC65" s="23">
        <f t="shared" si="26"/>
        <v>0</v>
      </c>
      <c r="AD65" s="79">
        <f t="shared" si="26"/>
        <v>45092</v>
      </c>
      <c r="AE65" s="25">
        <f t="shared" ref="AE65" si="2201">SUM(AE39,AE40,AE47,AE57,AE60,AE61,AE64)</f>
        <v>77001</v>
      </c>
      <c r="AF65" s="23">
        <f>SUM(AF39,AF40,AF47,AF57,AF60,AF61,AF64)</f>
        <v>0</v>
      </c>
      <c r="AG65" s="79">
        <f>SUM(AG39,AG40,AG47,AG57,AG60,AG61,AG64)</f>
        <v>77001</v>
      </c>
      <c r="AH65" s="25">
        <f t="shared" si="1225"/>
        <v>524786</v>
      </c>
      <c r="AI65" s="23">
        <f t="shared" si="28"/>
        <v>0</v>
      </c>
      <c r="AJ65" s="79">
        <f t="shared" si="29"/>
        <v>524786</v>
      </c>
      <c r="AK65" s="25">
        <f t="shared" ref="AK65" si="2202">SUM(AK39,AK40,AK47,AK57,AK60,AK61,AK64)</f>
        <v>31172</v>
      </c>
      <c r="AL65" s="23">
        <f>SUM(AL39,AL40,AL47,AL57,AL60,AL61,AL64)</f>
        <v>0</v>
      </c>
      <c r="AM65" s="79">
        <f>SUM(AM39,AM40,AM47,AM57,AM60,AM61,AM64)</f>
        <v>31172</v>
      </c>
      <c r="AN65" s="25">
        <f t="shared" ref="AN65" si="2203">SUM(AN39,AN40,AN47,AN57,AN60,AN61,AN64)</f>
        <v>0</v>
      </c>
      <c r="AO65" s="23">
        <f>SUM(AO39,AO40,AO47,AO57,AO60,AO61,AO64)</f>
        <v>0</v>
      </c>
      <c r="AP65" s="79">
        <f>SUM(AP39,AP40,AP47,AP57,AP60,AP61,AP64)</f>
        <v>0</v>
      </c>
      <c r="AQ65" s="25">
        <f t="shared" ref="AQ65" si="2204">SUM(AQ39,AQ40,AQ47,AQ57,AQ60,AQ61,AQ64)</f>
        <v>0</v>
      </c>
      <c r="AR65" s="23">
        <f>SUM(AR39,AR40,AR47,AR57,AR60,AR61,AR64)</f>
        <v>0</v>
      </c>
      <c r="AS65" s="79">
        <f>SUM(AS39,AS40,AS47,AS57,AS60,AS61,AS64)</f>
        <v>0</v>
      </c>
      <c r="AT65" s="25">
        <f t="shared" ref="AT65" si="2205">SUM(AT39,AT40,AT47,AT57,AT60,AT61,AT64)</f>
        <v>0</v>
      </c>
      <c r="AU65" s="23">
        <f>SUM(AU39,AU40,AU47,AU57,AU60,AU61,AU64)</f>
        <v>0</v>
      </c>
      <c r="AV65" s="79">
        <f>SUM(AV39,AV40,AV47,AV57,AV60,AV61,AV64)</f>
        <v>0</v>
      </c>
      <c r="AW65" s="25">
        <f t="shared" ref="AW65" si="2206">SUM(AW39,AW40,AW47,AW57,AW60,AW61,AW64)</f>
        <v>0</v>
      </c>
      <c r="AX65" s="23">
        <f>SUM(AX39,AX40,AX47,AX57,AX60,AX61,AX64)</f>
        <v>0</v>
      </c>
      <c r="AY65" s="79">
        <f>SUM(AY39,AY40,AY47,AY57,AY60,AY61,AY64)</f>
        <v>0</v>
      </c>
      <c r="AZ65" s="25">
        <f t="shared" ref="AZ65" si="2207">SUM(AZ39,AZ40,AZ47,AZ57,AZ60,AZ61,AZ64)</f>
        <v>0</v>
      </c>
      <c r="BA65" s="23">
        <f>SUM(BA39,BA40,BA47,BA57,BA60,BA61,BA64)</f>
        <v>0</v>
      </c>
      <c r="BB65" s="79">
        <f>SUM(BB39,BB40,BB47,BB57,BB60,BB61,BB64)</f>
        <v>0</v>
      </c>
      <c r="BC65" s="25">
        <f t="shared" ref="BC65" si="2208">SUM(BC39,BC40,BC47,BC57,BC60,BC61,BC64)</f>
        <v>0</v>
      </c>
      <c r="BD65" s="23">
        <f>SUM(BD39,BD40,BD47,BD57,BD60,BD61,BD64)</f>
        <v>0</v>
      </c>
      <c r="BE65" s="79">
        <f>SUM(BE39,BE40,BE47,BE57,BE60,BE61,BE64)</f>
        <v>0</v>
      </c>
      <c r="BF65" s="25">
        <f t="shared" ref="BF65" si="2209">SUM(BF39,BF40,BF47,BF57,BF60,BF61,BF64)</f>
        <v>0</v>
      </c>
      <c r="BG65" s="23">
        <f>SUM(BG39,BG40,BG47,BG57,BG60,BG61,BG64)</f>
        <v>0</v>
      </c>
      <c r="BH65" s="79">
        <f>SUM(BH39,BH40,BH47,BH57,BH60,BH61,BH64)</f>
        <v>0</v>
      </c>
      <c r="BI65" s="25">
        <f t="shared" ref="BI65" si="2210">SUM(BI39,BI40,BI47,BI57,BI60,BI61,BI64)</f>
        <v>0</v>
      </c>
      <c r="BJ65" s="23">
        <f>SUM(BJ39,BJ40,BJ47,BJ57,BJ60,BJ61,BJ64)</f>
        <v>0</v>
      </c>
      <c r="BK65" s="79">
        <f>SUM(BK39,BK40,BK47,BK57,BK60,BK61,BK64)</f>
        <v>0</v>
      </c>
      <c r="BL65" s="25">
        <f t="shared" ref="BL65" si="2211">SUM(BL39,BL40,BL47,BL57,BL60,BL61,BL64)</f>
        <v>0</v>
      </c>
      <c r="BM65" s="23">
        <f>SUM(BM39,BM40,BM47,BM57,BM60,BM61,BM64)</f>
        <v>0</v>
      </c>
      <c r="BN65" s="79">
        <f>SUM(BN39,BN40,BN47,BN57,BN60,BN61,BN64)</f>
        <v>0</v>
      </c>
      <c r="BO65" s="25">
        <f t="shared" ref="BO65" si="2212">SUM(BO39,BO40,BO47,BO57,BO60,BO61,BO64)</f>
        <v>0</v>
      </c>
      <c r="BP65" s="23">
        <f>SUM(BP39,BP40,BP47,BP57,BP60,BP61,BP64)</f>
        <v>0</v>
      </c>
      <c r="BQ65" s="79">
        <f>SUM(BQ39,BQ40,BQ47,BQ57,BQ60,BQ61,BQ64)</f>
        <v>0</v>
      </c>
      <c r="BR65" s="25">
        <f t="shared" si="41"/>
        <v>31172</v>
      </c>
      <c r="BS65" s="23">
        <f t="shared" si="42"/>
        <v>0</v>
      </c>
      <c r="BT65" s="79">
        <f t="shared" si="43"/>
        <v>31172</v>
      </c>
      <c r="BU65" s="25">
        <f t="shared" ref="BU65" si="2213">SUM(BU39,BU40,BU47,BU57,BU60,BU61,BU64)</f>
        <v>0</v>
      </c>
      <c r="BV65" s="23">
        <f>SUM(BV39,BV40,BV47,BV57,BV60,BV61,BV64)</f>
        <v>0</v>
      </c>
      <c r="BW65" s="79">
        <f>SUM(BW39,BW40,BW47,BW57,BW60,BW61,BW64)</f>
        <v>0</v>
      </c>
      <c r="BX65" s="25">
        <f t="shared" ref="BX65" si="2214">SUM(BX39,BX40,BX47,BX57,BX60,BX61,BX64)</f>
        <v>0</v>
      </c>
      <c r="BY65" s="23">
        <f>SUM(BY39,BY40,BY47,BY57,BY60,BY61,BY64)</f>
        <v>0</v>
      </c>
      <c r="BZ65" s="79">
        <f>SUM(BZ39,BZ40,BZ47,BZ57,BZ60,BZ61,BZ64)</f>
        <v>0</v>
      </c>
      <c r="CA65" s="25">
        <f t="shared" ref="CA65" si="2215">SUM(CA39,CA40,CA47,CA57,CA60,CA61,CA64)</f>
        <v>0</v>
      </c>
      <c r="CB65" s="23">
        <f>SUM(CB39,CB40,CB47,CB57,CB60,CB61,CB64)</f>
        <v>0</v>
      </c>
      <c r="CC65" s="79">
        <f>SUM(CC39,CC40,CC47,CC57,CC60,CC61,CC64)</f>
        <v>0</v>
      </c>
      <c r="CD65" s="25">
        <f t="shared" ref="CD65" si="2216">SUM(CD39,CD40,CD47,CD57,CD60,CD61,CD64)</f>
        <v>0</v>
      </c>
      <c r="CE65" s="23">
        <f>SUM(CE39,CE40,CE47,CE57,CE60,CE61,CE64)</f>
        <v>0</v>
      </c>
      <c r="CF65" s="79">
        <f>SUM(CF39,CF40,CF47,CF57,CF60,CF61,CF64)</f>
        <v>0</v>
      </c>
      <c r="CG65" s="25">
        <f t="shared" ref="CG65" si="2217">SUM(CG39,CG40,CG47,CG57,CG60,CG61,CG64)</f>
        <v>0</v>
      </c>
      <c r="CH65" s="23">
        <f>SUM(CH39,CH40,CH47,CH57,CH60,CH61,CH64)</f>
        <v>0</v>
      </c>
      <c r="CI65" s="79">
        <f>SUM(CI39,CI40,CI47,CI57,CI60,CI61,CI64)</f>
        <v>0</v>
      </c>
      <c r="CJ65" s="25">
        <f t="shared" ref="CJ65" si="2218">SUM(CJ39,CJ40,CJ47,CJ57,CJ60,CJ61,CJ64)</f>
        <v>0</v>
      </c>
      <c r="CK65" s="23">
        <f>SUM(CK39,CK40,CK47,CK57,CK60,CK61,CK64)</f>
        <v>0</v>
      </c>
      <c r="CL65" s="79">
        <f>SUM(CL39,CL40,CL47,CL57,CL60,CL61,CL64)</f>
        <v>0</v>
      </c>
      <c r="CM65" s="25">
        <f t="shared" ref="CM65" si="2219">SUM(CM39,CM40,CM47,CM57,CM60,CM61,CM64)</f>
        <v>0</v>
      </c>
      <c r="CN65" s="23">
        <f>SUM(CN39,CN40,CN47,CN57,CN60,CN61,CN64)</f>
        <v>0</v>
      </c>
      <c r="CO65" s="79">
        <f>SUM(CO39,CO40,CO47,CO57,CO60,CO61,CO64)</f>
        <v>0</v>
      </c>
      <c r="CP65" s="25">
        <f t="shared" si="51"/>
        <v>0</v>
      </c>
      <c r="CQ65" s="23">
        <f t="shared" si="52"/>
        <v>0</v>
      </c>
      <c r="CR65" s="79">
        <f t="shared" si="53"/>
        <v>0</v>
      </c>
      <c r="CS65" s="25">
        <f t="shared" ref="CS65" si="2220">SUM(CS39,CS40,CS47,CS57,CS60,CS61,CS64)</f>
        <v>0</v>
      </c>
      <c r="CT65" s="23">
        <f>SUM(CT39,CT40,CT47,CT57,CT60,CT61,CT64)</f>
        <v>0</v>
      </c>
      <c r="CU65" s="79">
        <f>SUM(CU39,CU40,CU47,CU57,CU60,CU61,CU64)</f>
        <v>0</v>
      </c>
      <c r="CV65" s="25">
        <f t="shared" ref="CV65" si="2221">SUM(CV39,CV40,CV47,CV57,CV60,CV61,CV64)</f>
        <v>0</v>
      </c>
      <c r="CW65" s="23">
        <f>SUM(CW39,CW40,CW47,CW57,CW60,CW61,CW64)</f>
        <v>0</v>
      </c>
      <c r="CX65" s="79">
        <f>SUM(CX39,CX40,CX47,CX57,CX60,CX61,CX64)</f>
        <v>0</v>
      </c>
      <c r="CY65" s="25">
        <f t="shared" ref="CY65" si="2222">SUM(CY39,CY40,CY47,CY57,CY60,CY61,CY64)</f>
        <v>0</v>
      </c>
      <c r="CZ65" s="23">
        <f>SUM(CZ39,CZ40,CZ47,CZ57,CZ60,CZ61,CZ64)</f>
        <v>0</v>
      </c>
      <c r="DA65" s="79">
        <f>SUM(DA39,DA40,DA47,DA57,DA60,DA61,DA64)</f>
        <v>0</v>
      </c>
      <c r="DB65" s="25">
        <f t="shared" ref="DB65" si="2223">SUM(DB39,DB40,DB47,DB57,DB60,DB61,DB64)</f>
        <v>0</v>
      </c>
      <c r="DC65" s="23">
        <f>SUM(DC39,DC40,DC47,DC57,DC60,DC61,DC64)</f>
        <v>0</v>
      </c>
      <c r="DD65" s="79">
        <f>SUM(DD39,DD40,DD47,DD57,DD60,DD61,DD64)</f>
        <v>0</v>
      </c>
      <c r="DE65" s="25">
        <f t="shared" ref="DE65" si="2224">SUM(DE39,DE40,DE47,DE57,DE60,DE61,DE64)</f>
        <v>0</v>
      </c>
      <c r="DF65" s="23">
        <f>SUM(DF39,DF40,DF47,DF57,DF60,DF61,DF64)</f>
        <v>0</v>
      </c>
      <c r="DG65" s="79">
        <f>SUM(DG39,DG40,DG47,DG57,DG60,DG61,DG64)</f>
        <v>0</v>
      </c>
      <c r="DH65" s="25">
        <f t="shared" si="59"/>
        <v>0</v>
      </c>
      <c r="DI65" s="23">
        <f t="shared" si="60"/>
        <v>0</v>
      </c>
      <c r="DJ65" s="79">
        <f t="shared" si="61"/>
        <v>0</v>
      </c>
      <c r="DK65" s="25">
        <f t="shared" ref="DK65" si="2225">SUM(DK39,DK40,DK47,DK57,DK60,DK61,DK64)</f>
        <v>0</v>
      </c>
      <c r="DL65" s="23">
        <f>SUM(DL39,DL40,DL47,DL57,DL60,DL61,DL64)</f>
        <v>0</v>
      </c>
      <c r="DM65" s="79">
        <f>SUM(DM39,DM40,DM47,DM57,DM60,DM61,DM64)</f>
        <v>0</v>
      </c>
      <c r="DN65" s="25">
        <f t="shared" ref="DN65" si="2226">SUM(DN39,DN40,DN47,DN57,DN60,DN61,DN64)</f>
        <v>0</v>
      </c>
      <c r="DO65" s="23">
        <f>SUM(DO39,DO40,DO47,DO57,DO60,DO61,DO64)</f>
        <v>0</v>
      </c>
      <c r="DP65" s="79">
        <f>SUM(DP39,DP40,DP47,DP57,DP60,DP61,DP64)</f>
        <v>0</v>
      </c>
      <c r="DQ65" s="25">
        <f t="shared" ref="DQ65" si="2227">SUM(DQ39,DQ40,DQ47,DQ57,DQ60,DQ61,DQ64)</f>
        <v>34290</v>
      </c>
      <c r="DR65" s="23">
        <f>SUM(DR39,DR40,DR47,DR57,DR60,DR61,DR64)</f>
        <v>0</v>
      </c>
      <c r="DS65" s="79">
        <f>SUM(DS39,DS40,DS47,DS57,DS60,DS61,DS64)</f>
        <v>34290</v>
      </c>
      <c r="DT65" s="25">
        <f t="shared" ref="DT65" si="2228">SUM(DT39,DT40,DT47,DT57,DT60,DT61,DT64)</f>
        <v>0</v>
      </c>
      <c r="DU65" s="23">
        <f>SUM(DU39,DU40,DU47,DU57,DU60,DU61,DU64)</f>
        <v>0</v>
      </c>
      <c r="DV65" s="79">
        <f>SUM(DV39,DV40,DV47,DV57,DV60,DV61,DV64)</f>
        <v>0</v>
      </c>
      <c r="DW65" s="25">
        <f t="shared" ref="DW65" si="2229">SUM(DW39,DW40,DW47,DW57,DW60,DW61,DW64)</f>
        <v>0</v>
      </c>
      <c r="DX65" s="23">
        <f>SUM(DX39,DX40,DX47,DX57,DX60,DX61,DX64)</f>
        <v>0</v>
      </c>
      <c r="DY65" s="79">
        <f>SUM(DY39,DY40,DY47,DY57,DY60,DY61,DY64)</f>
        <v>0</v>
      </c>
      <c r="DZ65" s="25">
        <f t="shared" si="67"/>
        <v>34290</v>
      </c>
      <c r="EA65" s="23">
        <f t="shared" si="67"/>
        <v>0</v>
      </c>
      <c r="EB65" s="79">
        <f t="shared" si="68"/>
        <v>34290</v>
      </c>
      <c r="EC65" s="25">
        <f t="shared" ref="EC65" si="2230">SUM(EC39,EC40,EC47,EC57,EC60,EC61,EC64)</f>
        <v>0</v>
      </c>
      <c r="ED65" s="23">
        <f>SUM(ED39,ED40,ED47,ED57,ED60,ED61,ED64)</f>
        <v>0</v>
      </c>
      <c r="EE65" s="79">
        <f>SUM(EE39,EE40,EE47,EE57,EE60,EE61,EE64)</f>
        <v>0</v>
      </c>
      <c r="EF65" s="25">
        <f t="shared" ref="EF65" si="2231">SUM(EF39,EF40,EF47,EF57,EF60,EF61,EF64)</f>
        <v>224972</v>
      </c>
      <c r="EG65" s="23">
        <f>SUM(EG39,EG40,EG47,EG57,EG60,EG61,EG64)</f>
        <v>0</v>
      </c>
      <c r="EH65" s="79">
        <f>SUM(EH39,EH40,EH47,EH57,EH60,EH61,EH64)</f>
        <v>224972</v>
      </c>
      <c r="EI65" s="25">
        <f t="shared" ref="EI65" si="2232">SUM(EI39,EI40,EI47,EI57,EI60,EI61,EI64)</f>
        <v>0</v>
      </c>
      <c r="EJ65" s="23">
        <f>SUM(EJ39,EJ40,EJ47,EJ57,EJ60,EJ61,EJ64)</f>
        <v>0</v>
      </c>
      <c r="EK65" s="79">
        <f>SUM(EK39,EK40,EK47,EK57,EK60,EK61,EK64)</f>
        <v>0</v>
      </c>
      <c r="EL65" s="25">
        <f t="shared" ref="EL65" si="2233">SUM(EL39,EL40,EL47,EL57,EL60,EL61,EL64)</f>
        <v>0</v>
      </c>
      <c r="EM65" s="23">
        <f>SUM(EM39,EM40,EM47,EM57,EM60,EM61,EM64)</f>
        <v>0</v>
      </c>
      <c r="EN65" s="79">
        <f>SUM(EN39,EN40,EN47,EN57,EN60,EN61,EN64)</f>
        <v>0</v>
      </c>
      <c r="EO65" s="25">
        <f t="shared" si="1226"/>
        <v>224972</v>
      </c>
      <c r="EP65" s="23">
        <f t="shared" si="1227"/>
        <v>0</v>
      </c>
      <c r="EQ65" s="79">
        <f t="shared" si="74"/>
        <v>224972</v>
      </c>
      <c r="ER65" s="25">
        <f t="shared" ref="ER65" si="2234">SUM(ER39,ER40,ER47,ER57,ER60,ER61,ER64)</f>
        <v>0</v>
      </c>
      <c r="ES65" s="23">
        <f>SUM(ES39,ES40,ES47,ES57,ES60,ES61,ES64)</f>
        <v>0</v>
      </c>
      <c r="ET65" s="79">
        <f>SUM(ET39,ET40,ET47,ET57,ET60,ET61,ET64)</f>
        <v>0</v>
      </c>
      <c r="EU65" s="25">
        <f t="shared" ref="EU65" si="2235">SUM(EU39,EU40,EU47,EU57,EU60,EU61,EU64)</f>
        <v>0</v>
      </c>
      <c r="EV65" s="23">
        <f>SUM(EV39,EV40,EV47,EV57,EV60,EV61,EV64)</f>
        <v>0</v>
      </c>
      <c r="EW65" s="79">
        <f>SUM(EW39,EW40,EW47,EW57,EW60,EW61,EW64)</f>
        <v>0</v>
      </c>
      <c r="EX65" s="25">
        <f t="shared" ref="EX65" si="2236">SUM(EX39,EX40,EX47,EX57,EX60,EX61,EX64)</f>
        <v>0</v>
      </c>
      <c r="EY65" s="23">
        <f>SUM(EY39,EY40,EY47,EY57,EY60,EY61,EY64)</f>
        <v>0</v>
      </c>
      <c r="EZ65" s="79">
        <f>SUM(EZ39,EZ40,EZ47,EZ57,EZ60,EZ61,EZ64)</f>
        <v>0</v>
      </c>
      <c r="FA65" s="25">
        <f t="shared" ref="FA65" si="2237">SUM(FA39,FA40,FA47,FA57,FA60,FA61,FA64)</f>
        <v>0</v>
      </c>
      <c r="FB65" s="23">
        <f>SUM(FB39,FB40,FB47,FB57,FB60,FB61,FB64)</f>
        <v>0</v>
      </c>
      <c r="FC65" s="79">
        <f>SUM(FC39,FC40,FC47,FC57,FC60,FC61,FC64)</f>
        <v>0</v>
      </c>
      <c r="FD65" s="25">
        <f t="shared" ref="FD65" si="2238">SUM(FD39,FD40,FD47,FD57,FD60,FD61,FD64)</f>
        <v>0</v>
      </c>
      <c r="FE65" s="23">
        <f>SUM(FE39,FE40,FE47,FE57,FE60,FE61,FE64)</f>
        <v>0</v>
      </c>
      <c r="FF65" s="79">
        <f>SUM(FF39,FF40,FF47,FF57,FF60,FF61,FF64)</f>
        <v>0</v>
      </c>
      <c r="FG65" s="25">
        <f t="shared" ref="FG65" si="2239">SUM(FG39,FG40,FG47,FG57,FG60,FG61,FG64)</f>
        <v>0</v>
      </c>
      <c r="FH65" s="23">
        <f>SUM(FH39,FH40,FH47,FH57,FH60,FH61,FH64)</f>
        <v>0</v>
      </c>
      <c r="FI65" s="79">
        <f>SUM(FI39,FI40,FI47,FI57,FI60,FI61,FI64)</f>
        <v>0</v>
      </c>
      <c r="FJ65" s="25">
        <f t="shared" si="81"/>
        <v>0</v>
      </c>
      <c r="FK65" s="23">
        <f t="shared" si="82"/>
        <v>0</v>
      </c>
      <c r="FL65" s="79">
        <f t="shared" si="83"/>
        <v>0</v>
      </c>
      <c r="FM65" s="25">
        <f t="shared" ref="FM65" si="2240">SUM(FM39,FM40,FM47,FM57,FM60,FM61,FM64)</f>
        <v>0</v>
      </c>
      <c r="FN65" s="23">
        <f>SUM(FN39,FN40,FN47,FN57,FN60,FN61,FN64)</f>
        <v>0</v>
      </c>
      <c r="FO65" s="79">
        <f>SUM(FO39,FO40,FO47,FO57,FO60,FO61,FO64)</f>
        <v>0</v>
      </c>
      <c r="FP65" s="25">
        <f t="shared" ref="FP65" si="2241">SUM(FP39,FP40,FP47,FP57,FP60,FP61,FP64)</f>
        <v>0</v>
      </c>
      <c r="FQ65" s="23">
        <f>SUM(FQ39,FQ40,FQ47,FQ57,FQ60,FQ61,FQ64)</f>
        <v>0</v>
      </c>
      <c r="FR65" s="79">
        <f>SUM(FR39,FR40,FR47,FR57,FR60,FR61,FR64)</f>
        <v>0</v>
      </c>
      <c r="FS65" s="25">
        <f t="shared" ref="FS65" si="2242">SUM(FS39,FS40,FS47,FS57,FS60,FS61,FS64)</f>
        <v>11176</v>
      </c>
      <c r="FT65" s="23">
        <f>SUM(FT39,FT40,FT47,FT57,FT60,FT61,FT64)</f>
        <v>0</v>
      </c>
      <c r="FU65" s="79">
        <f>SUM(FU39,FU40,FU47,FU57,FU60,FU61,FU64)</f>
        <v>11176</v>
      </c>
      <c r="FV65" s="25">
        <f t="shared" ref="FV65" si="2243">SUM(FV39,FV40,FV47,FV57,FV60,FV61,FV64)</f>
        <v>0</v>
      </c>
      <c r="FW65" s="23">
        <f>SUM(FW39,FW40,FW47,FW57,FW60,FW61,FW64)</f>
        <v>0</v>
      </c>
      <c r="FX65" s="79">
        <f>SUM(FX39,FX40,FX47,FX57,FX60,FX61,FX64)</f>
        <v>0</v>
      </c>
      <c r="FY65" s="25">
        <f t="shared" ref="FY65" si="2244">SUM(FY39,FY40,FY47,FY57,FY60,FY61,FY64)</f>
        <v>0</v>
      </c>
      <c r="FZ65" s="23">
        <f>SUM(FZ39,FZ40,FZ47,FZ57,FZ60,FZ61,FZ64)</f>
        <v>0</v>
      </c>
      <c r="GA65" s="79">
        <f>SUM(GA39,GA40,GA47,GA57,GA60,GA61,GA64)</f>
        <v>0</v>
      </c>
      <c r="GB65" s="25">
        <f t="shared" si="89"/>
        <v>11176</v>
      </c>
      <c r="GC65" s="23">
        <f t="shared" si="90"/>
        <v>0</v>
      </c>
      <c r="GD65" s="79">
        <f>SUM(GD39,GD40,GD47,GD57,GD60,GD61,GD64)</f>
        <v>11176</v>
      </c>
      <c r="GE65" s="25">
        <f t="shared" ref="GE65" si="2245">SUM(GE39,GE40,GE47,GE57,GE60,GE61,GE64)</f>
        <v>0</v>
      </c>
      <c r="GF65" s="23">
        <f>SUM(GF39,GF40,GF47,GF57,GF60,GF61,GF64)</f>
        <v>0</v>
      </c>
      <c r="GG65" s="79">
        <f>SUM(GG39,GG40,GG47,GG57,GG60,GG61,GG64)</f>
        <v>0</v>
      </c>
      <c r="GH65" s="25">
        <f t="shared" ref="GH65" si="2246">SUM(GH39,GH40,GH47,GH57,GH60,GH61,GH64)</f>
        <v>0</v>
      </c>
      <c r="GI65" s="23">
        <f>SUM(GI39,GI40,GI47,GI57,GI60,GI61,GI64)</f>
        <v>0</v>
      </c>
      <c r="GJ65" s="79">
        <f>SUM(GJ39,GJ40,GJ47,GJ57,GJ60,GJ61,GJ64)</f>
        <v>0</v>
      </c>
      <c r="GK65" s="25">
        <f t="shared" si="94"/>
        <v>0</v>
      </c>
      <c r="GL65" s="23">
        <f t="shared" si="94"/>
        <v>0</v>
      </c>
      <c r="GM65" s="79">
        <f t="shared" si="95"/>
        <v>0</v>
      </c>
      <c r="GN65" s="25">
        <f t="shared" ref="GN65" si="2247">SUM(GN39,GN40,GN47,GN57,GN60,GN61,GN64)</f>
        <v>71315</v>
      </c>
      <c r="GO65" s="23">
        <f>SUM(GO39,GO40,GO47,GO57,GO60,GO61,GO64)</f>
        <v>0</v>
      </c>
      <c r="GP65" s="79">
        <f>SUM(GP39,GP40,GP47,GP57,GP60,GP61,GP64)</f>
        <v>71315</v>
      </c>
      <c r="GQ65" s="25">
        <f t="shared" ref="GQ65" si="2248">SUM(GQ39,GQ40,GQ47,GQ57,GQ60,GQ61,GQ64)</f>
        <v>0</v>
      </c>
      <c r="GR65" s="23">
        <f>SUM(GR39,GR40,GR47,GR57,GR60,GR61,GR64)</f>
        <v>0</v>
      </c>
      <c r="GS65" s="79">
        <f>SUM(GS39,GS40,GS47,GS57,GS60,GS61,GS64)</f>
        <v>0</v>
      </c>
      <c r="GT65" s="25">
        <f t="shared" si="98"/>
        <v>71315</v>
      </c>
      <c r="GU65" s="23">
        <f t="shared" si="99"/>
        <v>0</v>
      </c>
      <c r="GV65" s="79">
        <f t="shared" si="100"/>
        <v>71315</v>
      </c>
      <c r="GW65" s="25">
        <f t="shared" si="1228"/>
        <v>341753</v>
      </c>
      <c r="GX65" s="23">
        <f t="shared" si="1229"/>
        <v>0</v>
      </c>
      <c r="GY65" s="79">
        <f t="shared" si="101"/>
        <v>341753</v>
      </c>
      <c r="GZ65" s="23">
        <f t="shared" ref="GZ65" si="2249">SUM(GZ39,GZ40,GZ47,GZ57,GZ60,GZ61,GZ64)</f>
        <v>0</v>
      </c>
      <c r="HA65" s="23">
        <f>SUM(HA39,HA40,HA47,HA57,HA60,HA61,HA64)</f>
        <v>0</v>
      </c>
      <c r="HB65" s="79">
        <f>SUM(HB39,HB40,HB47,HB57,HB60,HB61,HB64)</f>
        <v>0</v>
      </c>
      <c r="HC65" s="23">
        <f t="shared" ref="HC65" si="2250">SUM(HC39,HC40,HC47,HC57,HC60,HC61,HC64)</f>
        <v>0</v>
      </c>
      <c r="HD65" s="23">
        <f>SUM(HD39,HD40,HD47,HD57,HD60,HD61,HD64)</f>
        <v>0</v>
      </c>
      <c r="HE65" s="79">
        <f>SUM(HE39,HE40,HE47,HE57,HE60,HE61,HE64)</f>
        <v>0</v>
      </c>
      <c r="HF65" s="23">
        <f t="shared" ref="HF65" si="2251">SUM(HF39,HF40,HF47,HF57,HF60,HF61,HF64)</f>
        <v>0</v>
      </c>
      <c r="HG65" s="23">
        <f>SUM(HG39,HG40,HG47,HG57,HG60,HG61,HG64)</f>
        <v>0</v>
      </c>
      <c r="HH65" s="79">
        <f>SUM(HH39,HH40,HH47,HH57,HH60,HH61,HH64)</f>
        <v>0</v>
      </c>
      <c r="HI65" s="23">
        <f t="shared" ref="HI65" si="2252">SUM(HI39,HI40,HI47,HI57,HI60,HI61,HI64)</f>
        <v>0</v>
      </c>
      <c r="HJ65" s="23">
        <f>SUM(HJ39,HJ40,HJ47,HJ57,HJ60,HJ61,HJ64)</f>
        <v>0</v>
      </c>
      <c r="HK65" s="79">
        <f>SUM(HK39,HK40,HK47,HK57,HK60,HK61,HK64)</f>
        <v>0</v>
      </c>
      <c r="HL65" s="23">
        <f t="shared" ref="HL65" si="2253">SUM(HL39,HL40,HL47,HL57,HL60,HL61,HL64)</f>
        <v>0</v>
      </c>
      <c r="HM65" s="23">
        <f>SUM(HM39,HM40,HM47,HM57,HM60,HM61,HM64)</f>
        <v>0</v>
      </c>
      <c r="HN65" s="79">
        <f>SUM(HN39,HN40,HN47,HN57,HN60,HN61,HN64)</f>
        <v>0</v>
      </c>
      <c r="HO65" s="25">
        <f t="shared" ref="HO65" si="2254">SUM(HO39,HO40,HO47,HO57,HO60,HO61,HO64)</f>
        <v>0</v>
      </c>
      <c r="HP65" s="23">
        <f>SUM(HP39,HP40,HP47,HP57,HP60,HP61,HP64)</f>
        <v>0</v>
      </c>
      <c r="HQ65" s="79">
        <f>SUM(HQ39,HQ40,HQ47,HQ57,HQ60,HQ61,HQ64)</f>
        <v>0</v>
      </c>
      <c r="HR65" s="25">
        <f t="shared" ref="HR65" si="2255">SUM(HR39,HR40,HR47,HR57,HR60,HR61,HR64)</f>
        <v>0</v>
      </c>
      <c r="HS65" s="23">
        <f>SUM(HS39,HS40,HS47,HS57,HS60,HS61,HS64)</f>
        <v>0</v>
      </c>
      <c r="HT65" s="79">
        <f>SUM(HT39,HT40,HT47,HT57,HT60,HT61,HT64)</f>
        <v>0</v>
      </c>
      <c r="HU65" s="25">
        <f t="shared" ref="HU65" si="2256">SUM(HU39,HU40,HU47,HU57,HU60,HU61,HU64)</f>
        <v>0</v>
      </c>
      <c r="HV65" s="23">
        <f>SUM(HV39,HV40,HV47,HV57,HV60,HV61,HV64)</f>
        <v>0</v>
      </c>
      <c r="HW65" s="79">
        <f>SUM(HW39,HW40,HW47,HW57,HW60,HW61,HW64)</f>
        <v>0</v>
      </c>
      <c r="HX65" s="25">
        <f t="shared" si="110"/>
        <v>0</v>
      </c>
      <c r="HY65" s="23">
        <f t="shared" si="111"/>
        <v>0</v>
      </c>
      <c r="HZ65" s="79">
        <f t="shared" si="112"/>
        <v>0</v>
      </c>
      <c r="IA65" s="25">
        <f t="shared" ref="IA65" si="2257">SUM(IA39,IA40,IA47,IA57,IA60,IA61,IA64)</f>
        <v>0</v>
      </c>
      <c r="IB65" s="23">
        <f>SUM(IB39,IB40,IB47,IB57,IB60,IB61,IB64)</f>
        <v>0</v>
      </c>
      <c r="IC65" s="79">
        <f>SUM(IC39,IC40,IC47,IC57,IC60,IC61,IC64)</f>
        <v>0</v>
      </c>
      <c r="ID65" s="25">
        <f t="shared" ref="ID65" si="2258">SUM(ID39,ID40,ID47,ID57,ID60,ID61,ID64)</f>
        <v>0</v>
      </c>
      <c r="IE65" s="23">
        <f>SUM(IE39,IE40,IE47,IE57,IE60,IE61,IE64)</f>
        <v>0</v>
      </c>
      <c r="IF65" s="79">
        <f>SUM(IF39,IF40,IF47,IF57,IF60,IF61,IF64)</f>
        <v>0</v>
      </c>
      <c r="IG65" s="25">
        <f t="shared" si="115"/>
        <v>0</v>
      </c>
      <c r="IH65" s="23">
        <f t="shared" si="116"/>
        <v>0</v>
      </c>
      <c r="II65" s="79">
        <f t="shared" si="117"/>
        <v>0</v>
      </c>
      <c r="IJ65" s="25">
        <f t="shared" ref="IJ65" si="2259">SUM(IJ39,IJ40,IJ47,IJ57,IJ60,IJ61,IJ64)</f>
        <v>0</v>
      </c>
      <c r="IK65" s="23">
        <f>SUM(IK39,IK40,IK47,IK57,IK60,IK61,IK64)</f>
        <v>0</v>
      </c>
      <c r="IL65" s="79">
        <f>SUM(IL39,IL40,IL47,IL57,IL60,IL61,IL64)</f>
        <v>0</v>
      </c>
      <c r="IM65" s="25">
        <f t="shared" ref="IM65" si="2260">SUM(IM39,IM40,IM47,IM57,IM60,IM61,IM64)</f>
        <v>0</v>
      </c>
      <c r="IN65" s="23">
        <f>SUM(IN39,IN40,IN47,IN57,IN60,IN61,IN64)</f>
        <v>0</v>
      </c>
      <c r="IO65" s="79">
        <f>SUM(IO39,IO40,IO47,IO57,IO60,IO61,IO64)</f>
        <v>0</v>
      </c>
      <c r="IP65" s="25">
        <f t="shared" si="120"/>
        <v>0</v>
      </c>
      <c r="IQ65" s="23">
        <f t="shared" si="121"/>
        <v>0</v>
      </c>
      <c r="IR65" s="79">
        <f t="shared" si="122"/>
        <v>0</v>
      </c>
      <c r="IS65" s="25">
        <f t="shared" ref="IS65" si="2261">SUM(IS39,IS40,IS47,IS57,IS60,IS61,IS64)</f>
        <v>0</v>
      </c>
      <c r="IT65" s="23">
        <f>SUM(IT39,IT40,IT47,IT57,IT60,IT61,IT64)</f>
        <v>0</v>
      </c>
      <c r="IU65" s="79">
        <f>SUM(IU39,IU40,IU47,IU57,IU60,IU61,IU64)</f>
        <v>0</v>
      </c>
      <c r="IV65" s="25">
        <f t="shared" ref="IV65" si="2262">SUM(IV39,IV40,IV47,IV57,IV60,IV61,IV64)</f>
        <v>0</v>
      </c>
      <c r="IW65" s="23">
        <f>SUM(IW39,IW40,IW47,IW57,IW60,IW61,IW64)</f>
        <v>0</v>
      </c>
      <c r="IX65" s="79">
        <f>SUM(IX39,IX40,IX47,IX57,IX60,IX61,IX64)</f>
        <v>0</v>
      </c>
      <c r="IY65" s="25">
        <f t="shared" si="125"/>
        <v>0</v>
      </c>
      <c r="IZ65" s="23">
        <f t="shared" si="126"/>
        <v>0</v>
      </c>
      <c r="JA65" s="79">
        <f t="shared" si="127"/>
        <v>0</v>
      </c>
      <c r="JB65" s="25">
        <f t="shared" ref="JB65" si="2263">SUM(JB39,JB40,JB47,JB57,JB60,JB61,JB64)</f>
        <v>0</v>
      </c>
      <c r="JC65" s="23">
        <f>SUM(JC39,JC40,JC47,JC57,JC60,JC61,JC64)</f>
        <v>0</v>
      </c>
      <c r="JD65" s="79">
        <f>SUM(JD39,JD40,JD47,JD57,JD60,JD61,JD64)</f>
        <v>0</v>
      </c>
      <c r="JE65" s="25">
        <f t="shared" ref="JE65" si="2264">SUM(JE39,JE40,JE47,JE57,JE60,JE61,JE64)</f>
        <v>0</v>
      </c>
      <c r="JF65" s="23">
        <f>SUM(JF39,JF40,JF47,JF57,JF60,JF61,JF64)</f>
        <v>0</v>
      </c>
      <c r="JG65" s="79">
        <f>SUM(JG39,JG40,JG47,JG57,JG60,JG61,JG64)</f>
        <v>0</v>
      </c>
      <c r="JH65" s="25">
        <f t="shared" ref="JH65" si="2265">SUM(JH39,JH40,JH47,JH57,JH60,JH61,JH64)</f>
        <v>0</v>
      </c>
      <c r="JI65" s="23">
        <f>SUM(JI39,JI40,JI47,JI57,JI60,JI61,JI64)</f>
        <v>0</v>
      </c>
      <c r="JJ65" s="79">
        <f>SUM(JJ39,JJ40,JJ47,JJ57,JJ60,JJ61,JJ64)</f>
        <v>0</v>
      </c>
      <c r="JK65" s="25">
        <f t="shared" si="131"/>
        <v>0</v>
      </c>
      <c r="JL65" s="23">
        <f t="shared" si="132"/>
        <v>0</v>
      </c>
      <c r="JM65" s="79">
        <f t="shared" si="133"/>
        <v>0</v>
      </c>
      <c r="JN65" s="25">
        <f t="shared" ref="JN65" si="2266">SUM(JN39,JN40,JN47,JN57,JN60,JN61,JN64)</f>
        <v>0</v>
      </c>
      <c r="JO65" s="23">
        <f>SUM(JO39,JO40,JO47,JO57,JO60,JO61,JO64)</f>
        <v>0</v>
      </c>
      <c r="JP65" s="79">
        <f>SUM(JP39,JP40,JP47,JP57,JP60,JP61,JP64)</f>
        <v>0</v>
      </c>
      <c r="JQ65" s="25">
        <f t="shared" ref="JQ65" si="2267">SUM(JQ39,JQ40,JQ47,JQ57,JQ60,JQ61,JQ64)</f>
        <v>0</v>
      </c>
      <c r="JR65" s="23">
        <f>SUM(JR39,JR40,JR47,JR57,JR60,JR61,JR64)</f>
        <v>0</v>
      </c>
      <c r="JS65" s="79">
        <f>SUM(JS39,JS40,JS47,JS57,JS60,JS61,JS64)</f>
        <v>0</v>
      </c>
      <c r="JT65" s="25">
        <f t="shared" si="136"/>
        <v>0</v>
      </c>
      <c r="JU65" s="23">
        <f t="shared" si="137"/>
        <v>0</v>
      </c>
      <c r="JV65" s="79">
        <f t="shared" si="138"/>
        <v>0</v>
      </c>
      <c r="JW65" s="25">
        <f t="shared" ref="JW65" si="2268">SUM(JW39,JW40,JW47,JW57,JW60,JW61,JW64)</f>
        <v>0</v>
      </c>
      <c r="JX65" s="23">
        <f>SUM(JX39,JX40,JX47,JX57,JX60,JX61,JX64)</f>
        <v>0</v>
      </c>
      <c r="JY65" s="79">
        <f>SUM(JY39,JY40,JY47,JY57,JY60,JY61,JY64)</f>
        <v>0</v>
      </c>
      <c r="JZ65" s="25">
        <f t="shared" ref="JZ65" si="2269">SUM(JZ39,JZ40,JZ47,JZ57,JZ60,JZ61,JZ64)</f>
        <v>0</v>
      </c>
      <c r="KA65" s="23">
        <f>SUM(KA39,KA40,KA47,KA57,KA60,KA61,KA64)</f>
        <v>0</v>
      </c>
      <c r="KB65" s="79">
        <f>SUM(KB39,KB40,KB47,KB57,KB60,KB61,KB64)</f>
        <v>0</v>
      </c>
      <c r="KC65" s="25">
        <f t="shared" si="141"/>
        <v>0</v>
      </c>
      <c r="KD65" s="23">
        <f t="shared" si="142"/>
        <v>0</v>
      </c>
      <c r="KE65" s="79">
        <f t="shared" si="143"/>
        <v>0</v>
      </c>
      <c r="KF65" s="25">
        <f t="shared" ref="KF65" si="2270">SUM(KF39,KF40,KF47,KF57,KF60,KF61,KF64)</f>
        <v>0</v>
      </c>
      <c r="KG65" s="23">
        <f>SUM(KG39,KG40,KG47,KG57,KG60,KG61,KG64)</f>
        <v>0</v>
      </c>
      <c r="KH65" s="79">
        <f>SUM(KH39,KH40,KH47,KH57,KH60,KH61,KH64)</f>
        <v>0</v>
      </c>
      <c r="KI65" s="25">
        <f t="shared" si="1351"/>
        <v>0</v>
      </c>
      <c r="KJ65" s="23">
        <f t="shared" si="1352"/>
        <v>0</v>
      </c>
      <c r="KK65" s="79">
        <f t="shared" si="145"/>
        <v>0</v>
      </c>
      <c r="KL65" s="25">
        <f t="shared" ref="KL65" si="2271">SUM(KL39,KL40,KL47,KL57,KL60,KL61,KL64)</f>
        <v>0</v>
      </c>
      <c r="KM65" s="23">
        <f>SUM(KM39,KM40,KM47,KM57,KM60,KM61,KM64)</f>
        <v>0</v>
      </c>
      <c r="KN65" s="79">
        <f>SUM(KN39,KN40,KN47,KN57,KN60,KN61,KN64)</f>
        <v>0</v>
      </c>
      <c r="KO65" s="25">
        <f t="shared" ref="KO65" si="2272">SUM(KO39,KO40,KO47,KO57,KO60,KO61,KO64)</f>
        <v>0</v>
      </c>
      <c r="KP65" s="23">
        <f>SUM(KP39,KP40,KP47,KP57,KP60,KP61,KP64)</f>
        <v>0</v>
      </c>
      <c r="KQ65" s="79">
        <f>SUM(KQ39,KQ40,KQ47,KQ57,KQ60,KQ61,KQ64)</f>
        <v>0</v>
      </c>
      <c r="KR65" s="25">
        <f t="shared" ref="KR65" si="2273">SUM(KR39,KR40,KR47,KR57,KR60,KR61,KR64)</f>
        <v>0</v>
      </c>
      <c r="KS65" s="23">
        <f>SUM(KS39,KS40,KS47,KS57,KS60,KS61,KS64)</f>
        <v>0</v>
      </c>
      <c r="KT65" s="79">
        <f>SUM(KT39,KT40,KT47,KT57,KT60,KT61,KT64)</f>
        <v>0</v>
      </c>
      <c r="KU65" s="25">
        <f t="shared" si="149"/>
        <v>0</v>
      </c>
      <c r="KV65" s="23">
        <f t="shared" si="150"/>
        <v>0</v>
      </c>
      <c r="KW65" s="79">
        <f t="shared" si="151"/>
        <v>0</v>
      </c>
      <c r="KX65" s="25">
        <f t="shared" ref="KX65" si="2274">SUM(KX39,KX40,KX47,KX57,KX60,KX61,KX64)</f>
        <v>0</v>
      </c>
      <c r="KY65" s="23">
        <f>SUM(KY39,KY40,KY47,KY57,KY60,KY61,KY64)</f>
        <v>0</v>
      </c>
      <c r="KZ65" s="79">
        <f>SUM(KZ39,KZ40,KZ47,KZ57,KZ60,KZ61,KZ64)</f>
        <v>0</v>
      </c>
      <c r="LA65" s="25">
        <f t="shared" ref="LA65" si="2275">SUM(LA39,LA40,LA47,LA57,LA60,LA61,LA64)</f>
        <v>0</v>
      </c>
      <c r="LB65" s="23">
        <f>SUM(LB39,LB40,LB47,LB57,LB60,LB61,LB64)</f>
        <v>0</v>
      </c>
      <c r="LC65" s="79">
        <f>SUM(LC39,LC40,LC47,LC57,LC60,LC61,LC64)</f>
        <v>0</v>
      </c>
      <c r="LD65" s="25">
        <f t="shared" ref="LD65" si="2276">SUM(LD39,LD40,LD47,LD57,LD60,LD61,LD64)</f>
        <v>0</v>
      </c>
      <c r="LE65" s="23">
        <f>SUM(LE39,LE40,LE47,LE57,LE60,LE61,LE64)</f>
        <v>0</v>
      </c>
      <c r="LF65" s="79">
        <f>SUM(LF39,LF40,LF47,LF57,LF60,LF61,LF64)</f>
        <v>0</v>
      </c>
      <c r="LG65" s="25">
        <f t="shared" ref="LG65" si="2277">SUM(LG39,LG40,LG47,LG57,LG60,LG61,LG64)</f>
        <v>0</v>
      </c>
      <c r="LH65" s="23">
        <f>SUM(LH39,LH40,LH47,LH57,LH60,LH61,LH64)</f>
        <v>0</v>
      </c>
      <c r="LI65" s="79">
        <f>SUM(LI39,LI40,LI47,LI57,LI60,LI61,LI64)</f>
        <v>0</v>
      </c>
      <c r="LJ65" s="25">
        <f t="shared" ref="LJ65" si="2278">SUM(LJ39,LJ40,LJ47,LJ57,LJ60,LJ61,LJ64)</f>
        <v>0</v>
      </c>
      <c r="LK65" s="23">
        <f>SUM(LK39,LK40,LK47,LK57,LK60,LK61,LK64)</f>
        <v>0</v>
      </c>
      <c r="LL65" s="79">
        <f>SUM(LL39,LL40,LL47,LL57,LL60,LL61,LL64)</f>
        <v>0</v>
      </c>
      <c r="LM65" s="25">
        <f t="shared" si="157"/>
        <v>0</v>
      </c>
      <c r="LN65" s="23">
        <f t="shared" si="157"/>
        <v>0</v>
      </c>
      <c r="LO65" s="79">
        <f t="shared" si="158"/>
        <v>0</v>
      </c>
      <c r="LP65" s="25">
        <f t="shared" ref="LP65" si="2279">SUM(LP39,LP40,LP47,LP57,LP60,LP61,LP64)</f>
        <v>0</v>
      </c>
      <c r="LQ65" s="23">
        <f>SUM(LQ39,LQ40,LQ47,LQ57,LQ60,LQ61,LQ64)</f>
        <v>0</v>
      </c>
      <c r="LR65" s="79">
        <f>SUM(LR39,LR40,LR47,LR57,LR60,LR61,LR64)</f>
        <v>0</v>
      </c>
      <c r="LS65" s="25">
        <f t="shared" si="1230"/>
        <v>0</v>
      </c>
      <c r="LT65" s="23">
        <f t="shared" si="1231"/>
        <v>0</v>
      </c>
      <c r="LU65" s="79">
        <f t="shared" si="160"/>
        <v>0</v>
      </c>
      <c r="LV65" s="25">
        <f t="shared" ref="LV65" si="2280">SUM(LV39,LV40,LV47,LV57,LV60,LV61,LV64)</f>
        <v>1502700</v>
      </c>
      <c r="LW65" s="23">
        <f>SUM(LW39,LW40,LW47,LW57,LW60,LW61,LW64)</f>
        <v>0</v>
      </c>
      <c r="LX65" s="79">
        <f>SUM(LX39,LX40,LX47,LX57,LX60,LX61,LX64)</f>
        <v>1502700</v>
      </c>
      <c r="LY65" s="25">
        <f t="shared" ref="LY65" si="2281">SUM(LY39,LY40,LY47,LY57,LY60,LY61,LY64)</f>
        <v>1633221</v>
      </c>
      <c r="LZ65" s="23">
        <f>SUM(LZ39,LZ40,LZ47,LZ57,LZ60,LZ61,LZ64)</f>
        <v>18040</v>
      </c>
      <c r="MA65" s="79">
        <f>SUM(MA39,MA40,MA47,MA57,MA60,MA61,MA64)</f>
        <v>1651261</v>
      </c>
      <c r="MB65" s="23">
        <f t="shared" ref="MB65" si="2282">SUM(MB39,MB40,MB47,MB57,MB60,MB61,MB64)</f>
        <v>0</v>
      </c>
      <c r="MC65" s="23">
        <f>SUM(MC39,MC40,MC47,MC57,MC60,MC61,MC64)</f>
        <v>0</v>
      </c>
      <c r="MD65" s="79">
        <f>SUM(MD39,MD40,MD47,MD57,MD60,MD61,MD64)</f>
        <v>0</v>
      </c>
      <c r="ME65" s="25">
        <f t="shared" ref="ME65" si="2283">SUM(ME39,ME40,ME47,ME57,ME60,ME61,ME64)</f>
        <v>0</v>
      </c>
      <c r="MF65" s="23">
        <f>SUM(MF39,MF40,MF47,MF57,MF60,MF61,MF64)</f>
        <v>0</v>
      </c>
      <c r="MG65" s="79">
        <f>SUM(MG39,MG40,MG47,MG57,MG60,MG61,MG64)</f>
        <v>0</v>
      </c>
      <c r="MH65" s="25">
        <f t="shared" ref="MH65" si="2284">SUM(MH39,MH40,MH47,MH57,MH60,MH61,MH64)</f>
        <v>0</v>
      </c>
      <c r="MI65" s="23">
        <f>SUM(MI39,MI40,MI47,MI57,MI60,MI61,MI64)</f>
        <v>0</v>
      </c>
      <c r="MJ65" s="79">
        <f>SUM(MJ39,MJ40,MJ47,MJ57,MJ60,MJ61,MJ64)</f>
        <v>0</v>
      </c>
      <c r="MK65" s="25">
        <f t="shared" ref="MK65" si="2285">SUM(MK39,MK40,MK47,MK57,MK60,MK61,MK64)</f>
        <v>73509</v>
      </c>
      <c r="ML65" s="23">
        <f>SUM(ML39,ML40,ML47,ML57,ML60,ML61,ML64)</f>
        <v>0</v>
      </c>
      <c r="MM65" s="79">
        <f>SUM(MM39,MM40,MM47,MM57,MM60,MM61,MM64)</f>
        <v>73509</v>
      </c>
      <c r="MN65" s="25">
        <f t="shared" ref="MN65" si="2286">SUM(MN39,MN40,MN47,MN57,MN60,MN61,MN64)</f>
        <v>55281</v>
      </c>
      <c r="MO65" s="23">
        <f>SUM(MO39,MO40,MO47,MO57,MO60,MO61,MO64)</f>
        <v>0</v>
      </c>
      <c r="MP65" s="79">
        <f>SUM(MP39,MP40,MP47,MP57,MP60,MP61,MP64)</f>
        <v>55281</v>
      </c>
      <c r="MQ65" s="25">
        <f t="shared" ref="MQ65" si="2287">SUM(MQ39,MQ40,MQ47,MQ57,MQ60,MQ61,MQ64)</f>
        <v>10000</v>
      </c>
      <c r="MR65" s="23">
        <f>SUM(MR39,MR40,MR47,MR57,MR60,MR61,MR64)</f>
        <v>24212</v>
      </c>
      <c r="MS65" s="79">
        <f>SUM(MS39,MS40,MS47,MS57,MS60,MS61,MS64)</f>
        <v>34212</v>
      </c>
      <c r="MT65" s="25">
        <f t="shared" ref="MT65" si="2288">SUM(MT39,MT40,MT47,MT57,MT60,MT61,MT64)</f>
        <v>0</v>
      </c>
      <c r="MU65" s="23">
        <f>SUM(MU39,MU40,MU47,MU57,MU60,MU61,MU64)</f>
        <v>0</v>
      </c>
      <c r="MV65" s="79">
        <f>SUM(MV39,MV40,MV47,MV57,MV60,MV61,MV64)</f>
        <v>0</v>
      </c>
      <c r="MW65" s="25">
        <f t="shared" si="170"/>
        <v>3274711</v>
      </c>
      <c r="MX65" s="23">
        <f t="shared" si="171"/>
        <v>42252</v>
      </c>
      <c r="MY65" s="79">
        <f t="shared" si="172"/>
        <v>3316963</v>
      </c>
      <c r="MZ65" s="25">
        <f t="shared" ref="MZ65" si="2289">SUM(MZ39,MZ40,MZ47,MZ57,MZ60,MZ61,MZ64)</f>
        <v>100000</v>
      </c>
      <c r="NA65" s="23">
        <f>SUM(NA39,NA40,NA47,NA57,NA60,NA61,NA64)</f>
        <v>0</v>
      </c>
      <c r="NB65" s="79">
        <f>SUM(NB39,NB40,NB47,NB57,NB60,NB61,NB64)</f>
        <v>100000</v>
      </c>
      <c r="NC65" s="25">
        <f t="shared" ref="NC65" si="2290">SUM(NC39,NC40,NC47,NC57,NC60,NC61,NC64)</f>
        <v>5042143</v>
      </c>
      <c r="ND65" s="23">
        <f>SUM(ND39,ND40,ND47,ND57,ND60,ND61,ND64)</f>
        <v>30000</v>
      </c>
      <c r="NE65" s="79">
        <f>SUM(NE39,NE40,NE47,NE57,NE60,NE61,NE64)</f>
        <v>5072143</v>
      </c>
      <c r="NF65" s="25">
        <f t="shared" ref="NF65" si="2291">SUM(NF39,NF40,NF47,NF57,NF60,NF61,NF64)</f>
        <v>1661461</v>
      </c>
      <c r="NG65" s="23">
        <f>SUM(NG39,NG40,NG47,NG57,NG60,NG61,NG64)</f>
        <v>0</v>
      </c>
      <c r="NH65" s="79">
        <f>SUM(NH39,NH40,NH47,NH57,NH60,NH61,NH64)</f>
        <v>1661461</v>
      </c>
      <c r="NI65" s="25">
        <f t="shared" ref="NI65" si="2292">SUM(NI39,NI40,NI47,NI57,NI60,NI61,NI64)</f>
        <v>15000</v>
      </c>
      <c r="NJ65" s="23">
        <f>SUM(NJ39,NJ40,NJ47,NJ57,NJ60,NJ61,NJ64)</f>
        <v>0</v>
      </c>
      <c r="NK65" s="79">
        <f>SUM(NK39,NK40,NK47,NK57,NK60,NK61,NK64)</f>
        <v>15000</v>
      </c>
      <c r="NL65" s="25">
        <f t="shared" si="177"/>
        <v>6818604</v>
      </c>
      <c r="NM65" s="23">
        <f t="shared" si="178"/>
        <v>30000</v>
      </c>
      <c r="NN65" s="79">
        <f t="shared" si="179"/>
        <v>6848604</v>
      </c>
      <c r="NO65" s="25">
        <f t="shared" si="180"/>
        <v>10093315</v>
      </c>
      <c r="NP65" s="23">
        <f t="shared" si="181"/>
        <v>72252</v>
      </c>
      <c r="NQ65" s="79">
        <f t="shared" si="182"/>
        <v>10165567</v>
      </c>
      <c r="NR65" s="25">
        <f t="shared" ref="NR65" si="2293">SUM(NR39,NR40,NR47,NR57,NR60,NR61,NR64)</f>
        <v>0</v>
      </c>
      <c r="NS65" s="23">
        <f>SUM(NS39,NS40,NS47,NS57,NS60,NS61,NS64)</f>
        <v>0</v>
      </c>
      <c r="NT65" s="79">
        <f>SUM(NT39,NT40,NT47,NT57,NT60,NT61,NT64)</f>
        <v>0</v>
      </c>
      <c r="NU65" s="25">
        <f t="shared" ref="NU65" si="2294">SUM(NU39,NU40,NU47,NU57,NU60,NU61,NU64)</f>
        <v>0</v>
      </c>
      <c r="NV65" s="23">
        <f>SUM(NV39,NV40,NV47,NV57,NV60,NV61,NV64)</f>
        <v>0</v>
      </c>
      <c r="NW65" s="79">
        <f>SUM(NW39,NW40,NW47,NW57,NW60,NW61,NW64)</f>
        <v>0</v>
      </c>
      <c r="NX65" s="25">
        <f t="shared" ref="NX65" si="2295">SUM(NX39,NX40,NX47,NX57,NX60,NX61,NX64)</f>
        <v>0</v>
      </c>
      <c r="NY65" s="23">
        <f>SUM(NY39,NY40,NY47,NY57,NY60,NY61,NY64)</f>
        <v>0</v>
      </c>
      <c r="NZ65" s="79">
        <f>SUM(NZ39,NZ40,NZ47,NZ57,NZ60,NZ61,NZ64)</f>
        <v>0</v>
      </c>
      <c r="OA65" s="25">
        <f t="shared" ref="OA65" si="2296">SUM(OA39,OA40,OA47,OA57,OA60,OA61,OA64)</f>
        <v>37487</v>
      </c>
      <c r="OB65" s="23">
        <f>SUM(OB39,OB40,OB47,OB57,OB60,OB61,OB64)</f>
        <v>0</v>
      </c>
      <c r="OC65" s="79">
        <f>SUM(OC39,OC40,OC47,OC57,OC60,OC61,OC64)</f>
        <v>37487</v>
      </c>
      <c r="OD65" s="25">
        <f t="shared" ref="OD65" si="2297">SUM(OD39,OD40,OD47,OD57,OD60,OD61,OD64)</f>
        <v>0</v>
      </c>
      <c r="OE65" s="23">
        <f>SUM(OE39,OE40,OE47,OE57,OE60,OE61,OE64)</f>
        <v>0</v>
      </c>
      <c r="OF65" s="79">
        <f>SUM(OF39,OF40,OF47,OF57,OF60,OF61,OF64)</f>
        <v>0</v>
      </c>
      <c r="OG65" s="25">
        <f t="shared" ref="OG65" si="2298">SUM(OG39,OG40,OG47,OG57,OG60,OG61,OG64)</f>
        <v>0</v>
      </c>
      <c r="OH65" s="23">
        <f>SUM(OH39,OH40,OH47,OH57,OH60,OH61,OH64)</f>
        <v>0</v>
      </c>
      <c r="OI65" s="79">
        <f>SUM(OI39,OI40,OI47,OI57,OI60,OI61,OI64)</f>
        <v>0</v>
      </c>
      <c r="OJ65" s="25">
        <f t="shared" ref="OJ65" si="2299">SUM(OJ39,OJ40,OJ47,OJ57,OJ60,OJ61,OJ64)</f>
        <v>17245</v>
      </c>
      <c r="OK65" s="23">
        <f>SUM(OK39,OK40,OK47,OK57,OK60,OK61,OK64)</f>
        <v>0</v>
      </c>
      <c r="OL65" s="79">
        <f>SUM(OL39,OL40,OL47,OL57,OL60,OL61,OL64)</f>
        <v>9018</v>
      </c>
      <c r="OM65" s="25">
        <f t="shared" ref="OM65" si="2300">SUM(OM39,OM40,OM47,OM57,OM60,OM61,OM64)</f>
        <v>0</v>
      </c>
      <c r="ON65" s="23">
        <f>SUM(ON39,ON40,ON47,ON57,ON60,ON61,ON64)</f>
        <v>0</v>
      </c>
      <c r="OO65" s="79">
        <f>SUM(OO39,OO40,OO47,OO57,OO60,OO61,OO64)</f>
        <v>0</v>
      </c>
      <c r="OP65" s="25">
        <f t="shared" si="1345"/>
        <v>54732</v>
      </c>
      <c r="OQ65" s="23">
        <f t="shared" si="1345"/>
        <v>0</v>
      </c>
      <c r="OR65" s="79">
        <f t="shared" si="192"/>
        <v>54732</v>
      </c>
      <c r="OS65" s="25">
        <f t="shared" ref="OS65" si="2301">SUM(OS39,OS40,OS47,OS57,OS60,OS61,OS64)</f>
        <v>78820</v>
      </c>
      <c r="OT65" s="23">
        <f>SUM(OT39,OT40,OT47,OT57,OT60,OT61,OT64)</f>
        <v>0</v>
      </c>
      <c r="OU65" s="79">
        <f>SUM(OU39,OU40,OU47,OU57,OU60,OU61,OU64)</f>
        <v>78820</v>
      </c>
      <c r="OV65" s="25">
        <f t="shared" si="194"/>
        <v>78820</v>
      </c>
      <c r="OW65" s="23">
        <f t="shared" si="195"/>
        <v>0</v>
      </c>
      <c r="OX65" s="79">
        <f t="shared" si="196"/>
        <v>78820</v>
      </c>
      <c r="OY65" s="25">
        <f t="shared" ref="OY65" si="2302">SUM(OY39,OY40,OY47,OY57,OY60,OY61,OY64)</f>
        <v>0</v>
      </c>
      <c r="OZ65" s="23">
        <f>SUM(OZ39,OZ40,OZ47,OZ57,OZ60,OZ61,OZ64)</f>
        <v>0</v>
      </c>
      <c r="PA65" s="79">
        <f>SUM(PA39,PA40,PA47,PA57,PA60,PA61,PA64)</f>
        <v>0</v>
      </c>
      <c r="PB65" s="25">
        <f t="shared" ref="PB65" si="2303">SUM(PB39,PB40,PB47,PB57,PB60,PB61,PB64)</f>
        <v>0</v>
      </c>
      <c r="PC65" s="23">
        <f>SUM(PC39,PC40,PC47,PC57,PC60,PC61,PC64)</f>
        <v>0</v>
      </c>
      <c r="PD65" s="79">
        <f>SUM(PD39,PD40,PD47,PD57,PD60,PD61,PD64)</f>
        <v>0</v>
      </c>
      <c r="PE65" s="25">
        <f t="shared" ref="PE65" si="2304">SUM(PE39,PE40,PE47,PE57,PE60,PE61,PE64)</f>
        <v>400</v>
      </c>
      <c r="PF65" s="23">
        <f>SUM(PF39,PF40,PF47,PF57,PF60,PF61,PF64)</f>
        <v>0</v>
      </c>
      <c r="PG65" s="79">
        <f>SUM(PG39,PG40,PG47,PG57,PG60,PG61,PG64)</f>
        <v>400</v>
      </c>
      <c r="PH65" s="25">
        <f t="shared" ref="PH65" si="2305">SUM(PH39,PH40,PH47,PH57,PH60,PH61,PH64)</f>
        <v>0</v>
      </c>
      <c r="PI65" s="23">
        <f>SUM(PI39,PI40,PI47,PI57,PI60,PI61,PI64)</f>
        <v>0</v>
      </c>
      <c r="PJ65" s="79">
        <f>SUM(PJ39,PJ40,PJ47,PJ57,PJ60,PJ61,PJ64)</f>
        <v>0</v>
      </c>
      <c r="PK65" s="25">
        <f t="shared" si="201"/>
        <v>400</v>
      </c>
      <c r="PL65" s="23">
        <f t="shared" si="201"/>
        <v>0</v>
      </c>
      <c r="PM65" s="79">
        <f t="shared" si="202"/>
        <v>400</v>
      </c>
      <c r="PN65" s="25">
        <f t="shared" si="1353"/>
        <v>133952</v>
      </c>
      <c r="PO65" s="23">
        <f t="shared" si="1354"/>
        <v>0</v>
      </c>
      <c r="PP65" s="79">
        <f t="shared" si="203"/>
        <v>133952</v>
      </c>
      <c r="PQ65" s="25">
        <f t="shared" si="1232"/>
        <v>10569020</v>
      </c>
      <c r="PR65" s="23">
        <f t="shared" si="1233"/>
        <v>72252</v>
      </c>
      <c r="PS65" s="79">
        <f t="shared" si="204"/>
        <v>10641272</v>
      </c>
      <c r="PT65" s="25">
        <f t="shared" si="1234"/>
        <v>11124978</v>
      </c>
      <c r="PU65" s="23">
        <f t="shared" si="1235"/>
        <v>72252</v>
      </c>
      <c r="PV65" s="79">
        <f t="shared" si="205"/>
        <v>11197230</v>
      </c>
    </row>
    <row r="66" spans="1:438" s="51" customFormat="1" x14ac:dyDescent="0.25">
      <c r="A66" s="28">
        <v>55</v>
      </c>
      <c r="B66" s="29" t="s">
        <v>310</v>
      </c>
      <c r="C66" s="99" t="s">
        <v>265</v>
      </c>
      <c r="D66" s="31">
        <v>75456</v>
      </c>
      <c r="E66" s="32"/>
      <c r="F66" s="80">
        <f>SUM(D66:E66)</f>
        <v>75456</v>
      </c>
      <c r="G66" s="34">
        <v>8407</v>
      </c>
      <c r="H66" s="32"/>
      <c r="I66" s="80">
        <f>SUM(G66:H66)</f>
        <v>8407</v>
      </c>
      <c r="J66" s="34">
        <v>8338</v>
      </c>
      <c r="K66" s="32"/>
      <c r="L66" s="80">
        <f>SUM(J66:K66)</f>
        <v>8338</v>
      </c>
      <c r="M66" s="34">
        <v>4546</v>
      </c>
      <c r="N66" s="32"/>
      <c r="O66" s="80">
        <f>SUM(M66:N66)</f>
        <v>4546</v>
      </c>
      <c r="P66" s="34">
        <v>5969</v>
      </c>
      <c r="Q66" s="32"/>
      <c r="R66" s="80">
        <f>SUM(P66:Q66)</f>
        <v>5969</v>
      </c>
      <c r="S66" s="34">
        <v>8272</v>
      </c>
      <c r="T66" s="32"/>
      <c r="U66" s="80">
        <f>SUM(S66:T66)</f>
        <v>8272</v>
      </c>
      <c r="V66" s="34">
        <v>6512</v>
      </c>
      <c r="W66" s="32"/>
      <c r="X66" s="80">
        <f>SUM(V66:W66)</f>
        <v>6512</v>
      </c>
      <c r="Y66" s="34">
        <v>9102</v>
      </c>
      <c r="Z66" s="32"/>
      <c r="AA66" s="80">
        <f>SUM(Y66:Z66)</f>
        <v>9102</v>
      </c>
      <c r="AB66" s="34">
        <f t="shared" si="25"/>
        <v>51146</v>
      </c>
      <c r="AC66" s="32">
        <f t="shared" si="26"/>
        <v>0</v>
      </c>
      <c r="AD66" s="80">
        <f t="shared" si="26"/>
        <v>51146</v>
      </c>
      <c r="AE66" s="34">
        <v>17932</v>
      </c>
      <c r="AF66" s="32"/>
      <c r="AG66" s="80">
        <f>SUM(AE66:AF66)</f>
        <v>17932</v>
      </c>
      <c r="AH66" s="34">
        <f t="shared" si="1225"/>
        <v>144534</v>
      </c>
      <c r="AI66" s="32">
        <f t="shared" si="28"/>
        <v>0</v>
      </c>
      <c r="AJ66" s="80">
        <f t="shared" si="29"/>
        <v>144534</v>
      </c>
      <c r="AK66" s="34">
        <v>72022</v>
      </c>
      <c r="AL66" s="32"/>
      <c r="AM66" s="80">
        <f>SUM(AK66:AL66)</f>
        <v>72022</v>
      </c>
      <c r="AN66" s="34"/>
      <c r="AO66" s="32"/>
      <c r="AP66" s="80">
        <f>SUM(AN66:AO66)</f>
        <v>0</v>
      </c>
      <c r="AQ66" s="34"/>
      <c r="AR66" s="32"/>
      <c r="AS66" s="80">
        <f>SUM(AQ66:AR66)</f>
        <v>0</v>
      </c>
      <c r="AT66" s="34"/>
      <c r="AU66" s="32"/>
      <c r="AV66" s="80">
        <f>SUM(AT66:AU66)</f>
        <v>0</v>
      </c>
      <c r="AW66" s="34"/>
      <c r="AX66" s="32"/>
      <c r="AY66" s="80">
        <f>SUM(AW66:AX66)</f>
        <v>0</v>
      </c>
      <c r="AZ66" s="34"/>
      <c r="BA66" s="32"/>
      <c r="BB66" s="80">
        <f>SUM(AZ66:BA66)</f>
        <v>0</v>
      </c>
      <c r="BC66" s="34"/>
      <c r="BD66" s="32"/>
      <c r="BE66" s="80">
        <f>SUM(BC66:BD66)</f>
        <v>0</v>
      </c>
      <c r="BF66" s="34"/>
      <c r="BG66" s="32"/>
      <c r="BH66" s="80">
        <f>SUM(BF66:BG66)</f>
        <v>0</v>
      </c>
      <c r="BI66" s="34"/>
      <c r="BJ66" s="32"/>
      <c r="BK66" s="80">
        <f>SUM(BI66:BJ66)</f>
        <v>0</v>
      </c>
      <c r="BL66" s="34"/>
      <c r="BM66" s="32"/>
      <c r="BN66" s="80">
        <f>SUM(BL66:BM66)</f>
        <v>0</v>
      </c>
      <c r="BO66" s="34"/>
      <c r="BP66" s="32"/>
      <c r="BQ66" s="80">
        <f>SUM(BO66:BP66)</f>
        <v>0</v>
      </c>
      <c r="BR66" s="34">
        <f t="shared" si="41"/>
        <v>72022</v>
      </c>
      <c r="BS66" s="32">
        <f t="shared" si="42"/>
        <v>0</v>
      </c>
      <c r="BT66" s="80">
        <f t="shared" si="43"/>
        <v>72022</v>
      </c>
      <c r="BU66" s="34"/>
      <c r="BV66" s="32"/>
      <c r="BW66" s="80">
        <f>SUM(BU66:BV66)</f>
        <v>0</v>
      </c>
      <c r="BX66" s="34"/>
      <c r="BY66" s="32"/>
      <c r="BZ66" s="80">
        <f>SUM(BX66:BY66)</f>
        <v>0</v>
      </c>
      <c r="CA66" s="34"/>
      <c r="CB66" s="32"/>
      <c r="CC66" s="80">
        <f>SUM(CA66:CB66)</f>
        <v>0</v>
      </c>
      <c r="CD66" s="34"/>
      <c r="CE66" s="32"/>
      <c r="CF66" s="80">
        <f>SUM(CD66:CE66)</f>
        <v>0</v>
      </c>
      <c r="CG66" s="34"/>
      <c r="CH66" s="32"/>
      <c r="CI66" s="80">
        <f>SUM(CG66:CH66)</f>
        <v>0</v>
      </c>
      <c r="CJ66" s="34"/>
      <c r="CK66" s="32"/>
      <c r="CL66" s="80">
        <f>SUM(CJ66:CK66)</f>
        <v>0</v>
      </c>
      <c r="CM66" s="34"/>
      <c r="CN66" s="32"/>
      <c r="CO66" s="80">
        <f>SUM(CM66:CN66)</f>
        <v>0</v>
      </c>
      <c r="CP66" s="34">
        <f t="shared" si="51"/>
        <v>0</v>
      </c>
      <c r="CQ66" s="32">
        <f t="shared" si="52"/>
        <v>0</v>
      </c>
      <c r="CR66" s="80">
        <f t="shared" si="53"/>
        <v>0</v>
      </c>
      <c r="CS66" s="34"/>
      <c r="CT66" s="32"/>
      <c r="CU66" s="80">
        <f>SUM(CS66:CT66)</f>
        <v>0</v>
      </c>
      <c r="CV66" s="34"/>
      <c r="CW66" s="32"/>
      <c r="CX66" s="80">
        <f>SUM(CV66:CW66)</f>
        <v>0</v>
      </c>
      <c r="CY66" s="34"/>
      <c r="CZ66" s="32"/>
      <c r="DA66" s="80">
        <f>SUM(CY66:CZ66)</f>
        <v>0</v>
      </c>
      <c r="DB66" s="34"/>
      <c r="DC66" s="32"/>
      <c r="DD66" s="80">
        <f>SUM(DB66:DC66)</f>
        <v>0</v>
      </c>
      <c r="DE66" s="34"/>
      <c r="DF66" s="32"/>
      <c r="DG66" s="80">
        <f>SUM(DE66:DF66)</f>
        <v>0</v>
      </c>
      <c r="DH66" s="34">
        <f t="shared" si="59"/>
        <v>0</v>
      </c>
      <c r="DI66" s="32">
        <f t="shared" si="60"/>
        <v>0</v>
      </c>
      <c r="DJ66" s="80">
        <f t="shared" si="61"/>
        <v>0</v>
      </c>
      <c r="DK66" s="34"/>
      <c r="DL66" s="32"/>
      <c r="DM66" s="80">
        <f>SUM(DK66:DL66)</f>
        <v>0</v>
      </c>
      <c r="DN66" s="34"/>
      <c r="DO66" s="32"/>
      <c r="DP66" s="80">
        <f>SUM(DN66:DO66)</f>
        <v>0</v>
      </c>
      <c r="DQ66" s="34"/>
      <c r="DR66" s="32"/>
      <c r="DS66" s="80">
        <f>SUM(DQ66:DR66)</f>
        <v>0</v>
      </c>
      <c r="DT66" s="34"/>
      <c r="DU66" s="32"/>
      <c r="DV66" s="80">
        <f>SUM(DT66:DU66)</f>
        <v>0</v>
      </c>
      <c r="DW66" s="34"/>
      <c r="DX66" s="32"/>
      <c r="DY66" s="80">
        <f>SUM(DW66:DX66)</f>
        <v>0</v>
      </c>
      <c r="DZ66" s="34">
        <f t="shared" si="67"/>
        <v>0</v>
      </c>
      <c r="EA66" s="32">
        <f t="shared" si="67"/>
        <v>0</v>
      </c>
      <c r="EB66" s="80">
        <f t="shared" si="68"/>
        <v>0</v>
      </c>
      <c r="EC66" s="34"/>
      <c r="ED66" s="32"/>
      <c r="EE66" s="80">
        <f>SUM(EC66:ED66)</f>
        <v>0</v>
      </c>
      <c r="EF66" s="34"/>
      <c r="EG66" s="32"/>
      <c r="EH66" s="80">
        <f>SUM(EF66:EG66)</f>
        <v>0</v>
      </c>
      <c r="EI66" s="34"/>
      <c r="EJ66" s="32"/>
      <c r="EK66" s="80">
        <f>SUM(EI66:EJ66)</f>
        <v>0</v>
      </c>
      <c r="EL66" s="34"/>
      <c r="EM66" s="32"/>
      <c r="EN66" s="80">
        <f>SUM(EL66:EM66)</f>
        <v>0</v>
      </c>
      <c r="EO66" s="34">
        <f t="shared" si="1226"/>
        <v>0</v>
      </c>
      <c r="EP66" s="32">
        <f t="shared" si="1227"/>
        <v>0</v>
      </c>
      <c r="EQ66" s="80">
        <f t="shared" si="74"/>
        <v>0</v>
      </c>
      <c r="ER66" s="34"/>
      <c r="ES66" s="32"/>
      <c r="ET66" s="80">
        <f>SUM(ER66:ES66)</f>
        <v>0</v>
      </c>
      <c r="EU66" s="34"/>
      <c r="EV66" s="32"/>
      <c r="EW66" s="80">
        <f>SUM(EU66:EV66)</f>
        <v>0</v>
      </c>
      <c r="EX66" s="34"/>
      <c r="EY66" s="32"/>
      <c r="EZ66" s="80">
        <f>SUM(EX66:EY66)</f>
        <v>0</v>
      </c>
      <c r="FA66" s="34"/>
      <c r="FB66" s="32"/>
      <c r="FC66" s="80">
        <f>SUM(FA66:FB66)</f>
        <v>0</v>
      </c>
      <c r="FD66" s="34"/>
      <c r="FE66" s="32"/>
      <c r="FF66" s="80">
        <f>SUM(FD66:FE66)</f>
        <v>0</v>
      </c>
      <c r="FG66" s="34"/>
      <c r="FH66" s="32"/>
      <c r="FI66" s="80">
        <f>SUM(FG66:FH66)</f>
        <v>0</v>
      </c>
      <c r="FJ66" s="34">
        <f t="shared" si="81"/>
        <v>0</v>
      </c>
      <c r="FK66" s="32">
        <f t="shared" si="82"/>
        <v>0</v>
      </c>
      <c r="FL66" s="80">
        <f t="shared" si="83"/>
        <v>0</v>
      </c>
      <c r="FM66" s="34"/>
      <c r="FN66" s="32"/>
      <c r="FO66" s="80">
        <f>SUM(FM66:FN66)</f>
        <v>0</v>
      </c>
      <c r="FP66" s="34"/>
      <c r="FQ66" s="32"/>
      <c r="FR66" s="80">
        <f>SUM(FP66:FQ66)</f>
        <v>0</v>
      </c>
      <c r="FS66" s="34"/>
      <c r="FT66" s="32"/>
      <c r="FU66" s="80">
        <f>SUM(FS66:FT66)</f>
        <v>0</v>
      </c>
      <c r="FV66" s="34"/>
      <c r="FW66" s="32"/>
      <c r="FX66" s="80">
        <f>SUM(FV66:FW66)</f>
        <v>0</v>
      </c>
      <c r="FY66" s="34"/>
      <c r="FZ66" s="32"/>
      <c r="GA66" s="80">
        <f>SUM(FY66:FZ66)</f>
        <v>0</v>
      </c>
      <c r="GB66" s="34">
        <f t="shared" si="89"/>
        <v>0</v>
      </c>
      <c r="GC66" s="32">
        <f t="shared" si="90"/>
        <v>0</v>
      </c>
      <c r="GD66" s="80">
        <f>SUM(GB66:GC66)</f>
        <v>0</v>
      </c>
      <c r="GE66" s="34"/>
      <c r="GF66" s="32"/>
      <c r="GG66" s="80">
        <f>SUM(GE66:GF66)</f>
        <v>0</v>
      </c>
      <c r="GH66" s="34"/>
      <c r="GI66" s="32"/>
      <c r="GJ66" s="80">
        <f>SUM(GH66:GI66)</f>
        <v>0</v>
      </c>
      <c r="GK66" s="34">
        <f t="shared" si="94"/>
        <v>0</v>
      </c>
      <c r="GL66" s="32">
        <f t="shared" si="94"/>
        <v>0</v>
      </c>
      <c r="GM66" s="80">
        <f t="shared" si="95"/>
        <v>0</v>
      </c>
      <c r="GN66" s="34"/>
      <c r="GO66" s="32"/>
      <c r="GP66" s="80">
        <f>SUM(GN66:GO66)</f>
        <v>0</v>
      </c>
      <c r="GQ66" s="34"/>
      <c r="GR66" s="32"/>
      <c r="GS66" s="80">
        <f>SUM(GQ66:GR66)</f>
        <v>0</v>
      </c>
      <c r="GT66" s="34">
        <f t="shared" si="98"/>
        <v>0</v>
      </c>
      <c r="GU66" s="32">
        <f t="shared" si="99"/>
        <v>0</v>
      </c>
      <c r="GV66" s="80">
        <f t="shared" si="100"/>
        <v>0</v>
      </c>
      <c r="GW66" s="34">
        <f t="shared" si="1228"/>
        <v>0</v>
      </c>
      <c r="GX66" s="32">
        <f t="shared" si="1229"/>
        <v>0</v>
      </c>
      <c r="GY66" s="80">
        <f t="shared" si="101"/>
        <v>0</v>
      </c>
      <c r="GZ66" s="32"/>
      <c r="HA66" s="32"/>
      <c r="HB66" s="80">
        <f>SUM(GZ66:HA66)</f>
        <v>0</v>
      </c>
      <c r="HC66" s="32"/>
      <c r="HD66" s="32"/>
      <c r="HE66" s="80">
        <f>SUM(HC66:HD66)</f>
        <v>0</v>
      </c>
      <c r="HF66" s="32"/>
      <c r="HG66" s="32"/>
      <c r="HH66" s="80">
        <f>SUM(HF66:HG66)</f>
        <v>0</v>
      </c>
      <c r="HI66" s="32"/>
      <c r="HJ66" s="32"/>
      <c r="HK66" s="80">
        <f>SUM(HI66:HJ66)</f>
        <v>0</v>
      </c>
      <c r="HL66" s="32"/>
      <c r="HM66" s="32"/>
      <c r="HN66" s="80">
        <f>SUM(HL66:HM66)</f>
        <v>0</v>
      </c>
      <c r="HO66" s="34"/>
      <c r="HP66" s="32"/>
      <c r="HQ66" s="80">
        <f>SUM(HO66:HP66)</f>
        <v>0</v>
      </c>
      <c r="HR66" s="34"/>
      <c r="HS66" s="32"/>
      <c r="HT66" s="80">
        <f>SUM(HR66:HS66)</f>
        <v>0</v>
      </c>
      <c r="HU66" s="34"/>
      <c r="HV66" s="32"/>
      <c r="HW66" s="80">
        <f>SUM(HU66:HV66)</f>
        <v>0</v>
      </c>
      <c r="HX66" s="34">
        <f t="shared" si="110"/>
        <v>0</v>
      </c>
      <c r="HY66" s="32">
        <f t="shared" si="111"/>
        <v>0</v>
      </c>
      <c r="HZ66" s="80">
        <f t="shared" si="112"/>
        <v>0</v>
      </c>
      <c r="IA66" s="34"/>
      <c r="IB66" s="32"/>
      <c r="IC66" s="80">
        <f>SUM(IA66:IB66)</f>
        <v>0</v>
      </c>
      <c r="ID66" s="34"/>
      <c r="IE66" s="32"/>
      <c r="IF66" s="80">
        <f>SUM(ID66:IE66)</f>
        <v>0</v>
      </c>
      <c r="IG66" s="34">
        <f t="shared" si="115"/>
        <v>0</v>
      </c>
      <c r="IH66" s="32">
        <f t="shared" si="116"/>
        <v>0</v>
      </c>
      <c r="II66" s="80">
        <f t="shared" si="117"/>
        <v>0</v>
      </c>
      <c r="IJ66" s="34"/>
      <c r="IK66" s="32"/>
      <c r="IL66" s="80">
        <f>SUM(IJ66:IK66)</f>
        <v>0</v>
      </c>
      <c r="IM66" s="34"/>
      <c r="IN66" s="32"/>
      <c r="IO66" s="80">
        <f>SUM(IM66:IN66)</f>
        <v>0</v>
      </c>
      <c r="IP66" s="34">
        <f t="shared" si="120"/>
        <v>0</v>
      </c>
      <c r="IQ66" s="32">
        <f t="shared" si="121"/>
        <v>0</v>
      </c>
      <c r="IR66" s="80">
        <f t="shared" si="122"/>
        <v>0</v>
      </c>
      <c r="IS66" s="34"/>
      <c r="IT66" s="32"/>
      <c r="IU66" s="80">
        <f>SUM(IS66:IT66)</f>
        <v>0</v>
      </c>
      <c r="IV66" s="34"/>
      <c r="IW66" s="32"/>
      <c r="IX66" s="80">
        <f>SUM(IV66:IW66)</f>
        <v>0</v>
      </c>
      <c r="IY66" s="34">
        <f t="shared" si="125"/>
        <v>0</v>
      </c>
      <c r="IZ66" s="32">
        <f t="shared" si="126"/>
        <v>0</v>
      </c>
      <c r="JA66" s="80">
        <f t="shared" si="127"/>
        <v>0</v>
      </c>
      <c r="JB66" s="34"/>
      <c r="JC66" s="32"/>
      <c r="JD66" s="80">
        <f>SUM(JB66:JC66)</f>
        <v>0</v>
      </c>
      <c r="JE66" s="34"/>
      <c r="JF66" s="32"/>
      <c r="JG66" s="80">
        <f>SUM(JE66:JF66)</f>
        <v>0</v>
      </c>
      <c r="JH66" s="34"/>
      <c r="JI66" s="32"/>
      <c r="JJ66" s="80">
        <f>SUM(JH66:JI66)</f>
        <v>0</v>
      </c>
      <c r="JK66" s="34">
        <f t="shared" si="131"/>
        <v>0</v>
      </c>
      <c r="JL66" s="32">
        <f t="shared" si="132"/>
        <v>0</v>
      </c>
      <c r="JM66" s="80">
        <f t="shared" si="133"/>
        <v>0</v>
      </c>
      <c r="JN66" s="34"/>
      <c r="JO66" s="32"/>
      <c r="JP66" s="80">
        <f>SUM(JN66:JO66)</f>
        <v>0</v>
      </c>
      <c r="JQ66" s="34"/>
      <c r="JR66" s="32"/>
      <c r="JS66" s="80">
        <f>SUM(JQ66:JR66)</f>
        <v>0</v>
      </c>
      <c r="JT66" s="34">
        <f t="shared" si="136"/>
        <v>0</v>
      </c>
      <c r="JU66" s="32">
        <f t="shared" si="137"/>
        <v>0</v>
      </c>
      <c r="JV66" s="80">
        <f t="shared" si="138"/>
        <v>0</v>
      </c>
      <c r="JW66" s="34"/>
      <c r="JX66" s="32"/>
      <c r="JY66" s="80">
        <f>SUM(JW66:JX66)</f>
        <v>0</v>
      </c>
      <c r="JZ66" s="34"/>
      <c r="KA66" s="32"/>
      <c r="KB66" s="80">
        <f>SUM(JZ66:KA66)</f>
        <v>0</v>
      </c>
      <c r="KC66" s="34">
        <f t="shared" si="141"/>
        <v>0</v>
      </c>
      <c r="KD66" s="32">
        <f t="shared" si="142"/>
        <v>0</v>
      </c>
      <c r="KE66" s="80">
        <f t="shared" si="143"/>
        <v>0</v>
      </c>
      <c r="KF66" s="34"/>
      <c r="KG66" s="32"/>
      <c r="KH66" s="80">
        <f>SUM(KF66:KG66)</f>
        <v>0</v>
      </c>
      <c r="KI66" s="34">
        <f t="shared" si="1351"/>
        <v>0</v>
      </c>
      <c r="KJ66" s="32">
        <f t="shared" si="1352"/>
        <v>0</v>
      </c>
      <c r="KK66" s="80">
        <f t="shared" si="145"/>
        <v>0</v>
      </c>
      <c r="KL66" s="34"/>
      <c r="KM66" s="32"/>
      <c r="KN66" s="80">
        <f>SUM(KL66:KM66)</f>
        <v>0</v>
      </c>
      <c r="KO66" s="34"/>
      <c r="KP66" s="32"/>
      <c r="KQ66" s="80">
        <f>SUM(KO66:KP66)</f>
        <v>0</v>
      </c>
      <c r="KR66" s="34"/>
      <c r="KS66" s="32"/>
      <c r="KT66" s="80">
        <f>SUM(KR66:KS66)</f>
        <v>0</v>
      </c>
      <c r="KU66" s="34">
        <f t="shared" si="149"/>
        <v>0</v>
      </c>
      <c r="KV66" s="32">
        <f t="shared" si="150"/>
        <v>0</v>
      </c>
      <c r="KW66" s="80">
        <f t="shared" si="151"/>
        <v>0</v>
      </c>
      <c r="KX66" s="34"/>
      <c r="KY66" s="32"/>
      <c r="KZ66" s="80">
        <f>SUM(KX66:KY66)</f>
        <v>0</v>
      </c>
      <c r="LA66" s="34"/>
      <c r="LB66" s="32"/>
      <c r="LC66" s="80">
        <f>SUM(LA66:LB66)</f>
        <v>0</v>
      </c>
      <c r="LD66" s="34"/>
      <c r="LE66" s="32"/>
      <c r="LF66" s="80">
        <f>SUM(LD66:LE66)</f>
        <v>0</v>
      </c>
      <c r="LG66" s="34"/>
      <c r="LH66" s="32"/>
      <c r="LI66" s="80">
        <f>SUM(LG66:LH66)</f>
        <v>0</v>
      </c>
      <c r="LJ66" s="34"/>
      <c r="LK66" s="32"/>
      <c r="LL66" s="80">
        <f>SUM(LJ66:LK66)</f>
        <v>0</v>
      </c>
      <c r="LM66" s="34">
        <f t="shared" si="157"/>
        <v>0</v>
      </c>
      <c r="LN66" s="32">
        <f t="shared" si="157"/>
        <v>0</v>
      </c>
      <c r="LO66" s="80">
        <f t="shared" si="158"/>
        <v>0</v>
      </c>
      <c r="LP66" s="34"/>
      <c r="LQ66" s="32"/>
      <c r="LR66" s="80">
        <f>SUM(LP66:LQ66)</f>
        <v>0</v>
      </c>
      <c r="LS66" s="34">
        <f t="shared" si="1230"/>
        <v>0</v>
      </c>
      <c r="LT66" s="32">
        <f t="shared" si="1231"/>
        <v>0</v>
      </c>
      <c r="LU66" s="80">
        <f t="shared" si="160"/>
        <v>0</v>
      </c>
      <c r="LV66" s="34"/>
      <c r="LW66" s="32"/>
      <c r="LX66" s="80">
        <f>SUM(LV66:LW66)</f>
        <v>0</v>
      </c>
      <c r="LY66" s="34"/>
      <c r="LZ66" s="32"/>
      <c r="MA66" s="80">
        <f>SUM(LY66:LZ66)</f>
        <v>0</v>
      </c>
      <c r="MB66" s="34"/>
      <c r="MC66" s="32"/>
      <c r="MD66" s="80">
        <f>SUM(MB66:MC66)</f>
        <v>0</v>
      </c>
      <c r="ME66" s="34"/>
      <c r="MF66" s="32"/>
      <c r="MG66" s="80">
        <f>SUM(ME66:MF66)</f>
        <v>0</v>
      </c>
      <c r="MH66" s="34"/>
      <c r="MI66" s="32"/>
      <c r="MJ66" s="80">
        <f>SUM(MH66:MI66)</f>
        <v>0</v>
      </c>
      <c r="MK66" s="34"/>
      <c r="ML66" s="32"/>
      <c r="MM66" s="80">
        <f>SUM(MK66:ML66)</f>
        <v>0</v>
      </c>
      <c r="MN66" s="32">
        <v>1056675</v>
      </c>
      <c r="MO66" s="32"/>
      <c r="MP66" s="80">
        <f>SUM(MN66:MO66)</f>
        <v>1056675</v>
      </c>
      <c r="MQ66" s="34"/>
      <c r="MR66" s="32"/>
      <c r="MS66" s="80">
        <f>SUM(MQ66:MR66)</f>
        <v>0</v>
      </c>
      <c r="MT66" s="34"/>
      <c r="MU66" s="32"/>
      <c r="MV66" s="80">
        <f>SUM(MT66:MU66)</f>
        <v>0</v>
      </c>
      <c r="MW66" s="34">
        <f t="shared" si="170"/>
        <v>1056675</v>
      </c>
      <c r="MX66" s="32">
        <f t="shared" si="171"/>
        <v>0</v>
      </c>
      <c r="MY66" s="80">
        <f t="shared" si="172"/>
        <v>1056675</v>
      </c>
      <c r="MZ66" s="34"/>
      <c r="NA66" s="32"/>
      <c r="NB66" s="80">
        <f>SUM(MZ66:NA66)</f>
        <v>0</v>
      </c>
      <c r="NC66" s="34"/>
      <c r="ND66" s="32"/>
      <c r="NE66" s="80">
        <f>SUM(NC66:ND66)</f>
        <v>0</v>
      </c>
      <c r="NF66" s="34"/>
      <c r="NG66" s="32"/>
      <c r="NH66" s="80">
        <f>SUM(NF66:NG66)</f>
        <v>0</v>
      </c>
      <c r="NI66" s="34"/>
      <c r="NJ66" s="32"/>
      <c r="NK66" s="80">
        <f>SUM(NI66:NJ66)</f>
        <v>0</v>
      </c>
      <c r="NL66" s="34">
        <f t="shared" si="177"/>
        <v>0</v>
      </c>
      <c r="NM66" s="32">
        <f t="shared" si="178"/>
        <v>0</v>
      </c>
      <c r="NN66" s="80">
        <f t="shared" si="179"/>
        <v>0</v>
      </c>
      <c r="NO66" s="34">
        <f t="shared" si="180"/>
        <v>1056675</v>
      </c>
      <c r="NP66" s="32">
        <f t="shared" si="181"/>
        <v>0</v>
      </c>
      <c r="NQ66" s="80">
        <f t="shared" si="182"/>
        <v>1056675</v>
      </c>
      <c r="NR66" s="34"/>
      <c r="NS66" s="32"/>
      <c r="NT66" s="80">
        <f>SUM(NR66:NS66)</f>
        <v>0</v>
      </c>
      <c r="NU66" s="34"/>
      <c r="NV66" s="32"/>
      <c r="NW66" s="80">
        <f>SUM(NU66:NV66)</f>
        <v>0</v>
      </c>
      <c r="NX66" s="34"/>
      <c r="NY66" s="32"/>
      <c r="NZ66" s="80">
        <f>SUM(NX66:NY66)</f>
        <v>0</v>
      </c>
      <c r="OA66" s="34"/>
      <c r="OB66" s="32"/>
      <c r="OC66" s="80">
        <f>SUM(OA66:OB66)</f>
        <v>0</v>
      </c>
      <c r="OD66" s="34"/>
      <c r="OE66" s="32"/>
      <c r="OF66" s="80">
        <f>SUM(OD66:OE66)</f>
        <v>0</v>
      </c>
      <c r="OG66" s="34"/>
      <c r="OH66" s="32"/>
      <c r="OI66" s="80">
        <f>SUM(OG66:OH66)</f>
        <v>0</v>
      </c>
      <c r="OJ66" s="34"/>
      <c r="OK66" s="32"/>
      <c r="OL66" s="80">
        <f>SUM(OJ66:OK66)</f>
        <v>0</v>
      </c>
      <c r="OM66" s="34"/>
      <c r="ON66" s="32"/>
      <c r="OO66" s="80">
        <f>SUM(OM66:ON66)</f>
        <v>0</v>
      </c>
      <c r="OP66" s="34">
        <f t="shared" si="1345"/>
        <v>0</v>
      </c>
      <c r="OQ66" s="32">
        <f t="shared" si="1345"/>
        <v>0</v>
      </c>
      <c r="OR66" s="80">
        <f t="shared" si="192"/>
        <v>0</v>
      </c>
      <c r="OS66" s="34"/>
      <c r="OT66" s="32"/>
      <c r="OU66" s="80">
        <f>SUM(OS66:OT66)</f>
        <v>0</v>
      </c>
      <c r="OV66" s="34">
        <f t="shared" si="194"/>
        <v>0</v>
      </c>
      <c r="OW66" s="32">
        <f t="shared" si="195"/>
        <v>0</v>
      </c>
      <c r="OX66" s="80">
        <f t="shared" si="196"/>
        <v>0</v>
      </c>
      <c r="OY66" s="34"/>
      <c r="OZ66" s="32"/>
      <c r="PA66" s="80">
        <f>SUM(OY66:OZ66)</f>
        <v>0</v>
      </c>
      <c r="PB66" s="34"/>
      <c r="PC66" s="32"/>
      <c r="PD66" s="80">
        <f>SUM(PB66:PC66)</f>
        <v>0</v>
      </c>
      <c r="PE66" s="34"/>
      <c r="PF66" s="32"/>
      <c r="PG66" s="80">
        <f>SUM(PE66:PF66)</f>
        <v>0</v>
      </c>
      <c r="PH66" s="34"/>
      <c r="PI66" s="32"/>
      <c r="PJ66" s="80">
        <f>SUM(PH66:PI66)</f>
        <v>0</v>
      </c>
      <c r="PK66" s="34">
        <f t="shared" si="201"/>
        <v>0</v>
      </c>
      <c r="PL66" s="32">
        <f t="shared" si="201"/>
        <v>0</v>
      </c>
      <c r="PM66" s="80">
        <f t="shared" si="202"/>
        <v>0</v>
      </c>
      <c r="PN66" s="34">
        <f t="shared" si="1353"/>
        <v>0</v>
      </c>
      <c r="PO66" s="32">
        <f t="shared" si="1354"/>
        <v>0</v>
      </c>
      <c r="PP66" s="80">
        <f t="shared" si="203"/>
        <v>0</v>
      </c>
      <c r="PQ66" s="34">
        <f t="shared" si="1232"/>
        <v>1056675</v>
      </c>
      <c r="PR66" s="32">
        <f t="shared" si="1233"/>
        <v>0</v>
      </c>
      <c r="PS66" s="80">
        <f t="shared" si="204"/>
        <v>1056675</v>
      </c>
      <c r="PT66" s="34">
        <f t="shared" si="1234"/>
        <v>1273231</v>
      </c>
      <c r="PU66" s="32">
        <f t="shared" si="1235"/>
        <v>0</v>
      </c>
      <c r="PV66" s="80">
        <f t="shared" si="205"/>
        <v>1273231</v>
      </c>
    </row>
    <row r="67" spans="1:438" s="52" customFormat="1" x14ac:dyDescent="0.25">
      <c r="A67" s="35">
        <v>56</v>
      </c>
      <c r="B67" s="36" t="s">
        <v>311</v>
      </c>
      <c r="C67" s="74" t="s">
        <v>266</v>
      </c>
      <c r="D67" s="38">
        <v>1230256</v>
      </c>
      <c r="E67" s="39">
        <f>-1191+1371+140+300+110+2322+1820+5740+8245+1433+646+3540+8426</f>
        <v>32902</v>
      </c>
      <c r="F67" s="75">
        <f t="shared" ref="F67:F68" si="2306">SUM(D67:E67)</f>
        <v>1263158</v>
      </c>
      <c r="G67" s="39">
        <v>140121</v>
      </c>
      <c r="H67" s="39">
        <f>1947+33+4063+33+3810+902+2706</f>
        <v>13494</v>
      </c>
      <c r="I67" s="75">
        <f t="shared" ref="I67:I68" si="2307">SUM(G67:H67)</f>
        <v>153615</v>
      </c>
      <c r="J67" s="39">
        <v>115408</v>
      </c>
      <c r="K67" s="39">
        <f>57+6485+57+659+1869</f>
        <v>9127</v>
      </c>
      <c r="L67" s="75">
        <f t="shared" ref="L67:L68" si="2308">SUM(J67:K67)</f>
        <v>124535</v>
      </c>
      <c r="M67" s="39">
        <v>66935</v>
      </c>
      <c r="N67" s="39">
        <f>147+1591</f>
        <v>1738</v>
      </c>
      <c r="O67" s="75">
        <f t="shared" ref="O67:O68" si="2309">SUM(M67:N67)</f>
        <v>68673</v>
      </c>
      <c r="P67" s="39">
        <v>89901</v>
      </c>
      <c r="Q67" s="39">
        <f>39+5525+39+301+1787</f>
        <v>7691</v>
      </c>
      <c r="R67" s="75">
        <f t="shared" ref="R67:R68" si="2310">SUM(P67:Q67)</f>
        <v>97592</v>
      </c>
      <c r="S67" s="39">
        <v>131446</v>
      </c>
      <c r="T67" s="39">
        <f>15+3755+15+365+2542</f>
        <v>6692</v>
      </c>
      <c r="U67" s="75">
        <f t="shared" ref="U67:U68" si="2311">SUM(S67:T67)</f>
        <v>138138</v>
      </c>
      <c r="V67" s="39">
        <v>93763</v>
      </c>
      <c r="W67" s="39">
        <f>2+3718+2+949+1558</f>
        <v>6229</v>
      </c>
      <c r="X67" s="75">
        <f t="shared" ref="X67:X68" si="2312">SUM(V67:W67)</f>
        <v>99992</v>
      </c>
      <c r="Y67" s="39">
        <v>139474</v>
      </c>
      <c r="Z67" s="39">
        <f>162+7372+162+697+3050</f>
        <v>11443</v>
      </c>
      <c r="AA67" s="75">
        <f t="shared" ref="AA67:AA68" si="2313">SUM(Y67:Z67)</f>
        <v>150917</v>
      </c>
      <c r="AB67" s="41">
        <f t="shared" si="25"/>
        <v>777048</v>
      </c>
      <c r="AC67" s="39">
        <f t="shared" si="26"/>
        <v>56414</v>
      </c>
      <c r="AD67" s="75">
        <f t="shared" si="26"/>
        <v>833462</v>
      </c>
      <c r="AE67" s="39">
        <v>398927</v>
      </c>
      <c r="AF67" s="39">
        <f>64+64+2540+1270</f>
        <v>3938</v>
      </c>
      <c r="AG67" s="75">
        <f t="shared" ref="AG67:AG68" si="2314">SUM(AE67:AF67)</f>
        <v>402865</v>
      </c>
      <c r="AH67" s="41">
        <f t="shared" si="1225"/>
        <v>2406231</v>
      </c>
      <c r="AI67" s="39">
        <f t="shared" si="28"/>
        <v>93254</v>
      </c>
      <c r="AJ67" s="75">
        <f t="shared" si="29"/>
        <v>2499485</v>
      </c>
      <c r="AK67" s="39">
        <v>1903584</v>
      </c>
      <c r="AL67" s="39">
        <f>122+2488+1010+462-1103+2000+464</f>
        <v>5443</v>
      </c>
      <c r="AM67" s="75">
        <f t="shared" ref="AM67:AM68" si="2315">SUM(AK67:AL67)</f>
        <v>1909027</v>
      </c>
      <c r="AN67" s="41"/>
      <c r="AO67" s="39"/>
      <c r="AP67" s="75">
        <f t="shared" ref="AP67:AP68" si="2316">SUM(AN67:AO67)</f>
        <v>0</v>
      </c>
      <c r="AQ67" s="41"/>
      <c r="AR67" s="39"/>
      <c r="AS67" s="75">
        <f t="shared" ref="AS67:AS68" si="2317">SUM(AQ67:AR67)</f>
        <v>0</v>
      </c>
      <c r="AT67" s="41"/>
      <c r="AU67" s="39"/>
      <c r="AV67" s="75">
        <f t="shared" ref="AV67:AV68" si="2318">SUM(AT67:AU67)</f>
        <v>0</v>
      </c>
      <c r="AW67" s="41"/>
      <c r="AX67" s="39"/>
      <c r="AY67" s="75">
        <f t="shared" ref="AY67:AY68" si="2319">SUM(AW67:AX67)</f>
        <v>0</v>
      </c>
      <c r="AZ67" s="41"/>
      <c r="BA67" s="39"/>
      <c r="BB67" s="75">
        <f t="shared" ref="BB67:BB68" si="2320">SUM(AZ67:BA67)</f>
        <v>0</v>
      </c>
      <c r="BC67" s="41"/>
      <c r="BD67" s="39"/>
      <c r="BE67" s="75">
        <f t="shared" ref="BE67:BE68" si="2321">SUM(BC67:BD67)</f>
        <v>0</v>
      </c>
      <c r="BF67" s="41"/>
      <c r="BG67" s="39"/>
      <c r="BH67" s="75">
        <f t="shared" ref="BH67:BH68" si="2322">SUM(BF67:BG67)</f>
        <v>0</v>
      </c>
      <c r="BI67" s="41"/>
      <c r="BJ67" s="39"/>
      <c r="BK67" s="75">
        <f t="shared" ref="BK67:BK68" si="2323">SUM(BI67:BJ67)</f>
        <v>0</v>
      </c>
      <c r="BL67" s="41"/>
      <c r="BM67" s="39"/>
      <c r="BN67" s="75">
        <f t="shared" ref="BN67:BN68" si="2324">SUM(BL67:BM67)</f>
        <v>0</v>
      </c>
      <c r="BO67" s="41"/>
      <c r="BP67" s="39"/>
      <c r="BQ67" s="75">
        <f t="shared" ref="BQ67:BQ68" si="2325">SUM(BO67:BP67)</f>
        <v>0</v>
      </c>
      <c r="BR67" s="41">
        <f t="shared" si="41"/>
        <v>1903584</v>
      </c>
      <c r="BS67" s="39">
        <f t="shared" si="42"/>
        <v>5443</v>
      </c>
      <c r="BT67" s="75">
        <f t="shared" si="43"/>
        <v>1909027</v>
      </c>
      <c r="BU67" s="41"/>
      <c r="BV67" s="39"/>
      <c r="BW67" s="75">
        <f t="shared" ref="BW67:BW68" si="2326">SUM(BU67:BV67)</f>
        <v>0</v>
      </c>
      <c r="BX67" s="41"/>
      <c r="BY67" s="39"/>
      <c r="BZ67" s="75">
        <f t="shared" ref="BZ67:BZ68" si="2327">SUM(BX67:BY67)</f>
        <v>0</v>
      </c>
      <c r="CA67" s="41"/>
      <c r="CB67" s="39"/>
      <c r="CC67" s="75">
        <f t="shared" ref="CC67:CC68" si="2328">SUM(CA67:CB67)</f>
        <v>0</v>
      </c>
      <c r="CD67" s="41"/>
      <c r="CE67" s="39"/>
      <c r="CF67" s="75">
        <f t="shared" ref="CF67:CF68" si="2329">SUM(CD67:CE67)</f>
        <v>0</v>
      </c>
      <c r="CG67" s="41"/>
      <c r="CH67" s="39"/>
      <c r="CI67" s="75">
        <f t="shared" ref="CI67:CI68" si="2330">SUM(CG67:CH67)</f>
        <v>0</v>
      </c>
      <c r="CJ67" s="41"/>
      <c r="CK67" s="39"/>
      <c r="CL67" s="75">
        <f t="shared" ref="CL67:CL68" si="2331">SUM(CJ67:CK67)</f>
        <v>0</v>
      </c>
      <c r="CM67" s="41"/>
      <c r="CN67" s="39"/>
      <c r="CO67" s="75">
        <f t="shared" ref="CO67:CO68" si="2332">SUM(CM67:CN67)</f>
        <v>0</v>
      </c>
      <c r="CP67" s="41">
        <f t="shared" si="51"/>
        <v>0</v>
      </c>
      <c r="CQ67" s="39">
        <f t="shared" si="52"/>
        <v>0</v>
      </c>
      <c r="CR67" s="75">
        <f t="shared" si="53"/>
        <v>0</v>
      </c>
      <c r="CS67" s="41"/>
      <c r="CT67" s="39"/>
      <c r="CU67" s="75">
        <f t="shared" ref="CU67:CU68" si="2333">SUM(CS67:CT67)</f>
        <v>0</v>
      </c>
      <c r="CV67" s="41"/>
      <c r="CW67" s="39"/>
      <c r="CX67" s="75">
        <f t="shared" ref="CX67:CX68" si="2334">SUM(CV67:CW67)</f>
        <v>0</v>
      </c>
      <c r="CY67" s="41"/>
      <c r="CZ67" s="39"/>
      <c r="DA67" s="75">
        <f t="shared" ref="DA67:DA68" si="2335">SUM(CY67:CZ67)</f>
        <v>0</v>
      </c>
      <c r="DB67" s="41"/>
      <c r="DC67" s="39"/>
      <c r="DD67" s="75">
        <f t="shared" ref="DD67:DD68" si="2336">SUM(DB67:DC67)</f>
        <v>0</v>
      </c>
      <c r="DE67" s="41"/>
      <c r="DF67" s="39"/>
      <c r="DG67" s="75">
        <f t="shared" ref="DG67:DG68" si="2337">SUM(DE67:DF67)</f>
        <v>0</v>
      </c>
      <c r="DH67" s="41">
        <f t="shared" si="59"/>
        <v>0</v>
      </c>
      <c r="DI67" s="39">
        <f t="shared" si="60"/>
        <v>0</v>
      </c>
      <c r="DJ67" s="75">
        <f t="shared" si="61"/>
        <v>0</v>
      </c>
      <c r="DK67" s="41"/>
      <c r="DL67" s="39"/>
      <c r="DM67" s="75">
        <f t="shared" ref="DM67:DM68" si="2338">SUM(DK67:DL67)</f>
        <v>0</v>
      </c>
      <c r="DN67" s="41"/>
      <c r="DO67" s="39"/>
      <c r="DP67" s="75">
        <f t="shared" ref="DP67:DP68" si="2339">SUM(DN67:DO67)</f>
        <v>0</v>
      </c>
      <c r="DQ67" s="41"/>
      <c r="DR67" s="39"/>
      <c r="DS67" s="75">
        <f t="shared" ref="DS67:DS68" si="2340">SUM(DQ67:DR67)</f>
        <v>0</v>
      </c>
      <c r="DT67" s="41"/>
      <c r="DU67" s="39"/>
      <c r="DV67" s="75">
        <f t="shared" ref="DV67:DV68" si="2341">SUM(DT67:DU67)</f>
        <v>0</v>
      </c>
      <c r="DW67" s="41"/>
      <c r="DX67" s="39"/>
      <c r="DY67" s="75">
        <f t="shared" ref="DY67:DY68" si="2342">SUM(DW67:DX67)</f>
        <v>0</v>
      </c>
      <c r="DZ67" s="41">
        <f t="shared" si="67"/>
        <v>0</v>
      </c>
      <c r="EA67" s="39">
        <f t="shared" si="67"/>
        <v>0</v>
      </c>
      <c r="EB67" s="75">
        <f t="shared" si="68"/>
        <v>0</v>
      </c>
      <c r="EC67" s="41"/>
      <c r="ED67" s="39"/>
      <c r="EE67" s="75">
        <f t="shared" ref="EE67:EE68" si="2343">SUM(EC67:ED67)</f>
        <v>0</v>
      </c>
      <c r="EF67" s="41"/>
      <c r="EG67" s="39"/>
      <c r="EH67" s="75">
        <f t="shared" ref="EH67:EH68" si="2344">SUM(EF67:EG67)</f>
        <v>0</v>
      </c>
      <c r="EI67" s="41"/>
      <c r="EJ67" s="39"/>
      <c r="EK67" s="75">
        <f t="shared" ref="EK67:EK68" si="2345">SUM(EI67:EJ67)</f>
        <v>0</v>
      </c>
      <c r="EL67" s="41"/>
      <c r="EM67" s="39"/>
      <c r="EN67" s="75">
        <f t="shared" ref="EN67:EN68" si="2346">SUM(EL67:EM67)</f>
        <v>0</v>
      </c>
      <c r="EO67" s="41">
        <f t="shared" si="1226"/>
        <v>0</v>
      </c>
      <c r="EP67" s="39">
        <f t="shared" si="1227"/>
        <v>0</v>
      </c>
      <c r="EQ67" s="75">
        <f t="shared" si="74"/>
        <v>0</v>
      </c>
      <c r="ER67" s="41"/>
      <c r="ES67" s="39"/>
      <c r="ET67" s="75">
        <f t="shared" ref="ET67:ET68" si="2347">SUM(ER67:ES67)</f>
        <v>0</v>
      </c>
      <c r="EU67" s="41"/>
      <c r="EV67" s="39"/>
      <c r="EW67" s="75">
        <f t="shared" ref="EW67:EW68" si="2348">SUM(EU67:EV67)</f>
        <v>0</v>
      </c>
      <c r="EX67" s="41"/>
      <c r="EY67" s="39"/>
      <c r="EZ67" s="75">
        <f t="shared" ref="EZ67:EZ68" si="2349">SUM(EX67:EY67)</f>
        <v>0</v>
      </c>
      <c r="FA67" s="41"/>
      <c r="FB67" s="39"/>
      <c r="FC67" s="75">
        <f t="shared" ref="FC67:FC68" si="2350">SUM(FA67:FB67)</f>
        <v>0</v>
      </c>
      <c r="FD67" s="41"/>
      <c r="FE67" s="39"/>
      <c r="FF67" s="75">
        <f t="shared" ref="FF67:FF68" si="2351">SUM(FD67:FE67)</f>
        <v>0</v>
      </c>
      <c r="FG67" s="41"/>
      <c r="FH67" s="39"/>
      <c r="FI67" s="75">
        <f t="shared" ref="FI67:FI68" si="2352">SUM(FG67:FH67)</f>
        <v>0</v>
      </c>
      <c r="FJ67" s="41">
        <f t="shared" si="81"/>
        <v>0</v>
      </c>
      <c r="FK67" s="39">
        <f t="shared" si="82"/>
        <v>0</v>
      </c>
      <c r="FL67" s="75">
        <f t="shared" si="83"/>
        <v>0</v>
      </c>
      <c r="FM67" s="41"/>
      <c r="FN67" s="39"/>
      <c r="FO67" s="75">
        <f t="shared" ref="FO67:FO68" si="2353">SUM(FM67:FN67)</f>
        <v>0</v>
      </c>
      <c r="FP67" s="41"/>
      <c r="FQ67" s="39"/>
      <c r="FR67" s="75">
        <f t="shared" ref="FR67:FR68" si="2354">SUM(FP67:FQ67)</f>
        <v>0</v>
      </c>
      <c r="FS67" s="41"/>
      <c r="FT67" s="39"/>
      <c r="FU67" s="75">
        <f t="shared" ref="FU67:FU68" si="2355">SUM(FS67:FT67)</f>
        <v>0</v>
      </c>
      <c r="FV67" s="41"/>
      <c r="FW67" s="39"/>
      <c r="FX67" s="75">
        <f t="shared" ref="FX67:FX68" si="2356">SUM(FV67:FW67)</f>
        <v>0</v>
      </c>
      <c r="FY67" s="41"/>
      <c r="FZ67" s="39"/>
      <c r="GA67" s="75">
        <f t="shared" ref="GA67:GA68" si="2357">SUM(FY67:FZ67)</f>
        <v>0</v>
      </c>
      <c r="GB67" s="41">
        <f t="shared" si="89"/>
        <v>0</v>
      </c>
      <c r="GC67" s="39">
        <f t="shared" si="90"/>
        <v>0</v>
      </c>
      <c r="GD67" s="75">
        <f t="shared" ref="GD67:GD68" si="2358">SUM(GB67:GC67)</f>
        <v>0</v>
      </c>
      <c r="GE67" s="41"/>
      <c r="GF67" s="39"/>
      <c r="GG67" s="75">
        <f t="shared" ref="GG67:GG68" si="2359">SUM(GE67:GF67)</f>
        <v>0</v>
      </c>
      <c r="GH67" s="41"/>
      <c r="GI67" s="39"/>
      <c r="GJ67" s="75">
        <f t="shared" ref="GJ67:GJ68" si="2360">SUM(GH67:GI67)</f>
        <v>0</v>
      </c>
      <c r="GK67" s="41">
        <f t="shared" si="94"/>
        <v>0</v>
      </c>
      <c r="GL67" s="39">
        <f t="shared" si="94"/>
        <v>0</v>
      </c>
      <c r="GM67" s="75">
        <f t="shared" si="95"/>
        <v>0</v>
      </c>
      <c r="GN67" s="41"/>
      <c r="GO67" s="39"/>
      <c r="GP67" s="75">
        <f t="shared" ref="GP67:GP68" si="2361">SUM(GN67:GO67)</f>
        <v>0</v>
      </c>
      <c r="GQ67" s="41"/>
      <c r="GR67" s="39"/>
      <c r="GS67" s="75">
        <f t="shared" ref="GS67:GS68" si="2362">SUM(GQ67:GR67)</f>
        <v>0</v>
      </c>
      <c r="GT67" s="41">
        <f t="shared" si="98"/>
        <v>0</v>
      </c>
      <c r="GU67" s="39">
        <f t="shared" si="99"/>
        <v>0</v>
      </c>
      <c r="GV67" s="75">
        <f t="shared" si="100"/>
        <v>0</v>
      </c>
      <c r="GW67" s="41">
        <f t="shared" si="1228"/>
        <v>0</v>
      </c>
      <c r="GX67" s="39">
        <f t="shared" si="1229"/>
        <v>0</v>
      </c>
      <c r="GY67" s="75">
        <f t="shared" si="101"/>
        <v>0</v>
      </c>
      <c r="GZ67" s="39"/>
      <c r="HA67" s="39"/>
      <c r="HB67" s="75">
        <f t="shared" ref="HB67:HB68" si="2363">SUM(GZ67:HA67)</f>
        <v>0</v>
      </c>
      <c r="HC67" s="39"/>
      <c r="HD67" s="39"/>
      <c r="HE67" s="75">
        <f t="shared" ref="HE67:HE68" si="2364">SUM(HC67:HD67)</f>
        <v>0</v>
      </c>
      <c r="HF67" s="39"/>
      <c r="HG67" s="39"/>
      <c r="HH67" s="75">
        <f t="shared" ref="HH67:HH68" si="2365">SUM(HF67:HG67)</f>
        <v>0</v>
      </c>
      <c r="HI67" s="39"/>
      <c r="HJ67" s="39"/>
      <c r="HK67" s="75">
        <f t="shared" ref="HK67:HK68" si="2366">SUM(HI67:HJ67)</f>
        <v>0</v>
      </c>
      <c r="HL67" s="39"/>
      <c r="HM67" s="39"/>
      <c r="HN67" s="75">
        <f t="shared" ref="HN67:HN68" si="2367">SUM(HL67:HM67)</f>
        <v>0</v>
      </c>
      <c r="HO67" s="41"/>
      <c r="HP67" s="39"/>
      <c r="HQ67" s="75">
        <f t="shared" ref="HQ67:HQ68" si="2368">SUM(HO67:HP67)</f>
        <v>0</v>
      </c>
      <c r="HR67" s="41"/>
      <c r="HS67" s="39"/>
      <c r="HT67" s="75">
        <f t="shared" ref="HT67:HT68" si="2369">SUM(HR67:HS67)</f>
        <v>0</v>
      </c>
      <c r="HU67" s="41"/>
      <c r="HV67" s="39"/>
      <c r="HW67" s="75">
        <f t="shared" ref="HW67:HW68" si="2370">SUM(HU67:HV67)</f>
        <v>0</v>
      </c>
      <c r="HX67" s="41">
        <f t="shared" si="110"/>
        <v>0</v>
      </c>
      <c r="HY67" s="39">
        <f t="shared" si="111"/>
        <v>0</v>
      </c>
      <c r="HZ67" s="75">
        <f t="shared" si="112"/>
        <v>0</v>
      </c>
      <c r="IA67" s="41"/>
      <c r="IB67" s="39"/>
      <c r="IC67" s="75">
        <f t="shared" ref="IC67:IC68" si="2371">SUM(IA67:IB67)</f>
        <v>0</v>
      </c>
      <c r="ID67" s="41"/>
      <c r="IE67" s="39"/>
      <c r="IF67" s="75">
        <f t="shared" ref="IF67:IF68" si="2372">SUM(ID67:IE67)</f>
        <v>0</v>
      </c>
      <c r="IG67" s="41">
        <f t="shared" si="115"/>
        <v>0</v>
      </c>
      <c r="IH67" s="39">
        <f t="shared" si="116"/>
        <v>0</v>
      </c>
      <c r="II67" s="75">
        <f t="shared" si="117"/>
        <v>0</v>
      </c>
      <c r="IJ67" s="41"/>
      <c r="IK67" s="39"/>
      <c r="IL67" s="75">
        <f t="shared" ref="IL67:IL68" si="2373">SUM(IJ67:IK67)</f>
        <v>0</v>
      </c>
      <c r="IM67" s="41"/>
      <c r="IN67" s="39"/>
      <c r="IO67" s="75">
        <f t="shared" ref="IO67:IO68" si="2374">SUM(IM67:IN67)</f>
        <v>0</v>
      </c>
      <c r="IP67" s="41">
        <f t="shared" si="120"/>
        <v>0</v>
      </c>
      <c r="IQ67" s="39">
        <f t="shared" si="121"/>
        <v>0</v>
      </c>
      <c r="IR67" s="75">
        <f t="shared" si="122"/>
        <v>0</v>
      </c>
      <c r="IS67" s="41"/>
      <c r="IT67" s="39"/>
      <c r="IU67" s="75">
        <f t="shared" ref="IU67:IU68" si="2375">SUM(IS67:IT67)</f>
        <v>0</v>
      </c>
      <c r="IV67" s="41"/>
      <c r="IW67" s="39"/>
      <c r="IX67" s="75">
        <f t="shared" ref="IX67:IX68" si="2376">SUM(IV67:IW67)</f>
        <v>0</v>
      </c>
      <c r="IY67" s="41">
        <f t="shared" si="125"/>
        <v>0</v>
      </c>
      <c r="IZ67" s="39">
        <f t="shared" si="126"/>
        <v>0</v>
      </c>
      <c r="JA67" s="75">
        <f t="shared" si="127"/>
        <v>0</v>
      </c>
      <c r="JB67" s="41"/>
      <c r="JC67" s="39"/>
      <c r="JD67" s="75">
        <f t="shared" ref="JD67:JD68" si="2377">SUM(JB67:JC67)</f>
        <v>0</v>
      </c>
      <c r="JE67" s="41"/>
      <c r="JF67" s="39"/>
      <c r="JG67" s="75">
        <f t="shared" ref="JG67:JG68" si="2378">SUM(JE67:JF67)</f>
        <v>0</v>
      </c>
      <c r="JH67" s="41"/>
      <c r="JI67" s="39"/>
      <c r="JJ67" s="75">
        <f t="shared" ref="JJ67:JJ68" si="2379">SUM(JH67:JI67)</f>
        <v>0</v>
      </c>
      <c r="JK67" s="41">
        <f t="shared" si="131"/>
        <v>0</v>
      </c>
      <c r="JL67" s="39">
        <f t="shared" si="132"/>
        <v>0</v>
      </c>
      <c r="JM67" s="75">
        <f t="shared" si="133"/>
        <v>0</v>
      </c>
      <c r="JN67" s="41"/>
      <c r="JO67" s="39"/>
      <c r="JP67" s="75">
        <f t="shared" ref="JP67:JP68" si="2380">SUM(JN67:JO67)</f>
        <v>0</v>
      </c>
      <c r="JQ67" s="41"/>
      <c r="JR67" s="39"/>
      <c r="JS67" s="75">
        <f t="shared" ref="JS67:JS68" si="2381">SUM(JQ67:JR67)</f>
        <v>0</v>
      </c>
      <c r="JT67" s="41">
        <f t="shared" si="136"/>
        <v>0</v>
      </c>
      <c r="JU67" s="39">
        <f t="shared" si="137"/>
        <v>0</v>
      </c>
      <c r="JV67" s="75">
        <f t="shared" si="138"/>
        <v>0</v>
      </c>
      <c r="JW67" s="41"/>
      <c r="JX67" s="39"/>
      <c r="JY67" s="75">
        <f t="shared" ref="JY67:JY68" si="2382">SUM(JW67:JX67)</f>
        <v>0</v>
      </c>
      <c r="JZ67" s="41"/>
      <c r="KA67" s="39"/>
      <c r="KB67" s="75">
        <f t="shared" ref="KB67:KB68" si="2383">SUM(JZ67:KA67)</f>
        <v>0</v>
      </c>
      <c r="KC67" s="41">
        <f t="shared" si="141"/>
        <v>0</v>
      </c>
      <c r="KD67" s="39">
        <f t="shared" si="142"/>
        <v>0</v>
      </c>
      <c r="KE67" s="75">
        <f t="shared" si="143"/>
        <v>0</v>
      </c>
      <c r="KF67" s="41"/>
      <c r="KG67" s="39"/>
      <c r="KH67" s="75">
        <f t="shared" ref="KH67:KH68" si="2384">SUM(KF67:KG67)</f>
        <v>0</v>
      </c>
      <c r="KI67" s="41">
        <f t="shared" si="1351"/>
        <v>0</v>
      </c>
      <c r="KJ67" s="39">
        <f t="shared" si="1352"/>
        <v>0</v>
      </c>
      <c r="KK67" s="75">
        <f t="shared" si="145"/>
        <v>0</v>
      </c>
      <c r="KL67" s="41"/>
      <c r="KM67" s="39"/>
      <c r="KN67" s="75">
        <f t="shared" ref="KN67:KN68" si="2385">SUM(KL67:KM67)</f>
        <v>0</v>
      </c>
      <c r="KO67" s="41"/>
      <c r="KP67" s="39"/>
      <c r="KQ67" s="75">
        <f t="shared" ref="KQ67:KQ68" si="2386">SUM(KO67:KP67)</f>
        <v>0</v>
      </c>
      <c r="KR67" s="41"/>
      <c r="KS67" s="39"/>
      <c r="KT67" s="75">
        <f t="shared" ref="KT67:KT68" si="2387">SUM(KR67:KS67)</f>
        <v>0</v>
      </c>
      <c r="KU67" s="41">
        <f t="shared" si="149"/>
        <v>0</v>
      </c>
      <c r="KV67" s="39">
        <f t="shared" si="150"/>
        <v>0</v>
      </c>
      <c r="KW67" s="75">
        <f t="shared" si="151"/>
        <v>0</v>
      </c>
      <c r="KX67" s="41"/>
      <c r="KY67" s="39"/>
      <c r="KZ67" s="75">
        <f t="shared" ref="KZ67:KZ68" si="2388">SUM(KX67:KY67)</f>
        <v>0</v>
      </c>
      <c r="LA67" s="41"/>
      <c r="LB67" s="39"/>
      <c r="LC67" s="75">
        <f t="shared" ref="LC67:LC68" si="2389">SUM(LA67:LB67)</f>
        <v>0</v>
      </c>
      <c r="LD67" s="41"/>
      <c r="LE67" s="39"/>
      <c r="LF67" s="75">
        <f t="shared" ref="LF67:LF68" si="2390">SUM(LD67:LE67)</f>
        <v>0</v>
      </c>
      <c r="LG67" s="41"/>
      <c r="LH67" s="39"/>
      <c r="LI67" s="75">
        <f t="shared" ref="LI67:LI68" si="2391">SUM(LG67:LH67)</f>
        <v>0</v>
      </c>
      <c r="LJ67" s="41"/>
      <c r="LK67" s="39"/>
      <c r="LL67" s="75">
        <f t="shared" ref="LL67:LL68" si="2392">SUM(LJ67:LK67)</f>
        <v>0</v>
      </c>
      <c r="LM67" s="41">
        <f t="shared" si="157"/>
        <v>0</v>
      </c>
      <c r="LN67" s="39">
        <f t="shared" si="157"/>
        <v>0</v>
      </c>
      <c r="LO67" s="75">
        <f t="shared" si="158"/>
        <v>0</v>
      </c>
      <c r="LP67" s="41"/>
      <c r="LQ67" s="39"/>
      <c r="LR67" s="75">
        <f t="shared" ref="LR67:LR68" si="2393">SUM(LP67:LQ67)</f>
        <v>0</v>
      </c>
      <c r="LS67" s="41">
        <f t="shared" si="1230"/>
        <v>0</v>
      </c>
      <c r="LT67" s="39">
        <f t="shared" si="1231"/>
        <v>0</v>
      </c>
      <c r="LU67" s="75">
        <f t="shared" si="160"/>
        <v>0</v>
      </c>
      <c r="LV67" s="41"/>
      <c r="LW67" s="39"/>
      <c r="LX67" s="75">
        <f t="shared" ref="LX67:LX68" si="2394">SUM(LV67:LW67)</f>
        <v>0</v>
      </c>
      <c r="LY67" s="41"/>
      <c r="LZ67" s="39"/>
      <c r="MA67" s="75">
        <f t="shared" ref="MA67:MA68" si="2395">SUM(LY67:LZ67)</f>
        <v>0</v>
      </c>
      <c r="MB67" s="41"/>
      <c r="MC67" s="39"/>
      <c r="MD67" s="75">
        <f t="shared" ref="MD67:MD68" si="2396">SUM(MB67:MC67)</f>
        <v>0</v>
      </c>
      <c r="ME67" s="41"/>
      <c r="MF67" s="39"/>
      <c r="MG67" s="75">
        <f t="shared" ref="MG67:MG68" si="2397">SUM(ME67:MF67)</f>
        <v>0</v>
      </c>
      <c r="MH67" s="41"/>
      <c r="MI67" s="39"/>
      <c r="MJ67" s="75">
        <f t="shared" ref="MJ67:MJ68" si="2398">SUM(MH67:MI67)</f>
        <v>0</v>
      </c>
      <c r="MK67" s="41"/>
      <c r="ML67" s="39"/>
      <c r="MM67" s="75">
        <f t="shared" ref="MM67:MM68" si="2399">SUM(MK67:ML67)</f>
        <v>0</v>
      </c>
      <c r="MN67" s="41"/>
      <c r="MO67" s="39"/>
      <c r="MP67" s="75">
        <f t="shared" ref="MP67:MP68" si="2400">SUM(MN67:MO67)</f>
        <v>0</v>
      </c>
      <c r="MQ67" s="41"/>
      <c r="MR67" s="39"/>
      <c r="MS67" s="75">
        <f t="shared" ref="MS67:MS68" si="2401">SUM(MQ67:MR67)</f>
        <v>0</v>
      </c>
      <c r="MT67" s="41"/>
      <c r="MU67" s="39"/>
      <c r="MV67" s="75">
        <f t="shared" ref="MV67:MV68" si="2402">SUM(MT67:MU67)</f>
        <v>0</v>
      </c>
      <c r="MW67" s="41">
        <f t="shared" si="170"/>
        <v>0</v>
      </c>
      <c r="MX67" s="39">
        <f t="shared" si="171"/>
        <v>0</v>
      </c>
      <c r="MY67" s="75">
        <f t="shared" si="172"/>
        <v>0</v>
      </c>
      <c r="MZ67" s="41"/>
      <c r="NA67" s="39"/>
      <c r="NB67" s="75">
        <f t="shared" ref="NB67:NB68" si="2403">SUM(MZ67:NA67)</f>
        <v>0</v>
      </c>
      <c r="NC67" s="41"/>
      <c r="ND67" s="39"/>
      <c r="NE67" s="75">
        <f t="shared" ref="NE67:NE68" si="2404">SUM(NC67:ND67)</f>
        <v>0</v>
      </c>
      <c r="NF67" s="41"/>
      <c r="NG67" s="39"/>
      <c r="NH67" s="75">
        <f t="shared" ref="NH67:NH68" si="2405">SUM(NF67:NG67)</f>
        <v>0</v>
      </c>
      <c r="NI67" s="41"/>
      <c r="NJ67" s="39"/>
      <c r="NK67" s="75">
        <f t="shared" ref="NK67:NK68" si="2406">SUM(NI67:NJ67)</f>
        <v>0</v>
      </c>
      <c r="NL67" s="41">
        <f t="shared" si="177"/>
        <v>0</v>
      </c>
      <c r="NM67" s="39">
        <f t="shared" si="178"/>
        <v>0</v>
      </c>
      <c r="NN67" s="75">
        <f t="shared" si="179"/>
        <v>0</v>
      </c>
      <c r="NO67" s="41">
        <f t="shared" si="180"/>
        <v>0</v>
      </c>
      <c r="NP67" s="39">
        <f t="shared" si="181"/>
        <v>0</v>
      </c>
      <c r="NQ67" s="75">
        <f t="shared" si="182"/>
        <v>0</v>
      </c>
      <c r="NR67" s="41"/>
      <c r="NS67" s="39"/>
      <c r="NT67" s="75">
        <f t="shared" ref="NT67:NT68" si="2407">SUM(NR67:NS67)</f>
        <v>0</v>
      </c>
      <c r="NU67" s="41"/>
      <c r="NV67" s="39"/>
      <c r="NW67" s="75">
        <f t="shared" ref="NW67:NW68" si="2408">SUM(NU67:NV67)</f>
        <v>0</v>
      </c>
      <c r="NX67" s="41"/>
      <c r="NY67" s="39"/>
      <c r="NZ67" s="75">
        <f t="shared" ref="NZ67:NZ68" si="2409">SUM(NX67:NY67)</f>
        <v>0</v>
      </c>
      <c r="OA67" s="41"/>
      <c r="OB67" s="39"/>
      <c r="OC67" s="75">
        <f t="shared" ref="OC67:OC68" si="2410">SUM(OA67:OB67)</f>
        <v>0</v>
      </c>
      <c r="OD67" s="41"/>
      <c r="OE67" s="39"/>
      <c r="OF67" s="75">
        <f t="shared" ref="OF67:OF68" si="2411">SUM(OD67:OE67)</f>
        <v>0</v>
      </c>
      <c r="OG67" s="41"/>
      <c r="OH67" s="39"/>
      <c r="OI67" s="75">
        <f t="shared" ref="OI67:OI68" si="2412">SUM(OG67:OH67)</f>
        <v>0</v>
      </c>
      <c r="OJ67" s="41"/>
      <c r="OK67" s="39"/>
      <c r="OL67" s="75">
        <f t="shared" ref="OL67:OL68" si="2413">SUM(OJ67:OK67)</f>
        <v>0</v>
      </c>
      <c r="OM67" s="41"/>
      <c r="ON67" s="39"/>
      <c r="OO67" s="75">
        <f t="shared" ref="OO67:OO68" si="2414">SUM(OM67:ON67)</f>
        <v>0</v>
      </c>
      <c r="OP67" s="41">
        <f t="shared" si="1345"/>
        <v>0</v>
      </c>
      <c r="OQ67" s="39">
        <f t="shared" si="1345"/>
        <v>0</v>
      </c>
      <c r="OR67" s="75">
        <f t="shared" si="192"/>
        <v>0</v>
      </c>
      <c r="OS67" s="41"/>
      <c r="OT67" s="39"/>
      <c r="OU67" s="75">
        <f t="shared" ref="OU67:OU68" si="2415">SUM(OS67:OT67)</f>
        <v>0</v>
      </c>
      <c r="OV67" s="41">
        <f t="shared" si="194"/>
        <v>0</v>
      </c>
      <c r="OW67" s="39">
        <f t="shared" si="195"/>
        <v>0</v>
      </c>
      <c r="OX67" s="75">
        <f t="shared" si="196"/>
        <v>0</v>
      </c>
      <c r="OY67" s="41"/>
      <c r="OZ67" s="39"/>
      <c r="PA67" s="75">
        <f t="shared" ref="PA67:PA68" si="2416">SUM(OY67:OZ67)</f>
        <v>0</v>
      </c>
      <c r="PB67" s="41"/>
      <c r="PC67" s="39"/>
      <c r="PD67" s="75">
        <f t="shared" ref="PD67:PD68" si="2417">SUM(PB67:PC67)</f>
        <v>0</v>
      </c>
      <c r="PE67" s="41"/>
      <c r="PF67" s="39"/>
      <c r="PG67" s="75">
        <f t="shared" ref="PG67:PG68" si="2418">SUM(PE67:PF67)</f>
        <v>0</v>
      </c>
      <c r="PH67" s="41"/>
      <c r="PI67" s="39"/>
      <c r="PJ67" s="75">
        <f t="shared" ref="PJ67:PJ68" si="2419">SUM(PH67:PI67)</f>
        <v>0</v>
      </c>
      <c r="PK67" s="41">
        <f t="shared" si="201"/>
        <v>0</v>
      </c>
      <c r="PL67" s="39">
        <f t="shared" si="201"/>
        <v>0</v>
      </c>
      <c r="PM67" s="75">
        <f t="shared" si="202"/>
        <v>0</v>
      </c>
      <c r="PN67" s="41">
        <f t="shared" si="1353"/>
        <v>0</v>
      </c>
      <c r="PO67" s="39">
        <f t="shared" si="1354"/>
        <v>0</v>
      </c>
      <c r="PP67" s="75">
        <f t="shared" si="203"/>
        <v>0</v>
      </c>
      <c r="PQ67" s="41">
        <f t="shared" si="1232"/>
        <v>0</v>
      </c>
      <c r="PR67" s="39">
        <f t="shared" si="1233"/>
        <v>0</v>
      </c>
      <c r="PS67" s="75">
        <f t="shared" si="204"/>
        <v>0</v>
      </c>
      <c r="PT67" s="41">
        <f t="shared" si="1234"/>
        <v>4309815</v>
      </c>
      <c r="PU67" s="39">
        <f t="shared" si="1235"/>
        <v>98697</v>
      </c>
      <c r="PV67" s="75">
        <f t="shared" si="205"/>
        <v>4408512</v>
      </c>
    </row>
    <row r="68" spans="1:438" s="78" customFormat="1" ht="16.5" thickBot="1" x14ac:dyDescent="0.3">
      <c r="A68" s="42">
        <v>57</v>
      </c>
      <c r="B68" s="43" t="s">
        <v>312</v>
      </c>
      <c r="C68" s="76" t="s">
        <v>380</v>
      </c>
      <c r="D68" s="45"/>
      <c r="E68" s="46"/>
      <c r="F68" s="77">
        <f t="shared" si="2306"/>
        <v>0</v>
      </c>
      <c r="G68" s="48"/>
      <c r="H68" s="46"/>
      <c r="I68" s="77">
        <f t="shared" si="2307"/>
        <v>0</v>
      </c>
      <c r="J68" s="48"/>
      <c r="K68" s="46"/>
      <c r="L68" s="77">
        <f t="shared" si="2308"/>
        <v>0</v>
      </c>
      <c r="M68" s="48"/>
      <c r="N68" s="46"/>
      <c r="O68" s="77">
        <f t="shared" si="2309"/>
        <v>0</v>
      </c>
      <c r="P68" s="48"/>
      <c r="Q68" s="46"/>
      <c r="R68" s="77">
        <f t="shared" si="2310"/>
        <v>0</v>
      </c>
      <c r="S68" s="48"/>
      <c r="T68" s="46"/>
      <c r="U68" s="77">
        <f t="shared" si="2311"/>
        <v>0</v>
      </c>
      <c r="V68" s="48"/>
      <c r="W68" s="46"/>
      <c r="X68" s="77">
        <f t="shared" si="2312"/>
        <v>0</v>
      </c>
      <c r="Y68" s="48"/>
      <c r="Z68" s="46"/>
      <c r="AA68" s="77">
        <f t="shared" si="2313"/>
        <v>0</v>
      </c>
      <c r="AB68" s="48">
        <f t="shared" si="25"/>
        <v>0</v>
      </c>
      <c r="AC68" s="46">
        <f t="shared" si="26"/>
        <v>0</v>
      </c>
      <c r="AD68" s="77">
        <f t="shared" si="26"/>
        <v>0</v>
      </c>
      <c r="AE68" s="48"/>
      <c r="AF68" s="46"/>
      <c r="AG68" s="77">
        <f t="shared" si="2314"/>
        <v>0</v>
      </c>
      <c r="AH68" s="48">
        <f t="shared" si="1225"/>
        <v>0</v>
      </c>
      <c r="AI68" s="46">
        <f t="shared" si="28"/>
        <v>0</v>
      </c>
      <c r="AJ68" s="77">
        <f t="shared" si="29"/>
        <v>0</v>
      </c>
      <c r="AK68" s="48"/>
      <c r="AL68" s="46"/>
      <c r="AM68" s="77">
        <f t="shared" si="2315"/>
        <v>0</v>
      </c>
      <c r="AN68" s="48"/>
      <c r="AO68" s="46"/>
      <c r="AP68" s="77">
        <f t="shared" si="2316"/>
        <v>0</v>
      </c>
      <c r="AQ68" s="48"/>
      <c r="AR68" s="46"/>
      <c r="AS68" s="77">
        <f t="shared" si="2317"/>
        <v>0</v>
      </c>
      <c r="AT68" s="48"/>
      <c r="AU68" s="46"/>
      <c r="AV68" s="77">
        <f t="shared" si="2318"/>
        <v>0</v>
      </c>
      <c r="AW68" s="48"/>
      <c r="AX68" s="46"/>
      <c r="AY68" s="77">
        <f t="shared" si="2319"/>
        <v>0</v>
      </c>
      <c r="AZ68" s="48"/>
      <c r="BA68" s="46"/>
      <c r="BB68" s="77">
        <f t="shared" si="2320"/>
        <v>0</v>
      </c>
      <c r="BC68" s="48"/>
      <c r="BD68" s="46"/>
      <c r="BE68" s="77">
        <f t="shared" si="2321"/>
        <v>0</v>
      </c>
      <c r="BF68" s="48"/>
      <c r="BG68" s="46"/>
      <c r="BH68" s="77">
        <f t="shared" si="2322"/>
        <v>0</v>
      </c>
      <c r="BI68" s="48"/>
      <c r="BJ68" s="46"/>
      <c r="BK68" s="77">
        <f t="shared" si="2323"/>
        <v>0</v>
      </c>
      <c r="BL68" s="48"/>
      <c r="BM68" s="46"/>
      <c r="BN68" s="77">
        <f t="shared" si="2324"/>
        <v>0</v>
      </c>
      <c r="BO68" s="48"/>
      <c r="BP68" s="46"/>
      <c r="BQ68" s="77">
        <f t="shared" si="2325"/>
        <v>0</v>
      </c>
      <c r="BR68" s="48">
        <f t="shared" si="41"/>
        <v>0</v>
      </c>
      <c r="BS68" s="46">
        <f t="shared" si="42"/>
        <v>0</v>
      </c>
      <c r="BT68" s="77">
        <f t="shared" si="43"/>
        <v>0</v>
      </c>
      <c r="BU68" s="48"/>
      <c r="BV68" s="46"/>
      <c r="BW68" s="77">
        <f t="shared" si="2326"/>
        <v>0</v>
      </c>
      <c r="BX68" s="48"/>
      <c r="BY68" s="46"/>
      <c r="BZ68" s="77">
        <f t="shared" si="2327"/>
        <v>0</v>
      </c>
      <c r="CA68" s="48"/>
      <c r="CB68" s="46"/>
      <c r="CC68" s="77">
        <f t="shared" si="2328"/>
        <v>0</v>
      </c>
      <c r="CD68" s="48"/>
      <c r="CE68" s="46"/>
      <c r="CF68" s="77">
        <f t="shared" si="2329"/>
        <v>0</v>
      </c>
      <c r="CG68" s="48"/>
      <c r="CH68" s="46"/>
      <c r="CI68" s="77">
        <f t="shared" si="2330"/>
        <v>0</v>
      </c>
      <c r="CJ68" s="48"/>
      <c r="CK68" s="46"/>
      <c r="CL68" s="77">
        <f t="shared" si="2331"/>
        <v>0</v>
      </c>
      <c r="CM68" s="48"/>
      <c r="CN68" s="46"/>
      <c r="CO68" s="77">
        <f t="shared" si="2332"/>
        <v>0</v>
      </c>
      <c r="CP68" s="48">
        <f t="shared" si="51"/>
        <v>0</v>
      </c>
      <c r="CQ68" s="46">
        <f t="shared" si="52"/>
        <v>0</v>
      </c>
      <c r="CR68" s="77">
        <f t="shared" si="53"/>
        <v>0</v>
      </c>
      <c r="CS68" s="48"/>
      <c r="CT68" s="46"/>
      <c r="CU68" s="77">
        <f t="shared" si="2333"/>
        <v>0</v>
      </c>
      <c r="CV68" s="48"/>
      <c r="CW68" s="46"/>
      <c r="CX68" s="77">
        <f t="shared" si="2334"/>
        <v>0</v>
      </c>
      <c r="CY68" s="48"/>
      <c r="CZ68" s="46"/>
      <c r="DA68" s="77">
        <f t="shared" si="2335"/>
        <v>0</v>
      </c>
      <c r="DB68" s="48"/>
      <c r="DC68" s="46"/>
      <c r="DD68" s="77">
        <f t="shared" si="2336"/>
        <v>0</v>
      </c>
      <c r="DE68" s="48"/>
      <c r="DF68" s="46"/>
      <c r="DG68" s="77">
        <f t="shared" si="2337"/>
        <v>0</v>
      </c>
      <c r="DH68" s="48">
        <f t="shared" si="59"/>
        <v>0</v>
      </c>
      <c r="DI68" s="46">
        <f t="shared" si="60"/>
        <v>0</v>
      </c>
      <c r="DJ68" s="77">
        <f t="shared" si="61"/>
        <v>0</v>
      </c>
      <c r="DK68" s="48"/>
      <c r="DL68" s="46"/>
      <c r="DM68" s="77">
        <f t="shared" si="2338"/>
        <v>0</v>
      </c>
      <c r="DN68" s="48"/>
      <c r="DO68" s="46"/>
      <c r="DP68" s="77">
        <f t="shared" si="2339"/>
        <v>0</v>
      </c>
      <c r="DQ68" s="48"/>
      <c r="DR68" s="46"/>
      <c r="DS68" s="77">
        <f t="shared" si="2340"/>
        <v>0</v>
      </c>
      <c r="DT68" s="48"/>
      <c r="DU68" s="46"/>
      <c r="DV68" s="77">
        <f t="shared" si="2341"/>
        <v>0</v>
      </c>
      <c r="DW68" s="48"/>
      <c r="DX68" s="46"/>
      <c r="DY68" s="77">
        <f t="shared" si="2342"/>
        <v>0</v>
      </c>
      <c r="DZ68" s="48">
        <f t="shared" si="67"/>
        <v>0</v>
      </c>
      <c r="EA68" s="46">
        <f t="shared" si="67"/>
        <v>0</v>
      </c>
      <c r="EB68" s="77">
        <f t="shared" si="68"/>
        <v>0</v>
      </c>
      <c r="EC68" s="48"/>
      <c r="ED68" s="46"/>
      <c r="EE68" s="77">
        <f t="shared" si="2343"/>
        <v>0</v>
      </c>
      <c r="EF68" s="48"/>
      <c r="EG68" s="46"/>
      <c r="EH68" s="77">
        <f t="shared" si="2344"/>
        <v>0</v>
      </c>
      <c r="EI68" s="48"/>
      <c r="EJ68" s="46"/>
      <c r="EK68" s="77">
        <f t="shared" si="2345"/>
        <v>0</v>
      </c>
      <c r="EL68" s="48"/>
      <c r="EM68" s="46"/>
      <c r="EN68" s="77">
        <f t="shared" si="2346"/>
        <v>0</v>
      </c>
      <c r="EO68" s="48">
        <f t="shared" si="1226"/>
        <v>0</v>
      </c>
      <c r="EP68" s="46">
        <f t="shared" si="1227"/>
        <v>0</v>
      </c>
      <c r="EQ68" s="77">
        <f t="shared" si="74"/>
        <v>0</v>
      </c>
      <c r="ER68" s="48"/>
      <c r="ES68" s="46"/>
      <c r="ET68" s="77">
        <f t="shared" si="2347"/>
        <v>0</v>
      </c>
      <c r="EU68" s="48"/>
      <c r="EV68" s="46"/>
      <c r="EW68" s="77">
        <f t="shared" si="2348"/>
        <v>0</v>
      </c>
      <c r="EX68" s="48"/>
      <c r="EY68" s="46"/>
      <c r="EZ68" s="77">
        <f t="shared" si="2349"/>
        <v>0</v>
      </c>
      <c r="FA68" s="48"/>
      <c r="FB68" s="46"/>
      <c r="FC68" s="77">
        <f t="shared" si="2350"/>
        <v>0</v>
      </c>
      <c r="FD68" s="48"/>
      <c r="FE68" s="46"/>
      <c r="FF68" s="77">
        <f t="shared" si="2351"/>
        <v>0</v>
      </c>
      <c r="FG68" s="48"/>
      <c r="FH68" s="46"/>
      <c r="FI68" s="77">
        <f t="shared" si="2352"/>
        <v>0</v>
      </c>
      <c r="FJ68" s="48">
        <f t="shared" si="81"/>
        <v>0</v>
      </c>
      <c r="FK68" s="46">
        <f t="shared" si="82"/>
        <v>0</v>
      </c>
      <c r="FL68" s="77">
        <f t="shared" si="83"/>
        <v>0</v>
      </c>
      <c r="FM68" s="48"/>
      <c r="FN68" s="46"/>
      <c r="FO68" s="77">
        <f t="shared" si="2353"/>
        <v>0</v>
      </c>
      <c r="FP68" s="48"/>
      <c r="FQ68" s="46"/>
      <c r="FR68" s="77">
        <f t="shared" si="2354"/>
        <v>0</v>
      </c>
      <c r="FS68" s="48"/>
      <c r="FT68" s="46"/>
      <c r="FU68" s="77">
        <f t="shared" si="2355"/>
        <v>0</v>
      </c>
      <c r="FV68" s="48"/>
      <c r="FW68" s="46"/>
      <c r="FX68" s="77">
        <f t="shared" si="2356"/>
        <v>0</v>
      </c>
      <c r="FY68" s="48"/>
      <c r="FZ68" s="46"/>
      <c r="GA68" s="77">
        <f t="shared" si="2357"/>
        <v>0</v>
      </c>
      <c r="GB68" s="48">
        <f t="shared" si="89"/>
        <v>0</v>
      </c>
      <c r="GC68" s="46">
        <f t="shared" si="90"/>
        <v>0</v>
      </c>
      <c r="GD68" s="77">
        <f t="shared" si="2358"/>
        <v>0</v>
      </c>
      <c r="GE68" s="48"/>
      <c r="GF68" s="46"/>
      <c r="GG68" s="77">
        <f t="shared" si="2359"/>
        <v>0</v>
      </c>
      <c r="GH68" s="48"/>
      <c r="GI68" s="46"/>
      <c r="GJ68" s="77">
        <f t="shared" si="2360"/>
        <v>0</v>
      </c>
      <c r="GK68" s="48">
        <f t="shared" si="94"/>
        <v>0</v>
      </c>
      <c r="GL68" s="46">
        <f t="shared" si="94"/>
        <v>0</v>
      </c>
      <c r="GM68" s="77">
        <f t="shared" si="95"/>
        <v>0</v>
      </c>
      <c r="GN68" s="48"/>
      <c r="GO68" s="46"/>
      <c r="GP68" s="77">
        <f t="shared" si="2361"/>
        <v>0</v>
      </c>
      <c r="GQ68" s="48"/>
      <c r="GR68" s="46"/>
      <c r="GS68" s="77">
        <f t="shared" si="2362"/>
        <v>0</v>
      </c>
      <c r="GT68" s="48">
        <f t="shared" si="98"/>
        <v>0</v>
      </c>
      <c r="GU68" s="46">
        <f t="shared" si="99"/>
        <v>0</v>
      </c>
      <c r="GV68" s="77">
        <f t="shared" si="100"/>
        <v>0</v>
      </c>
      <c r="GW68" s="48">
        <f t="shared" si="1228"/>
        <v>0</v>
      </c>
      <c r="GX68" s="46">
        <f t="shared" si="1229"/>
        <v>0</v>
      </c>
      <c r="GY68" s="77">
        <f t="shared" si="101"/>
        <v>0</v>
      </c>
      <c r="GZ68" s="46"/>
      <c r="HA68" s="46"/>
      <c r="HB68" s="77">
        <f t="shared" si="2363"/>
        <v>0</v>
      </c>
      <c r="HC68" s="46"/>
      <c r="HD68" s="46"/>
      <c r="HE68" s="77">
        <f t="shared" si="2364"/>
        <v>0</v>
      </c>
      <c r="HF68" s="46"/>
      <c r="HG68" s="46"/>
      <c r="HH68" s="77">
        <f t="shared" si="2365"/>
        <v>0</v>
      </c>
      <c r="HI68" s="46"/>
      <c r="HJ68" s="46"/>
      <c r="HK68" s="77">
        <f t="shared" si="2366"/>
        <v>0</v>
      </c>
      <c r="HL68" s="46"/>
      <c r="HM68" s="46"/>
      <c r="HN68" s="77">
        <f t="shared" si="2367"/>
        <v>0</v>
      </c>
      <c r="HO68" s="48"/>
      <c r="HP68" s="46"/>
      <c r="HQ68" s="77">
        <f t="shared" si="2368"/>
        <v>0</v>
      </c>
      <c r="HR68" s="48"/>
      <c r="HS68" s="46"/>
      <c r="HT68" s="77">
        <f t="shared" si="2369"/>
        <v>0</v>
      </c>
      <c r="HU68" s="48"/>
      <c r="HV68" s="46"/>
      <c r="HW68" s="77">
        <f t="shared" si="2370"/>
        <v>0</v>
      </c>
      <c r="HX68" s="48">
        <f t="shared" si="110"/>
        <v>0</v>
      </c>
      <c r="HY68" s="46">
        <f t="shared" si="111"/>
        <v>0</v>
      </c>
      <c r="HZ68" s="77">
        <f t="shared" si="112"/>
        <v>0</v>
      </c>
      <c r="IA68" s="48"/>
      <c r="IB68" s="46"/>
      <c r="IC68" s="77">
        <f t="shared" si="2371"/>
        <v>0</v>
      </c>
      <c r="ID68" s="48"/>
      <c r="IE68" s="46"/>
      <c r="IF68" s="77">
        <f t="shared" si="2372"/>
        <v>0</v>
      </c>
      <c r="IG68" s="48">
        <f t="shared" si="115"/>
        <v>0</v>
      </c>
      <c r="IH68" s="46">
        <f t="shared" si="116"/>
        <v>0</v>
      </c>
      <c r="II68" s="77">
        <f t="shared" si="117"/>
        <v>0</v>
      </c>
      <c r="IJ68" s="48"/>
      <c r="IK68" s="46"/>
      <c r="IL68" s="77">
        <f t="shared" si="2373"/>
        <v>0</v>
      </c>
      <c r="IM68" s="48"/>
      <c r="IN68" s="46"/>
      <c r="IO68" s="77">
        <f t="shared" si="2374"/>
        <v>0</v>
      </c>
      <c r="IP68" s="48">
        <f t="shared" si="120"/>
        <v>0</v>
      </c>
      <c r="IQ68" s="46">
        <f t="shared" si="121"/>
        <v>0</v>
      </c>
      <c r="IR68" s="77">
        <f t="shared" si="122"/>
        <v>0</v>
      </c>
      <c r="IS68" s="48"/>
      <c r="IT68" s="46"/>
      <c r="IU68" s="77">
        <f t="shared" si="2375"/>
        <v>0</v>
      </c>
      <c r="IV68" s="48"/>
      <c r="IW68" s="46"/>
      <c r="IX68" s="77">
        <f t="shared" si="2376"/>
        <v>0</v>
      </c>
      <c r="IY68" s="48">
        <f t="shared" si="125"/>
        <v>0</v>
      </c>
      <c r="IZ68" s="46">
        <f t="shared" si="126"/>
        <v>0</v>
      </c>
      <c r="JA68" s="77">
        <f t="shared" si="127"/>
        <v>0</v>
      </c>
      <c r="JB68" s="48"/>
      <c r="JC68" s="46"/>
      <c r="JD68" s="77">
        <f t="shared" si="2377"/>
        <v>0</v>
      </c>
      <c r="JE68" s="48"/>
      <c r="JF68" s="46"/>
      <c r="JG68" s="77">
        <f t="shared" si="2378"/>
        <v>0</v>
      </c>
      <c r="JH68" s="48"/>
      <c r="JI68" s="46"/>
      <c r="JJ68" s="77">
        <f t="shared" si="2379"/>
        <v>0</v>
      </c>
      <c r="JK68" s="48">
        <f t="shared" si="131"/>
        <v>0</v>
      </c>
      <c r="JL68" s="46">
        <f t="shared" si="132"/>
        <v>0</v>
      </c>
      <c r="JM68" s="77">
        <f t="shared" si="133"/>
        <v>0</v>
      </c>
      <c r="JN68" s="48"/>
      <c r="JO68" s="46"/>
      <c r="JP68" s="77">
        <f t="shared" si="2380"/>
        <v>0</v>
      </c>
      <c r="JQ68" s="48"/>
      <c r="JR68" s="46"/>
      <c r="JS68" s="77">
        <f t="shared" si="2381"/>
        <v>0</v>
      </c>
      <c r="JT68" s="48">
        <f t="shared" si="136"/>
        <v>0</v>
      </c>
      <c r="JU68" s="46">
        <f t="shared" si="137"/>
        <v>0</v>
      </c>
      <c r="JV68" s="77">
        <f t="shared" si="138"/>
        <v>0</v>
      </c>
      <c r="JW68" s="48"/>
      <c r="JX68" s="46"/>
      <c r="JY68" s="77">
        <f t="shared" si="2382"/>
        <v>0</v>
      </c>
      <c r="JZ68" s="48">
        <v>4000000</v>
      </c>
      <c r="KA68" s="46"/>
      <c r="KB68" s="77">
        <f t="shared" si="2383"/>
        <v>4000000</v>
      </c>
      <c r="KC68" s="48">
        <f t="shared" si="141"/>
        <v>4000000</v>
      </c>
      <c r="KD68" s="46">
        <f t="shared" si="142"/>
        <v>0</v>
      </c>
      <c r="KE68" s="77">
        <f t="shared" si="143"/>
        <v>4000000</v>
      </c>
      <c r="KF68" s="48"/>
      <c r="KG68" s="46"/>
      <c r="KH68" s="77">
        <f t="shared" si="2384"/>
        <v>0</v>
      </c>
      <c r="KI68" s="48">
        <f t="shared" si="1351"/>
        <v>4000000</v>
      </c>
      <c r="KJ68" s="46">
        <f t="shared" si="1352"/>
        <v>0</v>
      </c>
      <c r="KK68" s="77">
        <f t="shared" si="145"/>
        <v>4000000</v>
      </c>
      <c r="KL68" s="48"/>
      <c r="KM68" s="46"/>
      <c r="KN68" s="77">
        <f t="shared" si="2385"/>
        <v>0</v>
      </c>
      <c r="KO68" s="48"/>
      <c r="KP68" s="46"/>
      <c r="KQ68" s="77">
        <f t="shared" si="2386"/>
        <v>0</v>
      </c>
      <c r="KR68" s="48"/>
      <c r="KS68" s="46"/>
      <c r="KT68" s="77">
        <f t="shared" si="2387"/>
        <v>0</v>
      </c>
      <c r="KU68" s="48">
        <f t="shared" si="149"/>
        <v>0</v>
      </c>
      <c r="KV68" s="46">
        <f t="shared" si="150"/>
        <v>0</v>
      </c>
      <c r="KW68" s="77">
        <f t="shared" si="151"/>
        <v>0</v>
      </c>
      <c r="KX68" s="48"/>
      <c r="KY68" s="46"/>
      <c r="KZ68" s="77">
        <f t="shared" si="2388"/>
        <v>0</v>
      </c>
      <c r="LA68" s="48"/>
      <c r="LB68" s="46"/>
      <c r="LC68" s="77">
        <f t="shared" si="2389"/>
        <v>0</v>
      </c>
      <c r="LD68" s="48"/>
      <c r="LE68" s="46"/>
      <c r="LF68" s="77">
        <f t="shared" si="2390"/>
        <v>0</v>
      </c>
      <c r="LG68" s="48"/>
      <c r="LH68" s="46"/>
      <c r="LI68" s="77">
        <f t="shared" si="2391"/>
        <v>0</v>
      </c>
      <c r="LJ68" s="48"/>
      <c r="LK68" s="46"/>
      <c r="LL68" s="77">
        <f t="shared" si="2392"/>
        <v>0</v>
      </c>
      <c r="LM68" s="48">
        <f t="shared" si="157"/>
        <v>0</v>
      </c>
      <c r="LN68" s="46">
        <f t="shared" si="157"/>
        <v>0</v>
      </c>
      <c r="LO68" s="77">
        <f t="shared" si="158"/>
        <v>0</v>
      </c>
      <c r="LP68" s="48"/>
      <c r="LQ68" s="46"/>
      <c r="LR68" s="77">
        <f t="shared" si="2393"/>
        <v>0</v>
      </c>
      <c r="LS68" s="48">
        <f t="shared" si="1230"/>
        <v>0</v>
      </c>
      <c r="LT68" s="46">
        <f t="shared" si="1231"/>
        <v>0</v>
      </c>
      <c r="LU68" s="77">
        <f t="shared" si="160"/>
        <v>0</v>
      </c>
      <c r="LV68" s="48"/>
      <c r="LW68" s="46"/>
      <c r="LX68" s="77">
        <f t="shared" si="2394"/>
        <v>0</v>
      </c>
      <c r="LY68" s="48"/>
      <c r="LZ68" s="46"/>
      <c r="MA68" s="77">
        <f t="shared" si="2395"/>
        <v>0</v>
      </c>
      <c r="MB68" s="48"/>
      <c r="MC68" s="46"/>
      <c r="MD68" s="77">
        <f t="shared" si="2396"/>
        <v>0</v>
      </c>
      <c r="ME68" s="48"/>
      <c r="MF68" s="46"/>
      <c r="MG68" s="77">
        <f t="shared" si="2397"/>
        <v>0</v>
      </c>
      <c r="MH68" s="48"/>
      <c r="MI68" s="46"/>
      <c r="MJ68" s="77">
        <f t="shared" si="2398"/>
        <v>0</v>
      </c>
      <c r="MK68" s="48"/>
      <c r="ML68" s="46"/>
      <c r="MM68" s="77">
        <f t="shared" si="2399"/>
        <v>0</v>
      </c>
      <c r="MN68" s="48"/>
      <c r="MO68" s="46"/>
      <c r="MP68" s="77">
        <f t="shared" si="2400"/>
        <v>0</v>
      </c>
      <c r="MQ68" s="48"/>
      <c r="MR68" s="46"/>
      <c r="MS68" s="77">
        <f t="shared" si="2401"/>
        <v>0</v>
      </c>
      <c r="MT68" s="48"/>
      <c r="MU68" s="46"/>
      <c r="MV68" s="77">
        <f t="shared" si="2402"/>
        <v>0</v>
      </c>
      <c r="MW68" s="48">
        <f t="shared" si="170"/>
        <v>0</v>
      </c>
      <c r="MX68" s="46">
        <f t="shared" si="171"/>
        <v>0</v>
      </c>
      <c r="MY68" s="77">
        <f t="shared" si="172"/>
        <v>0</v>
      </c>
      <c r="MZ68" s="48"/>
      <c r="NA68" s="46"/>
      <c r="NB68" s="77">
        <f t="shared" si="2403"/>
        <v>0</v>
      </c>
      <c r="NC68" s="48"/>
      <c r="ND68" s="46"/>
      <c r="NE68" s="77">
        <f t="shared" si="2404"/>
        <v>0</v>
      </c>
      <c r="NF68" s="48"/>
      <c r="NG68" s="46"/>
      <c r="NH68" s="77">
        <f t="shared" si="2405"/>
        <v>0</v>
      </c>
      <c r="NI68" s="48"/>
      <c r="NJ68" s="46"/>
      <c r="NK68" s="77">
        <f t="shared" si="2406"/>
        <v>0</v>
      </c>
      <c r="NL68" s="48">
        <f t="shared" si="177"/>
        <v>0</v>
      </c>
      <c r="NM68" s="46">
        <f t="shared" si="178"/>
        <v>0</v>
      </c>
      <c r="NN68" s="77">
        <f t="shared" si="179"/>
        <v>0</v>
      </c>
      <c r="NO68" s="48">
        <f t="shared" si="180"/>
        <v>0</v>
      </c>
      <c r="NP68" s="46">
        <f t="shared" si="181"/>
        <v>0</v>
      </c>
      <c r="NQ68" s="77">
        <f t="shared" si="182"/>
        <v>0</v>
      </c>
      <c r="NR68" s="48"/>
      <c r="NS68" s="46"/>
      <c r="NT68" s="77">
        <f t="shared" si="2407"/>
        <v>0</v>
      </c>
      <c r="NU68" s="48"/>
      <c r="NV68" s="46"/>
      <c r="NW68" s="77">
        <f t="shared" si="2408"/>
        <v>0</v>
      </c>
      <c r="NX68" s="48"/>
      <c r="NY68" s="46"/>
      <c r="NZ68" s="77">
        <f t="shared" si="2409"/>
        <v>0</v>
      </c>
      <c r="OA68" s="48"/>
      <c r="OB68" s="46"/>
      <c r="OC68" s="77">
        <f t="shared" si="2410"/>
        <v>0</v>
      </c>
      <c r="OD68" s="48"/>
      <c r="OE68" s="46"/>
      <c r="OF68" s="77">
        <f t="shared" si="2411"/>
        <v>0</v>
      </c>
      <c r="OG68" s="48"/>
      <c r="OH68" s="46"/>
      <c r="OI68" s="77">
        <f t="shared" si="2412"/>
        <v>0</v>
      </c>
      <c r="OJ68" s="48"/>
      <c r="OK68" s="46"/>
      <c r="OL68" s="77">
        <f t="shared" si="2413"/>
        <v>0</v>
      </c>
      <c r="OM68" s="48"/>
      <c r="ON68" s="46"/>
      <c r="OO68" s="77">
        <f t="shared" si="2414"/>
        <v>0</v>
      </c>
      <c r="OP68" s="48">
        <f t="shared" si="1345"/>
        <v>0</v>
      </c>
      <c r="OQ68" s="46">
        <f t="shared" si="1345"/>
        <v>0</v>
      </c>
      <c r="OR68" s="77">
        <f t="shared" si="192"/>
        <v>0</v>
      </c>
      <c r="OS68" s="48"/>
      <c r="OT68" s="46"/>
      <c r="OU68" s="77">
        <f t="shared" si="2415"/>
        <v>0</v>
      </c>
      <c r="OV68" s="48">
        <f t="shared" si="194"/>
        <v>0</v>
      </c>
      <c r="OW68" s="46">
        <f t="shared" si="195"/>
        <v>0</v>
      </c>
      <c r="OX68" s="77">
        <f t="shared" si="196"/>
        <v>0</v>
      </c>
      <c r="OY68" s="48"/>
      <c r="OZ68" s="46"/>
      <c r="PA68" s="77">
        <f t="shared" si="2416"/>
        <v>0</v>
      </c>
      <c r="PB68" s="48"/>
      <c r="PC68" s="46"/>
      <c r="PD68" s="77">
        <f t="shared" si="2417"/>
        <v>0</v>
      </c>
      <c r="PE68" s="48"/>
      <c r="PF68" s="46"/>
      <c r="PG68" s="77">
        <f t="shared" si="2418"/>
        <v>0</v>
      </c>
      <c r="PH68" s="48"/>
      <c r="PI68" s="46"/>
      <c r="PJ68" s="77">
        <f t="shared" si="2419"/>
        <v>0</v>
      </c>
      <c r="PK68" s="48">
        <f t="shared" si="201"/>
        <v>0</v>
      </c>
      <c r="PL68" s="46">
        <f t="shared" si="201"/>
        <v>0</v>
      </c>
      <c r="PM68" s="77">
        <f t="shared" si="202"/>
        <v>0</v>
      </c>
      <c r="PN68" s="48">
        <f t="shared" si="1353"/>
        <v>0</v>
      </c>
      <c r="PO68" s="46">
        <f t="shared" si="1354"/>
        <v>0</v>
      </c>
      <c r="PP68" s="77">
        <f t="shared" si="203"/>
        <v>0</v>
      </c>
      <c r="PQ68" s="48">
        <f t="shared" si="1232"/>
        <v>4000000</v>
      </c>
      <c r="PR68" s="46">
        <f t="shared" si="1233"/>
        <v>0</v>
      </c>
      <c r="PS68" s="77">
        <f t="shared" si="204"/>
        <v>4000000</v>
      </c>
      <c r="PT68" s="48">
        <f t="shared" si="1234"/>
        <v>4000000</v>
      </c>
      <c r="PU68" s="46">
        <f t="shared" si="1235"/>
        <v>0</v>
      </c>
      <c r="PV68" s="77">
        <f t="shared" si="205"/>
        <v>4000000</v>
      </c>
    </row>
    <row r="69" spans="1:438" s="102" customFormat="1" ht="16.5" thickBot="1" x14ac:dyDescent="0.3">
      <c r="A69" s="53">
        <v>58</v>
      </c>
      <c r="B69" s="54" t="s">
        <v>313</v>
      </c>
      <c r="C69" s="100" t="s">
        <v>383</v>
      </c>
      <c r="D69" s="56">
        <f>SUM(D66:D68)</f>
        <v>1305712</v>
      </c>
      <c r="E69" s="57">
        <f>SUM(E66:E68)</f>
        <v>32902</v>
      </c>
      <c r="F69" s="101">
        <f>SUM(F66:F68)</f>
        <v>1338614</v>
      </c>
      <c r="G69" s="59">
        <f t="shared" ref="G69" si="2420">SUM(G66:G68)</f>
        <v>148528</v>
      </c>
      <c r="H69" s="57">
        <f>SUM(H66:H68)</f>
        <v>13494</v>
      </c>
      <c r="I69" s="101">
        <f>SUM(I66:I68)</f>
        <v>162022</v>
      </c>
      <c r="J69" s="59">
        <f t="shared" ref="J69" si="2421">SUM(J66:J68)</f>
        <v>123746</v>
      </c>
      <c r="K69" s="57">
        <f>SUM(K66:K68)</f>
        <v>9127</v>
      </c>
      <c r="L69" s="101">
        <f>SUM(L66:L68)</f>
        <v>132873</v>
      </c>
      <c r="M69" s="59">
        <f t="shared" ref="M69" si="2422">SUM(M66:M68)</f>
        <v>71481</v>
      </c>
      <c r="N69" s="57">
        <f>SUM(N66:N68)</f>
        <v>1738</v>
      </c>
      <c r="O69" s="101">
        <f>SUM(O66:O68)</f>
        <v>73219</v>
      </c>
      <c r="P69" s="59">
        <f t="shared" ref="P69" si="2423">SUM(P66:P68)</f>
        <v>95870</v>
      </c>
      <c r="Q69" s="57">
        <f>SUM(Q66:Q68)</f>
        <v>7691</v>
      </c>
      <c r="R69" s="101">
        <f>SUM(R66:R68)</f>
        <v>103561</v>
      </c>
      <c r="S69" s="59">
        <f t="shared" ref="S69" si="2424">SUM(S66:S68)</f>
        <v>139718</v>
      </c>
      <c r="T69" s="57">
        <f>SUM(T66:T68)</f>
        <v>6692</v>
      </c>
      <c r="U69" s="101">
        <f>SUM(U66:U68)</f>
        <v>146410</v>
      </c>
      <c r="V69" s="59">
        <f t="shared" ref="V69" si="2425">SUM(V66:V68)</f>
        <v>100275</v>
      </c>
      <c r="W69" s="57">
        <f>SUM(W66:W68)</f>
        <v>6229</v>
      </c>
      <c r="X69" s="101">
        <f>SUM(X66:X68)</f>
        <v>106504</v>
      </c>
      <c r="Y69" s="59">
        <f t="shared" ref="Y69" si="2426">SUM(Y66:Y68)</f>
        <v>148576</v>
      </c>
      <c r="Z69" s="57">
        <f>SUM(Z66:Z68)</f>
        <v>11443</v>
      </c>
      <c r="AA69" s="101">
        <f>SUM(AA66:AA68)</f>
        <v>160019</v>
      </c>
      <c r="AB69" s="59">
        <f t="shared" si="25"/>
        <v>828194</v>
      </c>
      <c r="AC69" s="57">
        <f t="shared" si="26"/>
        <v>56414</v>
      </c>
      <c r="AD69" s="101">
        <f t="shared" si="26"/>
        <v>884608</v>
      </c>
      <c r="AE69" s="59">
        <f t="shared" ref="AE69" si="2427">SUM(AE66:AE68)</f>
        <v>416859</v>
      </c>
      <c r="AF69" s="57">
        <f>SUM(AF66:AF68)</f>
        <v>3938</v>
      </c>
      <c r="AG69" s="101">
        <f>SUM(AG66:AG68)</f>
        <v>420797</v>
      </c>
      <c r="AH69" s="59">
        <f t="shared" si="1225"/>
        <v>2550765</v>
      </c>
      <c r="AI69" s="57">
        <f t="shared" si="28"/>
        <v>93254</v>
      </c>
      <c r="AJ69" s="101">
        <f t="shared" si="29"/>
        <v>2644019</v>
      </c>
      <c r="AK69" s="59">
        <f t="shared" ref="AK69" si="2428">SUM(AK66:AK68)</f>
        <v>1975606</v>
      </c>
      <c r="AL69" s="57">
        <f>SUM(AL66:AL68)</f>
        <v>5443</v>
      </c>
      <c r="AM69" s="101">
        <f>SUM(AM66:AM68)</f>
        <v>1981049</v>
      </c>
      <c r="AN69" s="59">
        <f t="shared" ref="AN69" si="2429">SUM(AN66:AN68)</f>
        <v>0</v>
      </c>
      <c r="AO69" s="57">
        <f>SUM(AO66:AO68)</f>
        <v>0</v>
      </c>
      <c r="AP69" s="101">
        <f>SUM(AP66:AP68)</f>
        <v>0</v>
      </c>
      <c r="AQ69" s="59">
        <f t="shared" ref="AQ69" si="2430">SUM(AQ66:AQ68)</f>
        <v>0</v>
      </c>
      <c r="AR69" s="57">
        <f>SUM(AR66:AR68)</f>
        <v>0</v>
      </c>
      <c r="AS69" s="101">
        <f>SUM(AS66:AS68)</f>
        <v>0</v>
      </c>
      <c r="AT69" s="59">
        <f t="shared" ref="AT69" si="2431">SUM(AT66:AT68)</f>
        <v>0</v>
      </c>
      <c r="AU69" s="57">
        <f>SUM(AU66:AU68)</f>
        <v>0</v>
      </c>
      <c r="AV69" s="101">
        <f>SUM(AV66:AV68)</f>
        <v>0</v>
      </c>
      <c r="AW69" s="59">
        <f t="shared" ref="AW69" si="2432">SUM(AW66:AW68)</f>
        <v>0</v>
      </c>
      <c r="AX69" s="57">
        <f>SUM(AX66:AX68)</f>
        <v>0</v>
      </c>
      <c r="AY69" s="101">
        <f>SUM(AY66:AY68)</f>
        <v>0</v>
      </c>
      <c r="AZ69" s="59">
        <f t="shared" ref="AZ69" si="2433">SUM(AZ66:AZ68)</f>
        <v>0</v>
      </c>
      <c r="BA69" s="57">
        <f>SUM(BA66:BA68)</f>
        <v>0</v>
      </c>
      <c r="BB69" s="101">
        <f>SUM(BB66:BB68)</f>
        <v>0</v>
      </c>
      <c r="BC69" s="59">
        <f t="shared" ref="BC69" si="2434">SUM(BC66:BC68)</f>
        <v>0</v>
      </c>
      <c r="BD69" s="57">
        <f>SUM(BD66:BD68)</f>
        <v>0</v>
      </c>
      <c r="BE69" s="101">
        <f>SUM(BE66:BE68)</f>
        <v>0</v>
      </c>
      <c r="BF69" s="59">
        <f t="shared" ref="BF69" si="2435">SUM(BF66:BF68)</f>
        <v>0</v>
      </c>
      <c r="BG69" s="57">
        <f>SUM(BG66:BG68)</f>
        <v>0</v>
      </c>
      <c r="BH69" s="101">
        <f>SUM(BH66:BH68)</f>
        <v>0</v>
      </c>
      <c r="BI69" s="59">
        <f t="shared" ref="BI69" si="2436">SUM(BI66:BI68)</f>
        <v>0</v>
      </c>
      <c r="BJ69" s="57">
        <f>SUM(BJ66:BJ68)</f>
        <v>0</v>
      </c>
      <c r="BK69" s="101">
        <f>SUM(BK66:BK68)</f>
        <v>0</v>
      </c>
      <c r="BL69" s="59">
        <f t="shared" ref="BL69" si="2437">SUM(BL66:BL68)</f>
        <v>0</v>
      </c>
      <c r="BM69" s="57">
        <f>SUM(BM66:BM68)</f>
        <v>0</v>
      </c>
      <c r="BN69" s="101">
        <f>SUM(BN66:BN68)</f>
        <v>0</v>
      </c>
      <c r="BO69" s="59">
        <f t="shared" ref="BO69" si="2438">SUM(BO66:BO68)</f>
        <v>0</v>
      </c>
      <c r="BP69" s="57">
        <f>SUM(BP66:BP68)</f>
        <v>0</v>
      </c>
      <c r="BQ69" s="101">
        <f>SUM(BQ66:BQ68)</f>
        <v>0</v>
      </c>
      <c r="BR69" s="59">
        <f t="shared" si="41"/>
        <v>1975606</v>
      </c>
      <c r="BS69" s="57">
        <f t="shared" si="42"/>
        <v>5443</v>
      </c>
      <c r="BT69" s="101">
        <f t="shared" si="43"/>
        <v>1981049</v>
      </c>
      <c r="BU69" s="59">
        <f t="shared" ref="BU69" si="2439">SUM(BU66:BU68)</f>
        <v>0</v>
      </c>
      <c r="BV69" s="57">
        <f>SUM(BV66:BV68)</f>
        <v>0</v>
      </c>
      <c r="BW69" s="101">
        <f>SUM(BW66:BW68)</f>
        <v>0</v>
      </c>
      <c r="BX69" s="59">
        <f t="shared" ref="BX69" si="2440">SUM(BX66:BX68)</f>
        <v>0</v>
      </c>
      <c r="BY69" s="57">
        <f>SUM(BY66:BY68)</f>
        <v>0</v>
      </c>
      <c r="BZ69" s="101">
        <f>SUM(BZ66:BZ68)</f>
        <v>0</v>
      </c>
      <c r="CA69" s="59">
        <f t="shared" ref="CA69" si="2441">SUM(CA66:CA68)</f>
        <v>0</v>
      </c>
      <c r="CB69" s="57">
        <f>SUM(CB66:CB68)</f>
        <v>0</v>
      </c>
      <c r="CC69" s="101">
        <f>SUM(CC66:CC68)</f>
        <v>0</v>
      </c>
      <c r="CD69" s="59">
        <f t="shared" ref="CD69" si="2442">SUM(CD66:CD68)</f>
        <v>0</v>
      </c>
      <c r="CE69" s="57">
        <f>SUM(CE66:CE68)</f>
        <v>0</v>
      </c>
      <c r="CF69" s="101">
        <f>SUM(CF66:CF68)</f>
        <v>0</v>
      </c>
      <c r="CG69" s="59">
        <f t="shared" ref="CG69" si="2443">SUM(CG66:CG68)</f>
        <v>0</v>
      </c>
      <c r="CH69" s="57">
        <f>SUM(CH66:CH68)</f>
        <v>0</v>
      </c>
      <c r="CI69" s="101">
        <f>SUM(CI66:CI68)</f>
        <v>0</v>
      </c>
      <c r="CJ69" s="59">
        <f t="shared" ref="CJ69" si="2444">SUM(CJ66:CJ68)</f>
        <v>0</v>
      </c>
      <c r="CK69" s="57">
        <f>SUM(CK66:CK68)</f>
        <v>0</v>
      </c>
      <c r="CL69" s="101">
        <f>SUM(CL66:CL68)</f>
        <v>0</v>
      </c>
      <c r="CM69" s="59">
        <f t="shared" ref="CM69" si="2445">SUM(CM66:CM68)</f>
        <v>0</v>
      </c>
      <c r="CN69" s="57">
        <f>SUM(CN66:CN68)</f>
        <v>0</v>
      </c>
      <c r="CO69" s="101">
        <f>SUM(CO66:CO68)</f>
        <v>0</v>
      </c>
      <c r="CP69" s="59">
        <f t="shared" si="51"/>
        <v>0</v>
      </c>
      <c r="CQ69" s="57">
        <f t="shared" si="52"/>
        <v>0</v>
      </c>
      <c r="CR69" s="101">
        <f t="shared" si="53"/>
        <v>0</v>
      </c>
      <c r="CS69" s="59">
        <f t="shared" ref="CS69" si="2446">SUM(CS66:CS68)</f>
        <v>0</v>
      </c>
      <c r="CT69" s="57">
        <f>SUM(CT66:CT68)</f>
        <v>0</v>
      </c>
      <c r="CU69" s="101">
        <f>SUM(CU66:CU68)</f>
        <v>0</v>
      </c>
      <c r="CV69" s="59">
        <f t="shared" ref="CV69" si="2447">SUM(CV66:CV68)</f>
        <v>0</v>
      </c>
      <c r="CW69" s="57">
        <f>SUM(CW66:CW68)</f>
        <v>0</v>
      </c>
      <c r="CX69" s="101">
        <f>SUM(CX66:CX68)</f>
        <v>0</v>
      </c>
      <c r="CY69" s="59">
        <f t="shared" ref="CY69" si="2448">SUM(CY66:CY68)</f>
        <v>0</v>
      </c>
      <c r="CZ69" s="57">
        <f>SUM(CZ66:CZ68)</f>
        <v>0</v>
      </c>
      <c r="DA69" s="101">
        <f>SUM(DA66:DA68)</f>
        <v>0</v>
      </c>
      <c r="DB69" s="59">
        <f t="shared" ref="DB69" si="2449">SUM(DB66:DB68)</f>
        <v>0</v>
      </c>
      <c r="DC69" s="57">
        <f>SUM(DC66:DC68)</f>
        <v>0</v>
      </c>
      <c r="DD69" s="101">
        <f>SUM(DD66:DD68)</f>
        <v>0</v>
      </c>
      <c r="DE69" s="59">
        <f t="shared" ref="DE69" si="2450">SUM(DE66:DE68)</f>
        <v>0</v>
      </c>
      <c r="DF69" s="57">
        <f>SUM(DF66:DF68)</f>
        <v>0</v>
      </c>
      <c r="DG69" s="101">
        <f>SUM(DG66:DG68)</f>
        <v>0</v>
      </c>
      <c r="DH69" s="59">
        <f t="shared" si="59"/>
        <v>0</v>
      </c>
      <c r="DI69" s="57">
        <f t="shared" si="60"/>
        <v>0</v>
      </c>
      <c r="DJ69" s="101">
        <f t="shared" si="61"/>
        <v>0</v>
      </c>
      <c r="DK69" s="59">
        <f t="shared" ref="DK69" si="2451">SUM(DK66:DK68)</f>
        <v>0</v>
      </c>
      <c r="DL69" s="57">
        <f>SUM(DL66:DL68)</f>
        <v>0</v>
      </c>
      <c r="DM69" s="101">
        <f>SUM(DM66:DM68)</f>
        <v>0</v>
      </c>
      <c r="DN69" s="59">
        <f t="shared" ref="DN69" si="2452">SUM(DN66:DN68)</f>
        <v>0</v>
      </c>
      <c r="DO69" s="57">
        <f>SUM(DO66:DO68)</f>
        <v>0</v>
      </c>
      <c r="DP69" s="101">
        <f>SUM(DP66:DP68)</f>
        <v>0</v>
      </c>
      <c r="DQ69" s="59">
        <f t="shared" ref="DQ69" si="2453">SUM(DQ66:DQ68)</f>
        <v>0</v>
      </c>
      <c r="DR69" s="57">
        <f>SUM(DR66:DR68)</f>
        <v>0</v>
      </c>
      <c r="DS69" s="101">
        <f>SUM(DS66:DS68)</f>
        <v>0</v>
      </c>
      <c r="DT69" s="59">
        <f t="shared" ref="DT69" si="2454">SUM(DT66:DT68)</f>
        <v>0</v>
      </c>
      <c r="DU69" s="57">
        <f>SUM(DU66:DU68)</f>
        <v>0</v>
      </c>
      <c r="DV69" s="101">
        <f>SUM(DV66:DV68)</f>
        <v>0</v>
      </c>
      <c r="DW69" s="59">
        <f t="shared" ref="DW69" si="2455">SUM(DW66:DW68)</f>
        <v>0</v>
      </c>
      <c r="DX69" s="57">
        <f>SUM(DX66:DX68)</f>
        <v>0</v>
      </c>
      <c r="DY69" s="101">
        <f>SUM(DY66:DY68)</f>
        <v>0</v>
      </c>
      <c r="DZ69" s="59">
        <f t="shared" si="67"/>
        <v>0</v>
      </c>
      <c r="EA69" s="57">
        <f t="shared" si="67"/>
        <v>0</v>
      </c>
      <c r="EB69" s="101">
        <f t="shared" si="68"/>
        <v>0</v>
      </c>
      <c r="EC69" s="59">
        <f t="shared" ref="EC69" si="2456">SUM(EC66:EC68)</f>
        <v>0</v>
      </c>
      <c r="ED69" s="57">
        <f>SUM(ED66:ED68)</f>
        <v>0</v>
      </c>
      <c r="EE69" s="101">
        <f>SUM(EE66:EE68)</f>
        <v>0</v>
      </c>
      <c r="EF69" s="59">
        <f t="shared" ref="EF69" si="2457">SUM(EF66:EF68)</f>
        <v>0</v>
      </c>
      <c r="EG69" s="57">
        <f>SUM(EG66:EG68)</f>
        <v>0</v>
      </c>
      <c r="EH69" s="101">
        <f>SUM(EH66:EH68)</f>
        <v>0</v>
      </c>
      <c r="EI69" s="59">
        <f t="shared" ref="EI69" si="2458">SUM(EI66:EI68)</f>
        <v>0</v>
      </c>
      <c r="EJ69" s="57">
        <f>SUM(EJ66:EJ68)</f>
        <v>0</v>
      </c>
      <c r="EK69" s="101">
        <f>SUM(EK66:EK68)</f>
        <v>0</v>
      </c>
      <c r="EL69" s="59">
        <f t="shared" ref="EL69" si="2459">SUM(EL66:EL68)</f>
        <v>0</v>
      </c>
      <c r="EM69" s="57">
        <f>SUM(EM66:EM68)</f>
        <v>0</v>
      </c>
      <c r="EN69" s="101">
        <f>SUM(EN66:EN68)</f>
        <v>0</v>
      </c>
      <c r="EO69" s="59">
        <f t="shared" si="1226"/>
        <v>0</v>
      </c>
      <c r="EP69" s="57">
        <f t="shared" si="1227"/>
        <v>0</v>
      </c>
      <c r="EQ69" s="101">
        <f t="shared" si="74"/>
        <v>0</v>
      </c>
      <c r="ER69" s="59">
        <f t="shared" ref="ER69" si="2460">SUM(ER66:ER68)</f>
        <v>0</v>
      </c>
      <c r="ES69" s="57">
        <f>SUM(ES66:ES68)</f>
        <v>0</v>
      </c>
      <c r="ET69" s="101">
        <f>SUM(ET66:ET68)</f>
        <v>0</v>
      </c>
      <c r="EU69" s="59">
        <f t="shared" ref="EU69" si="2461">SUM(EU66:EU68)</f>
        <v>0</v>
      </c>
      <c r="EV69" s="57">
        <f>SUM(EV66:EV68)</f>
        <v>0</v>
      </c>
      <c r="EW69" s="101">
        <f>SUM(EW66:EW68)</f>
        <v>0</v>
      </c>
      <c r="EX69" s="59">
        <f t="shared" ref="EX69" si="2462">SUM(EX66:EX68)</f>
        <v>0</v>
      </c>
      <c r="EY69" s="57">
        <f>SUM(EY66:EY68)</f>
        <v>0</v>
      </c>
      <c r="EZ69" s="101">
        <f>SUM(EZ66:EZ68)</f>
        <v>0</v>
      </c>
      <c r="FA69" s="59">
        <f t="shared" ref="FA69" si="2463">SUM(FA66:FA68)</f>
        <v>0</v>
      </c>
      <c r="FB69" s="57">
        <f>SUM(FB66:FB68)</f>
        <v>0</v>
      </c>
      <c r="FC69" s="101">
        <f>SUM(FC66:FC68)</f>
        <v>0</v>
      </c>
      <c r="FD69" s="59">
        <f t="shared" ref="FD69" si="2464">SUM(FD66:FD68)</f>
        <v>0</v>
      </c>
      <c r="FE69" s="57">
        <f>SUM(FE66:FE68)</f>
        <v>0</v>
      </c>
      <c r="FF69" s="101">
        <f>SUM(FF66:FF68)</f>
        <v>0</v>
      </c>
      <c r="FG69" s="59">
        <f t="shared" ref="FG69" si="2465">SUM(FG66:FG68)</f>
        <v>0</v>
      </c>
      <c r="FH69" s="57">
        <f>SUM(FH66:FH68)</f>
        <v>0</v>
      </c>
      <c r="FI69" s="101">
        <f>SUM(FI66:FI68)</f>
        <v>0</v>
      </c>
      <c r="FJ69" s="59">
        <f t="shared" si="81"/>
        <v>0</v>
      </c>
      <c r="FK69" s="57">
        <f t="shared" si="82"/>
        <v>0</v>
      </c>
      <c r="FL69" s="101">
        <f t="shared" si="83"/>
        <v>0</v>
      </c>
      <c r="FM69" s="59">
        <f t="shared" ref="FM69" si="2466">SUM(FM66:FM68)</f>
        <v>0</v>
      </c>
      <c r="FN69" s="57">
        <f>SUM(FN66:FN68)</f>
        <v>0</v>
      </c>
      <c r="FO69" s="101">
        <f>SUM(FO66:FO68)</f>
        <v>0</v>
      </c>
      <c r="FP69" s="59">
        <f t="shared" ref="FP69" si="2467">SUM(FP66:FP68)</f>
        <v>0</v>
      </c>
      <c r="FQ69" s="57">
        <f>SUM(FQ66:FQ68)</f>
        <v>0</v>
      </c>
      <c r="FR69" s="101">
        <f>SUM(FR66:FR68)</f>
        <v>0</v>
      </c>
      <c r="FS69" s="59">
        <f t="shared" ref="FS69" si="2468">SUM(FS66:FS68)</f>
        <v>0</v>
      </c>
      <c r="FT69" s="57">
        <f>SUM(FT66:FT68)</f>
        <v>0</v>
      </c>
      <c r="FU69" s="101">
        <f>SUM(FU66:FU68)</f>
        <v>0</v>
      </c>
      <c r="FV69" s="59">
        <f t="shared" ref="FV69" si="2469">SUM(FV66:FV68)</f>
        <v>0</v>
      </c>
      <c r="FW69" s="57">
        <f>SUM(FW66:FW68)</f>
        <v>0</v>
      </c>
      <c r="FX69" s="101">
        <f>SUM(FX66:FX68)</f>
        <v>0</v>
      </c>
      <c r="FY69" s="59">
        <f t="shared" ref="FY69" si="2470">SUM(FY66:FY68)</f>
        <v>0</v>
      </c>
      <c r="FZ69" s="57">
        <f>SUM(FZ66:FZ68)</f>
        <v>0</v>
      </c>
      <c r="GA69" s="101">
        <f>SUM(GA66:GA68)</f>
        <v>0</v>
      </c>
      <c r="GB69" s="59">
        <f t="shared" si="89"/>
        <v>0</v>
      </c>
      <c r="GC69" s="57">
        <f t="shared" si="90"/>
        <v>0</v>
      </c>
      <c r="GD69" s="101">
        <f>SUM(GD66:GD68)</f>
        <v>0</v>
      </c>
      <c r="GE69" s="59">
        <f t="shared" ref="GE69" si="2471">SUM(GE66:GE68)</f>
        <v>0</v>
      </c>
      <c r="GF69" s="57">
        <f>SUM(GF66:GF68)</f>
        <v>0</v>
      </c>
      <c r="GG69" s="101">
        <f>SUM(GG66:GG68)</f>
        <v>0</v>
      </c>
      <c r="GH69" s="59">
        <f t="shared" ref="GH69" si="2472">SUM(GH66:GH68)</f>
        <v>0</v>
      </c>
      <c r="GI69" s="57">
        <f>SUM(GI66:GI68)</f>
        <v>0</v>
      </c>
      <c r="GJ69" s="101">
        <f>SUM(GJ66:GJ68)</f>
        <v>0</v>
      </c>
      <c r="GK69" s="59">
        <f t="shared" si="94"/>
        <v>0</v>
      </c>
      <c r="GL69" s="57">
        <f t="shared" si="94"/>
        <v>0</v>
      </c>
      <c r="GM69" s="101">
        <f t="shared" si="95"/>
        <v>0</v>
      </c>
      <c r="GN69" s="59">
        <f t="shared" ref="GN69" si="2473">SUM(GN66:GN68)</f>
        <v>0</v>
      </c>
      <c r="GO69" s="57">
        <f>SUM(GO66:GO68)</f>
        <v>0</v>
      </c>
      <c r="GP69" s="101">
        <f>SUM(GP66:GP68)</f>
        <v>0</v>
      </c>
      <c r="GQ69" s="59">
        <f t="shared" ref="GQ69" si="2474">SUM(GQ66:GQ68)</f>
        <v>0</v>
      </c>
      <c r="GR69" s="57">
        <f>SUM(GR66:GR68)</f>
        <v>0</v>
      </c>
      <c r="GS69" s="101">
        <f>SUM(GS66:GS68)</f>
        <v>0</v>
      </c>
      <c r="GT69" s="59">
        <f t="shared" si="98"/>
        <v>0</v>
      </c>
      <c r="GU69" s="57">
        <f t="shared" si="99"/>
        <v>0</v>
      </c>
      <c r="GV69" s="101">
        <f t="shared" si="100"/>
        <v>0</v>
      </c>
      <c r="GW69" s="59">
        <f t="shared" si="1228"/>
        <v>0</v>
      </c>
      <c r="GX69" s="57">
        <f t="shared" si="1229"/>
        <v>0</v>
      </c>
      <c r="GY69" s="101">
        <f t="shared" si="101"/>
        <v>0</v>
      </c>
      <c r="GZ69" s="57">
        <f t="shared" ref="GZ69" si="2475">SUM(GZ66:GZ68)</f>
        <v>0</v>
      </c>
      <c r="HA69" s="57">
        <f>SUM(HA66:HA68)</f>
        <v>0</v>
      </c>
      <c r="HB69" s="101">
        <f>SUM(HB66:HB68)</f>
        <v>0</v>
      </c>
      <c r="HC69" s="57">
        <f t="shared" ref="HC69" si="2476">SUM(HC66:HC68)</f>
        <v>0</v>
      </c>
      <c r="HD69" s="57">
        <f>SUM(HD66:HD68)</f>
        <v>0</v>
      </c>
      <c r="HE69" s="101">
        <f>SUM(HE66:HE68)</f>
        <v>0</v>
      </c>
      <c r="HF69" s="57">
        <f t="shared" ref="HF69" si="2477">SUM(HF66:HF68)</f>
        <v>0</v>
      </c>
      <c r="HG69" s="57">
        <f>SUM(HG66:HG68)</f>
        <v>0</v>
      </c>
      <c r="HH69" s="101">
        <f>SUM(HH66:HH68)</f>
        <v>0</v>
      </c>
      <c r="HI69" s="57">
        <f t="shared" ref="HI69" si="2478">SUM(HI66:HI68)</f>
        <v>0</v>
      </c>
      <c r="HJ69" s="57">
        <f>SUM(HJ66:HJ68)</f>
        <v>0</v>
      </c>
      <c r="HK69" s="101">
        <f>SUM(HK66:HK68)</f>
        <v>0</v>
      </c>
      <c r="HL69" s="57">
        <f t="shared" ref="HL69" si="2479">SUM(HL66:HL68)</f>
        <v>0</v>
      </c>
      <c r="HM69" s="57">
        <f>SUM(HM66:HM68)</f>
        <v>0</v>
      </c>
      <c r="HN69" s="101">
        <f>SUM(HN66:HN68)</f>
        <v>0</v>
      </c>
      <c r="HO69" s="59">
        <f t="shared" ref="HO69" si="2480">SUM(HO66:HO68)</f>
        <v>0</v>
      </c>
      <c r="HP69" s="57">
        <f>SUM(HP66:HP68)</f>
        <v>0</v>
      </c>
      <c r="HQ69" s="101">
        <f>SUM(HQ66:HQ68)</f>
        <v>0</v>
      </c>
      <c r="HR69" s="59">
        <f t="shared" ref="HR69" si="2481">SUM(HR66:HR68)</f>
        <v>0</v>
      </c>
      <c r="HS69" s="57">
        <f>SUM(HS66:HS68)</f>
        <v>0</v>
      </c>
      <c r="HT69" s="101">
        <f>SUM(HT66:HT68)</f>
        <v>0</v>
      </c>
      <c r="HU69" s="59">
        <f t="shared" ref="HU69" si="2482">SUM(HU66:HU68)</f>
        <v>0</v>
      </c>
      <c r="HV69" s="57">
        <f>SUM(HV66:HV68)</f>
        <v>0</v>
      </c>
      <c r="HW69" s="101">
        <f>SUM(HW66:HW68)</f>
        <v>0</v>
      </c>
      <c r="HX69" s="59">
        <f t="shared" si="110"/>
        <v>0</v>
      </c>
      <c r="HY69" s="57">
        <f t="shared" si="111"/>
        <v>0</v>
      </c>
      <c r="HZ69" s="101">
        <f t="shared" si="112"/>
        <v>0</v>
      </c>
      <c r="IA69" s="59">
        <f t="shared" ref="IA69" si="2483">SUM(IA66:IA68)</f>
        <v>0</v>
      </c>
      <c r="IB69" s="57">
        <f>SUM(IB66:IB68)</f>
        <v>0</v>
      </c>
      <c r="IC69" s="101">
        <f>SUM(IC66:IC68)</f>
        <v>0</v>
      </c>
      <c r="ID69" s="59">
        <f t="shared" ref="ID69" si="2484">SUM(ID66:ID68)</f>
        <v>0</v>
      </c>
      <c r="IE69" s="57">
        <f>SUM(IE66:IE68)</f>
        <v>0</v>
      </c>
      <c r="IF69" s="101">
        <f>SUM(IF66:IF68)</f>
        <v>0</v>
      </c>
      <c r="IG69" s="59">
        <f t="shared" si="115"/>
        <v>0</v>
      </c>
      <c r="IH69" s="57">
        <f t="shared" si="116"/>
        <v>0</v>
      </c>
      <c r="II69" s="101">
        <f t="shared" si="117"/>
        <v>0</v>
      </c>
      <c r="IJ69" s="59">
        <f t="shared" ref="IJ69" si="2485">SUM(IJ66:IJ68)</f>
        <v>0</v>
      </c>
      <c r="IK69" s="57">
        <f>SUM(IK66:IK68)</f>
        <v>0</v>
      </c>
      <c r="IL69" s="101">
        <f>SUM(IL66:IL68)</f>
        <v>0</v>
      </c>
      <c r="IM69" s="59">
        <f t="shared" ref="IM69" si="2486">SUM(IM66:IM68)</f>
        <v>0</v>
      </c>
      <c r="IN69" s="57">
        <f>SUM(IN66:IN68)</f>
        <v>0</v>
      </c>
      <c r="IO69" s="101">
        <f>SUM(IO66:IO68)</f>
        <v>0</v>
      </c>
      <c r="IP69" s="59">
        <f t="shared" si="120"/>
        <v>0</v>
      </c>
      <c r="IQ69" s="57">
        <f t="shared" si="121"/>
        <v>0</v>
      </c>
      <c r="IR69" s="101">
        <f t="shared" si="122"/>
        <v>0</v>
      </c>
      <c r="IS69" s="59">
        <f t="shared" ref="IS69" si="2487">SUM(IS66:IS68)</f>
        <v>0</v>
      </c>
      <c r="IT69" s="57">
        <f>SUM(IT66:IT68)</f>
        <v>0</v>
      </c>
      <c r="IU69" s="101">
        <f>SUM(IU66:IU68)</f>
        <v>0</v>
      </c>
      <c r="IV69" s="59">
        <f t="shared" ref="IV69" si="2488">SUM(IV66:IV68)</f>
        <v>0</v>
      </c>
      <c r="IW69" s="57">
        <f>SUM(IW66:IW68)</f>
        <v>0</v>
      </c>
      <c r="IX69" s="101">
        <f>SUM(IX66:IX68)</f>
        <v>0</v>
      </c>
      <c r="IY69" s="59">
        <f t="shared" si="125"/>
        <v>0</v>
      </c>
      <c r="IZ69" s="57">
        <f t="shared" si="126"/>
        <v>0</v>
      </c>
      <c r="JA69" s="101">
        <f t="shared" si="127"/>
        <v>0</v>
      </c>
      <c r="JB69" s="59">
        <f t="shared" ref="JB69" si="2489">SUM(JB66:JB68)</f>
        <v>0</v>
      </c>
      <c r="JC69" s="57">
        <f>SUM(JC66:JC68)</f>
        <v>0</v>
      </c>
      <c r="JD69" s="101">
        <f>SUM(JD66:JD68)</f>
        <v>0</v>
      </c>
      <c r="JE69" s="59">
        <f t="shared" ref="JE69" si="2490">SUM(JE66:JE68)</f>
        <v>0</v>
      </c>
      <c r="JF69" s="57">
        <f>SUM(JF66:JF68)</f>
        <v>0</v>
      </c>
      <c r="JG69" s="101">
        <f>SUM(JG66:JG68)</f>
        <v>0</v>
      </c>
      <c r="JH69" s="59">
        <f t="shared" ref="JH69" si="2491">SUM(JH66:JH68)</f>
        <v>0</v>
      </c>
      <c r="JI69" s="57">
        <f>SUM(JI66:JI68)</f>
        <v>0</v>
      </c>
      <c r="JJ69" s="101">
        <f>SUM(JJ66:JJ68)</f>
        <v>0</v>
      </c>
      <c r="JK69" s="59">
        <f t="shared" si="131"/>
        <v>0</v>
      </c>
      <c r="JL69" s="57">
        <f t="shared" si="132"/>
        <v>0</v>
      </c>
      <c r="JM69" s="101">
        <f t="shared" si="133"/>
        <v>0</v>
      </c>
      <c r="JN69" s="59">
        <f t="shared" ref="JN69" si="2492">SUM(JN66:JN68)</f>
        <v>0</v>
      </c>
      <c r="JO69" s="57">
        <f>SUM(JO66:JO68)</f>
        <v>0</v>
      </c>
      <c r="JP69" s="101">
        <f>SUM(JP66:JP68)</f>
        <v>0</v>
      </c>
      <c r="JQ69" s="59">
        <f t="shared" ref="JQ69" si="2493">SUM(JQ66:JQ68)</f>
        <v>0</v>
      </c>
      <c r="JR69" s="57">
        <f>SUM(JR66:JR68)</f>
        <v>0</v>
      </c>
      <c r="JS69" s="101">
        <f>SUM(JS66:JS68)</f>
        <v>0</v>
      </c>
      <c r="JT69" s="59">
        <f t="shared" si="136"/>
        <v>0</v>
      </c>
      <c r="JU69" s="57">
        <f t="shared" si="137"/>
        <v>0</v>
      </c>
      <c r="JV69" s="101">
        <f t="shared" si="138"/>
        <v>0</v>
      </c>
      <c r="JW69" s="59">
        <f t="shared" ref="JW69" si="2494">SUM(JW66:JW68)</f>
        <v>0</v>
      </c>
      <c r="JX69" s="57">
        <f>SUM(JX66:JX68)</f>
        <v>0</v>
      </c>
      <c r="JY69" s="101">
        <f>SUM(JY66:JY68)</f>
        <v>0</v>
      </c>
      <c r="JZ69" s="59">
        <f t="shared" ref="JZ69" si="2495">SUM(JZ66:JZ68)</f>
        <v>4000000</v>
      </c>
      <c r="KA69" s="57">
        <f>SUM(KA66:KA68)</f>
        <v>0</v>
      </c>
      <c r="KB69" s="101">
        <f>SUM(KB66:KB68)</f>
        <v>4000000</v>
      </c>
      <c r="KC69" s="59">
        <f t="shared" si="141"/>
        <v>4000000</v>
      </c>
      <c r="KD69" s="57">
        <f t="shared" si="142"/>
        <v>0</v>
      </c>
      <c r="KE69" s="101">
        <f t="shared" si="143"/>
        <v>4000000</v>
      </c>
      <c r="KF69" s="59">
        <f t="shared" ref="KF69" si="2496">SUM(KF66:KF68)</f>
        <v>0</v>
      </c>
      <c r="KG69" s="57">
        <f>SUM(KG66:KG68)</f>
        <v>0</v>
      </c>
      <c r="KH69" s="101">
        <f>SUM(KH66:KH68)</f>
        <v>0</v>
      </c>
      <c r="KI69" s="59">
        <f t="shared" si="1351"/>
        <v>4000000</v>
      </c>
      <c r="KJ69" s="57">
        <f t="shared" si="1352"/>
        <v>0</v>
      </c>
      <c r="KK69" s="101">
        <f t="shared" si="145"/>
        <v>4000000</v>
      </c>
      <c r="KL69" s="59">
        <f t="shared" ref="KL69" si="2497">SUM(KL66:KL68)</f>
        <v>0</v>
      </c>
      <c r="KM69" s="57">
        <f>SUM(KM66:KM68)</f>
        <v>0</v>
      </c>
      <c r="KN69" s="101">
        <f>SUM(KN66:KN68)</f>
        <v>0</v>
      </c>
      <c r="KO69" s="59">
        <f t="shared" ref="KO69" si="2498">SUM(KO66:KO68)</f>
        <v>0</v>
      </c>
      <c r="KP69" s="57">
        <f>SUM(KP66:KP68)</f>
        <v>0</v>
      </c>
      <c r="KQ69" s="101">
        <f>SUM(KQ66:KQ68)</f>
        <v>0</v>
      </c>
      <c r="KR69" s="59">
        <f t="shared" ref="KR69" si="2499">SUM(KR66:KR68)</f>
        <v>0</v>
      </c>
      <c r="KS69" s="57">
        <f>SUM(KS66:KS68)</f>
        <v>0</v>
      </c>
      <c r="KT69" s="101">
        <f>SUM(KT66:KT68)</f>
        <v>0</v>
      </c>
      <c r="KU69" s="59">
        <f t="shared" si="149"/>
        <v>0</v>
      </c>
      <c r="KV69" s="57">
        <f t="shared" si="150"/>
        <v>0</v>
      </c>
      <c r="KW69" s="101">
        <f t="shared" si="151"/>
        <v>0</v>
      </c>
      <c r="KX69" s="59">
        <f t="shared" ref="KX69" si="2500">SUM(KX66:KX68)</f>
        <v>0</v>
      </c>
      <c r="KY69" s="57">
        <f>SUM(KY66:KY68)</f>
        <v>0</v>
      </c>
      <c r="KZ69" s="101">
        <f>SUM(KZ66:KZ68)</f>
        <v>0</v>
      </c>
      <c r="LA69" s="59">
        <f t="shared" ref="LA69" si="2501">SUM(LA66:LA68)</f>
        <v>0</v>
      </c>
      <c r="LB69" s="57">
        <f>SUM(LB66:LB68)</f>
        <v>0</v>
      </c>
      <c r="LC69" s="101">
        <f>SUM(LC66:LC68)</f>
        <v>0</v>
      </c>
      <c r="LD69" s="59">
        <f t="shared" ref="LD69" si="2502">SUM(LD66:LD68)</f>
        <v>0</v>
      </c>
      <c r="LE69" s="57">
        <f>SUM(LE66:LE68)</f>
        <v>0</v>
      </c>
      <c r="LF69" s="101">
        <f>SUM(LF66:LF68)</f>
        <v>0</v>
      </c>
      <c r="LG69" s="59">
        <f t="shared" ref="LG69" si="2503">SUM(LG66:LG68)</f>
        <v>0</v>
      </c>
      <c r="LH69" s="57">
        <f>SUM(LH66:LH68)</f>
        <v>0</v>
      </c>
      <c r="LI69" s="101">
        <f>SUM(LI66:LI68)</f>
        <v>0</v>
      </c>
      <c r="LJ69" s="59">
        <f t="shared" ref="LJ69" si="2504">SUM(LJ66:LJ68)</f>
        <v>0</v>
      </c>
      <c r="LK69" s="57">
        <f>SUM(LK66:LK68)</f>
        <v>0</v>
      </c>
      <c r="LL69" s="101">
        <f>SUM(LL66:LL68)</f>
        <v>0</v>
      </c>
      <c r="LM69" s="59">
        <f t="shared" si="157"/>
        <v>0</v>
      </c>
      <c r="LN69" s="57">
        <f t="shared" si="157"/>
        <v>0</v>
      </c>
      <c r="LO69" s="101">
        <f t="shared" si="158"/>
        <v>0</v>
      </c>
      <c r="LP69" s="59">
        <f t="shared" ref="LP69" si="2505">SUM(LP66:LP68)</f>
        <v>0</v>
      </c>
      <c r="LQ69" s="57">
        <f>SUM(LQ66:LQ68)</f>
        <v>0</v>
      </c>
      <c r="LR69" s="101">
        <f>SUM(LR66:LR68)</f>
        <v>0</v>
      </c>
      <c r="LS69" s="59">
        <f t="shared" si="1230"/>
        <v>0</v>
      </c>
      <c r="LT69" s="57">
        <f t="shared" si="1231"/>
        <v>0</v>
      </c>
      <c r="LU69" s="101">
        <f t="shared" si="160"/>
        <v>0</v>
      </c>
      <c r="LV69" s="59">
        <f t="shared" ref="LV69" si="2506">SUM(LV66:LV68)</f>
        <v>0</v>
      </c>
      <c r="LW69" s="57">
        <f>SUM(LW66:LW68)</f>
        <v>0</v>
      </c>
      <c r="LX69" s="101">
        <f>SUM(LX66:LX68)</f>
        <v>0</v>
      </c>
      <c r="LY69" s="59">
        <f t="shared" ref="LY69" si="2507">SUM(LY66:LY68)</f>
        <v>0</v>
      </c>
      <c r="LZ69" s="57">
        <f>SUM(LZ66:LZ68)</f>
        <v>0</v>
      </c>
      <c r="MA69" s="101">
        <f>SUM(MA66:MA68)</f>
        <v>0</v>
      </c>
      <c r="MB69" s="59">
        <f t="shared" ref="MB69" si="2508">SUM(MB66:MB68)</f>
        <v>0</v>
      </c>
      <c r="MC69" s="57">
        <f>SUM(MC66:MC68)</f>
        <v>0</v>
      </c>
      <c r="MD69" s="101">
        <f>SUM(MD66:MD68)</f>
        <v>0</v>
      </c>
      <c r="ME69" s="59">
        <f t="shared" ref="ME69" si="2509">SUM(ME66:ME68)</f>
        <v>0</v>
      </c>
      <c r="MF69" s="57">
        <f>SUM(MF66:MF68)</f>
        <v>0</v>
      </c>
      <c r="MG69" s="101">
        <f>SUM(MG66:MG68)</f>
        <v>0</v>
      </c>
      <c r="MH69" s="59">
        <f t="shared" ref="MH69" si="2510">SUM(MH66:MH68)</f>
        <v>0</v>
      </c>
      <c r="MI69" s="57">
        <f>SUM(MI66:MI68)</f>
        <v>0</v>
      </c>
      <c r="MJ69" s="101">
        <f>SUM(MJ66:MJ68)</f>
        <v>0</v>
      </c>
      <c r="MK69" s="59">
        <f t="shared" ref="MK69" si="2511">SUM(MK66:MK68)</f>
        <v>0</v>
      </c>
      <c r="ML69" s="57">
        <f>SUM(ML66:ML68)</f>
        <v>0</v>
      </c>
      <c r="MM69" s="101">
        <f>SUM(MM66:MM68)</f>
        <v>0</v>
      </c>
      <c r="MN69" s="59">
        <f t="shared" ref="MN69" si="2512">SUM(MN66:MN68)</f>
        <v>1056675</v>
      </c>
      <c r="MO69" s="57">
        <f>SUM(MO66:MO68)</f>
        <v>0</v>
      </c>
      <c r="MP69" s="101">
        <f>SUM(MP66:MP68)</f>
        <v>1056675</v>
      </c>
      <c r="MQ69" s="59">
        <f t="shared" ref="MQ69" si="2513">SUM(MQ66:MQ68)</f>
        <v>0</v>
      </c>
      <c r="MR69" s="57">
        <f>SUM(MR66:MR68)</f>
        <v>0</v>
      </c>
      <c r="MS69" s="101">
        <f>SUM(MS66:MS68)</f>
        <v>0</v>
      </c>
      <c r="MT69" s="59">
        <f t="shared" ref="MT69" si="2514">SUM(MT66:MT68)</f>
        <v>0</v>
      </c>
      <c r="MU69" s="57">
        <f>SUM(MU66:MU68)</f>
        <v>0</v>
      </c>
      <c r="MV69" s="101">
        <f>SUM(MV66:MV68)</f>
        <v>0</v>
      </c>
      <c r="MW69" s="59">
        <f t="shared" si="170"/>
        <v>1056675</v>
      </c>
      <c r="MX69" s="57">
        <f t="shared" si="171"/>
        <v>0</v>
      </c>
      <c r="MY69" s="101">
        <f t="shared" si="172"/>
        <v>1056675</v>
      </c>
      <c r="MZ69" s="59">
        <f t="shared" ref="MZ69" si="2515">SUM(MZ66:MZ68)</f>
        <v>0</v>
      </c>
      <c r="NA69" s="57">
        <f>SUM(NA66:NA68)</f>
        <v>0</v>
      </c>
      <c r="NB69" s="101">
        <f>SUM(NB66:NB68)</f>
        <v>0</v>
      </c>
      <c r="NC69" s="59">
        <f t="shared" ref="NC69" si="2516">SUM(NC66:NC68)</f>
        <v>0</v>
      </c>
      <c r="ND69" s="57">
        <f>SUM(ND66:ND68)</f>
        <v>0</v>
      </c>
      <c r="NE69" s="101">
        <f>SUM(NE66:NE68)</f>
        <v>0</v>
      </c>
      <c r="NF69" s="59">
        <f t="shared" ref="NF69" si="2517">SUM(NF66:NF68)</f>
        <v>0</v>
      </c>
      <c r="NG69" s="57">
        <f>SUM(NG66:NG68)</f>
        <v>0</v>
      </c>
      <c r="NH69" s="101">
        <f>SUM(NH66:NH68)</f>
        <v>0</v>
      </c>
      <c r="NI69" s="59">
        <f t="shared" ref="NI69" si="2518">SUM(NI66:NI68)</f>
        <v>0</v>
      </c>
      <c r="NJ69" s="57">
        <f>SUM(NJ66:NJ68)</f>
        <v>0</v>
      </c>
      <c r="NK69" s="101">
        <f>SUM(NK66:NK68)</f>
        <v>0</v>
      </c>
      <c r="NL69" s="59">
        <f t="shared" si="177"/>
        <v>0</v>
      </c>
      <c r="NM69" s="57">
        <f t="shared" si="178"/>
        <v>0</v>
      </c>
      <c r="NN69" s="101">
        <f t="shared" si="179"/>
        <v>0</v>
      </c>
      <c r="NO69" s="59">
        <f t="shared" si="180"/>
        <v>1056675</v>
      </c>
      <c r="NP69" s="57">
        <f t="shared" si="181"/>
        <v>0</v>
      </c>
      <c r="NQ69" s="101">
        <f t="shared" si="182"/>
        <v>1056675</v>
      </c>
      <c r="NR69" s="59">
        <f t="shared" ref="NR69" si="2519">SUM(NR66:NR68)</f>
        <v>0</v>
      </c>
      <c r="NS69" s="57">
        <f>SUM(NS66:NS68)</f>
        <v>0</v>
      </c>
      <c r="NT69" s="101">
        <f>SUM(NT66:NT68)</f>
        <v>0</v>
      </c>
      <c r="NU69" s="59">
        <f t="shared" ref="NU69" si="2520">SUM(NU66:NU68)</f>
        <v>0</v>
      </c>
      <c r="NV69" s="57">
        <f>SUM(NV66:NV68)</f>
        <v>0</v>
      </c>
      <c r="NW69" s="101">
        <f>SUM(NW66:NW68)</f>
        <v>0</v>
      </c>
      <c r="NX69" s="59">
        <f t="shared" ref="NX69" si="2521">SUM(NX66:NX68)</f>
        <v>0</v>
      </c>
      <c r="NY69" s="57">
        <f>SUM(NY66:NY68)</f>
        <v>0</v>
      </c>
      <c r="NZ69" s="101">
        <f>SUM(NZ66:NZ68)</f>
        <v>0</v>
      </c>
      <c r="OA69" s="59">
        <f t="shared" ref="OA69" si="2522">SUM(OA66:OA68)</f>
        <v>0</v>
      </c>
      <c r="OB69" s="57">
        <f>SUM(OB66:OB68)</f>
        <v>0</v>
      </c>
      <c r="OC69" s="101">
        <f>SUM(OC66:OC68)</f>
        <v>0</v>
      </c>
      <c r="OD69" s="59">
        <f t="shared" ref="OD69" si="2523">SUM(OD66:OD68)</f>
        <v>0</v>
      </c>
      <c r="OE69" s="57">
        <f>SUM(OE66:OE68)</f>
        <v>0</v>
      </c>
      <c r="OF69" s="101">
        <f>SUM(OF66:OF68)</f>
        <v>0</v>
      </c>
      <c r="OG69" s="59">
        <f t="shared" ref="OG69" si="2524">SUM(OG66:OG68)</f>
        <v>0</v>
      </c>
      <c r="OH69" s="57">
        <f>SUM(OH66:OH68)</f>
        <v>0</v>
      </c>
      <c r="OI69" s="101">
        <f>SUM(OI66:OI68)</f>
        <v>0</v>
      </c>
      <c r="OJ69" s="59">
        <f t="shared" ref="OJ69" si="2525">SUM(OJ66:OJ68)</f>
        <v>0</v>
      </c>
      <c r="OK69" s="57">
        <f>SUM(OK66:OK68)</f>
        <v>0</v>
      </c>
      <c r="OL69" s="101">
        <f>SUM(OL66:OL68)</f>
        <v>0</v>
      </c>
      <c r="OM69" s="59">
        <f t="shared" ref="OM69" si="2526">SUM(OM66:OM68)</f>
        <v>0</v>
      </c>
      <c r="ON69" s="57">
        <f>SUM(ON66:ON68)</f>
        <v>0</v>
      </c>
      <c r="OO69" s="101">
        <f>SUM(OO66:OO68)</f>
        <v>0</v>
      </c>
      <c r="OP69" s="59">
        <f t="shared" si="1345"/>
        <v>0</v>
      </c>
      <c r="OQ69" s="57">
        <f t="shared" si="1345"/>
        <v>0</v>
      </c>
      <c r="OR69" s="101">
        <f t="shared" si="192"/>
        <v>0</v>
      </c>
      <c r="OS69" s="59">
        <f t="shared" ref="OS69" si="2527">SUM(OS66:OS68)</f>
        <v>0</v>
      </c>
      <c r="OT69" s="57">
        <f>SUM(OT66:OT68)</f>
        <v>0</v>
      </c>
      <c r="OU69" s="101">
        <f>SUM(OU66:OU68)</f>
        <v>0</v>
      </c>
      <c r="OV69" s="59">
        <f t="shared" si="194"/>
        <v>0</v>
      </c>
      <c r="OW69" s="57">
        <f t="shared" si="195"/>
        <v>0</v>
      </c>
      <c r="OX69" s="101">
        <f t="shared" si="196"/>
        <v>0</v>
      </c>
      <c r="OY69" s="59">
        <f t="shared" ref="OY69" si="2528">SUM(OY66:OY68)</f>
        <v>0</v>
      </c>
      <c r="OZ69" s="57">
        <f>SUM(OZ66:OZ68)</f>
        <v>0</v>
      </c>
      <c r="PA69" s="101">
        <f>SUM(PA66:PA68)</f>
        <v>0</v>
      </c>
      <c r="PB69" s="59">
        <f t="shared" ref="PB69" si="2529">SUM(PB66:PB68)</f>
        <v>0</v>
      </c>
      <c r="PC69" s="57">
        <f>SUM(PC66:PC68)</f>
        <v>0</v>
      </c>
      <c r="PD69" s="101">
        <f>SUM(PD66:PD68)</f>
        <v>0</v>
      </c>
      <c r="PE69" s="59">
        <f t="shared" ref="PE69" si="2530">SUM(PE66:PE68)</f>
        <v>0</v>
      </c>
      <c r="PF69" s="57">
        <f>SUM(PF66:PF68)</f>
        <v>0</v>
      </c>
      <c r="PG69" s="101">
        <f>SUM(PG66:PG68)</f>
        <v>0</v>
      </c>
      <c r="PH69" s="59">
        <f t="shared" ref="PH69" si="2531">SUM(PH66:PH68)</f>
        <v>0</v>
      </c>
      <c r="PI69" s="57">
        <f>SUM(PI66:PI68)</f>
        <v>0</v>
      </c>
      <c r="PJ69" s="101">
        <f>SUM(PJ66:PJ68)</f>
        <v>0</v>
      </c>
      <c r="PK69" s="59">
        <f t="shared" si="201"/>
        <v>0</v>
      </c>
      <c r="PL69" s="57">
        <f t="shared" si="201"/>
        <v>0</v>
      </c>
      <c r="PM69" s="101">
        <f t="shared" si="202"/>
        <v>0</v>
      </c>
      <c r="PN69" s="59">
        <f t="shared" si="1353"/>
        <v>0</v>
      </c>
      <c r="PO69" s="57">
        <f t="shared" si="1354"/>
        <v>0</v>
      </c>
      <c r="PP69" s="101">
        <f t="shared" si="203"/>
        <v>0</v>
      </c>
      <c r="PQ69" s="59">
        <f t="shared" si="1232"/>
        <v>5056675</v>
      </c>
      <c r="PR69" s="57">
        <f t="shared" si="1233"/>
        <v>0</v>
      </c>
      <c r="PS69" s="101">
        <f t="shared" si="204"/>
        <v>5056675</v>
      </c>
      <c r="PT69" s="59">
        <f t="shared" si="1234"/>
        <v>9583046</v>
      </c>
      <c r="PU69" s="57">
        <f t="shared" si="1235"/>
        <v>98697</v>
      </c>
      <c r="PV69" s="101">
        <f t="shared" si="205"/>
        <v>9681743</v>
      </c>
    </row>
    <row r="70" spans="1:438" s="105" customFormat="1" ht="17.25" thickTop="1" thickBot="1" x14ac:dyDescent="0.3">
      <c r="A70" s="60">
        <v>59</v>
      </c>
      <c r="B70" s="61"/>
      <c r="C70" s="103" t="s">
        <v>384</v>
      </c>
      <c r="D70" s="63">
        <f>SUM(D65,D69)</f>
        <v>1708405</v>
      </c>
      <c r="E70" s="64">
        <f>SUM(E65,E69)</f>
        <v>32902</v>
      </c>
      <c r="F70" s="104">
        <f>SUM(F65,F69)</f>
        <v>1741307</v>
      </c>
      <c r="G70" s="66">
        <f t="shared" ref="G70" si="2532">SUM(G65,G69)</f>
        <v>155625</v>
      </c>
      <c r="H70" s="64">
        <f>SUM(H65,H69)</f>
        <v>13494</v>
      </c>
      <c r="I70" s="104">
        <f>SUM(I65,I69)</f>
        <v>169119</v>
      </c>
      <c r="J70" s="66">
        <f t="shared" ref="J70" si="2533">SUM(J65,J69)</f>
        <v>129422</v>
      </c>
      <c r="K70" s="64">
        <f>SUM(K65,K69)</f>
        <v>9127</v>
      </c>
      <c r="L70" s="104">
        <f>SUM(L65,L69)</f>
        <v>138549</v>
      </c>
      <c r="M70" s="66">
        <f t="shared" ref="M70" si="2534">SUM(M65,M69)</f>
        <v>76222</v>
      </c>
      <c r="N70" s="64">
        <f>SUM(N65,N69)</f>
        <v>1738</v>
      </c>
      <c r="O70" s="104">
        <f>SUM(O65,O69)</f>
        <v>77960</v>
      </c>
      <c r="P70" s="66">
        <f t="shared" ref="P70" si="2535">SUM(P65,P69)</f>
        <v>100460</v>
      </c>
      <c r="Q70" s="64">
        <f>SUM(Q65,Q69)</f>
        <v>7691</v>
      </c>
      <c r="R70" s="104">
        <f>SUM(R65,R69)</f>
        <v>108151</v>
      </c>
      <c r="S70" s="66">
        <f t="shared" ref="S70" si="2536">SUM(S65,S69)</f>
        <v>149230</v>
      </c>
      <c r="T70" s="64">
        <f>SUM(T65,T69)</f>
        <v>6692</v>
      </c>
      <c r="U70" s="104">
        <f>SUM(U65,U69)</f>
        <v>155922</v>
      </c>
      <c r="V70" s="66">
        <f t="shared" ref="V70" si="2537">SUM(V65,V69)</f>
        <v>104854</v>
      </c>
      <c r="W70" s="64">
        <f>SUM(W65,W69)</f>
        <v>6229</v>
      </c>
      <c r="X70" s="104">
        <f>SUM(X65,X69)</f>
        <v>111083</v>
      </c>
      <c r="Y70" s="66">
        <f t="shared" ref="Y70" si="2538">SUM(Y65,Y69)</f>
        <v>157473</v>
      </c>
      <c r="Z70" s="64">
        <f>SUM(Z65,Z69)</f>
        <v>11443</v>
      </c>
      <c r="AA70" s="104">
        <f>SUM(AA65,AA69)</f>
        <v>168916</v>
      </c>
      <c r="AB70" s="66">
        <f t="shared" si="25"/>
        <v>873286</v>
      </c>
      <c r="AC70" s="64">
        <f t="shared" si="26"/>
        <v>56414</v>
      </c>
      <c r="AD70" s="104">
        <f t="shared" si="26"/>
        <v>929700</v>
      </c>
      <c r="AE70" s="66">
        <f t="shared" ref="AE70" si="2539">SUM(AE65,AE69)</f>
        <v>493860</v>
      </c>
      <c r="AF70" s="64">
        <f>SUM(AF65,AF69)</f>
        <v>3938</v>
      </c>
      <c r="AG70" s="104">
        <f>SUM(AG65,AG69)</f>
        <v>497798</v>
      </c>
      <c r="AH70" s="66">
        <f t="shared" si="1225"/>
        <v>3075551</v>
      </c>
      <c r="AI70" s="64">
        <f t="shared" si="28"/>
        <v>93254</v>
      </c>
      <c r="AJ70" s="104">
        <f t="shared" si="29"/>
        <v>3168805</v>
      </c>
      <c r="AK70" s="66">
        <f t="shared" ref="AK70" si="2540">SUM(AK65,AK69)</f>
        <v>2006778</v>
      </c>
      <c r="AL70" s="64">
        <f>SUM(AL65,AL69)</f>
        <v>5443</v>
      </c>
      <c r="AM70" s="104">
        <f>SUM(AM65,AM69)</f>
        <v>2012221</v>
      </c>
      <c r="AN70" s="66">
        <f t="shared" ref="AN70" si="2541">SUM(AN65,AN69)</f>
        <v>0</v>
      </c>
      <c r="AO70" s="64">
        <f>SUM(AO65,AO69)</f>
        <v>0</v>
      </c>
      <c r="AP70" s="104">
        <f>SUM(AP65,AP69)</f>
        <v>0</v>
      </c>
      <c r="AQ70" s="66">
        <f t="shared" ref="AQ70" si="2542">SUM(AQ65,AQ69)</f>
        <v>0</v>
      </c>
      <c r="AR70" s="64">
        <f>SUM(AR65,AR69)</f>
        <v>0</v>
      </c>
      <c r="AS70" s="104">
        <f>SUM(AS65,AS69)</f>
        <v>0</v>
      </c>
      <c r="AT70" s="66">
        <f t="shared" ref="AT70" si="2543">SUM(AT65,AT69)</f>
        <v>0</v>
      </c>
      <c r="AU70" s="64">
        <f>SUM(AU65,AU69)</f>
        <v>0</v>
      </c>
      <c r="AV70" s="104">
        <f>SUM(AV65,AV69)</f>
        <v>0</v>
      </c>
      <c r="AW70" s="66">
        <f t="shared" ref="AW70" si="2544">SUM(AW65,AW69)</f>
        <v>0</v>
      </c>
      <c r="AX70" s="64">
        <f>SUM(AX65,AX69)</f>
        <v>0</v>
      </c>
      <c r="AY70" s="104">
        <f>SUM(AY65,AY69)</f>
        <v>0</v>
      </c>
      <c r="AZ70" s="66">
        <f t="shared" ref="AZ70" si="2545">SUM(AZ65,AZ69)</f>
        <v>0</v>
      </c>
      <c r="BA70" s="64">
        <f>SUM(BA65,BA69)</f>
        <v>0</v>
      </c>
      <c r="BB70" s="104">
        <f>SUM(BB65,BB69)</f>
        <v>0</v>
      </c>
      <c r="BC70" s="66">
        <f t="shared" ref="BC70" si="2546">SUM(BC65,BC69)</f>
        <v>0</v>
      </c>
      <c r="BD70" s="64">
        <f>SUM(BD65,BD69)</f>
        <v>0</v>
      </c>
      <c r="BE70" s="104">
        <f>SUM(BE65,BE69)</f>
        <v>0</v>
      </c>
      <c r="BF70" s="66">
        <f t="shared" ref="BF70" si="2547">SUM(BF65,BF69)</f>
        <v>0</v>
      </c>
      <c r="BG70" s="64">
        <f>SUM(BG65,BG69)</f>
        <v>0</v>
      </c>
      <c r="BH70" s="104">
        <f>SUM(BH65,BH69)</f>
        <v>0</v>
      </c>
      <c r="BI70" s="66">
        <f t="shared" ref="BI70" si="2548">SUM(BI65,BI69)</f>
        <v>0</v>
      </c>
      <c r="BJ70" s="64">
        <f>SUM(BJ65,BJ69)</f>
        <v>0</v>
      </c>
      <c r="BK70" s="104">
        <f>SUM(BK65,BK69)</f>
        <v>0</v>
      </c>
      <c r="BL70" s="66">
        <f t="shared" ref="BL70" si="2549">SUM(BL65,BL69)</f>
        <v>0</v>
      </c>
      <c r="BM70" s="64">
        <f>SUM(BM65,BM69)</f>
        <v>0</v>
      </c>
      <c r="BN70" s="104">
        <f>SUM(BN65,BN69)</f>
        <v>0</v>
      </c>
      <c r="BO70" s="66">
        <f t="shared" ref="BO70" si="2550">SUM(BO65,BO69)</f>
        <v>0</v>
      </c>
      <c r="BP70" s="64">
        <f>SUM(BP65,BP69)</f>
        <v>0</v>
      </c>
      <c r="BQ70" s="104">
        <f>SUM(BQ65,BQ69)</f>
        <v>0</v>
      </c>
      <c r="BR70" s="66">
        <f t="shared" si="41"/>
        <v>2006778</v>
      </c>
      <c r="BS70" s="64">
        <f t="shared" si="42"/>
        <v>5443</v>
      </c>
      <c r="BT70" s="104">
        <f t="shared" si="43"/>
        <v>2012221</v>
      </c>
      <c r="BU70" s="66">
        <f t="shared" ref="BU70" si="2551">SUM(BU65,BU69)</f>
        <v>0</v>
      </c>
      <c r="BV70" s="64">
        <f>SUM(BV65,BV69)</f>
        <v>0</v>
      </c>
      <c r="BW70" s="104">
        <f>SUM(BW65,BW69)</f>
        <v>0</v>
      </c>
      <c r="BX70" s="66">
        <f t="shared" ref="BX70" si="2552">SUM(BX65,BX69)</f>
        <v>0</v>
      </c>
      <c r="BY70" s="64">
        <f>SUM(BY65,BY69)</f>
        <v>0</v>
      </c>
      <c r="BZ70" s="104">
        <f>SUM(BZ65,BZ69)</f>
        <v>0</v>
      </c>
      <c r="CA70" s="66">
        <f t="shared" ref="CA70" si="2553">SUM(CA65,CA69)</f>
        <v>0</v>
      </c>
      <c r="CB70" s="64">
        <f>SUM(CB65,CB69)</f>
        <v>0</v>
      </c>
      <c r="CC70" s="104">
        <f>SUM(CC65,CC69)</f>
        <v>0</v>
      </c>
      <c r="CD70" s="66">
        <f t="shared" ref="CD70" si="2554">SUM(CD65,CD69)</f>
        <v>0</v>
      </c>
      <c r="CE70" s="64">
        <f>SUM(CE65,CE69)</f>
        <v>0</v>
      </c>
      <c r="CF70" s="104">
        <f>SUM(CF65,CF69)</f>
        <v>0</v>
      </c>
      <c r="CG70" s="66">
        <f t="shared" ref="CG70" si="2555">SUM(CG65,CG69)</f>
        <v>0</v>
      </c>
      <c r="CH70" s="64">
        <f>SUM(CH65,CH69)</f>
        <v>0</v>
      </c>
      <c r="CI70" s="104">
        <f>SUM(CI65,CI69)</f>
        <v>0</v>
      </c>
      <c r="CJ70" s="66">
        <f t="shared" ref="CJ70" si="2556">SUM(CJ65,CJ69)</f>
        <v>0</v>
      </c>
      <c r="CK70" s="64">
        <f>SUM(CK65,CK69)</f>
        <v>0</v>
      </c>
      <c r="CL70" s="104">
        <f>SUM(CL65,CL69)</f>
        <v>0</v>
      </c>
      <c r="CM70" s="66">
        <f t="shared" ref="CM70" si="2557">SUM(CM65,CM69)</f>
        <v>0</v>
      </c>
      <c r="CN70" s="64">
        <f>SUM(CN65,CN69)</f>
        <v>0</v>
      </c>
      <c r="CO70" s="104">
        <f>SUM(CO65,CO69)</f>
        <v>0</v>
      </c>
      <c r="CP70" s="66">
        <f t="shared" si="51"/>
        <v>0</v>
      </c>
      <c r="CQ70" s="64">
        <f t="shared" si="52"/>
        <v>0</v>
      </c>
      <c r="CR70" s="104">
        <f t="shared" si="53"/>
        <v>0</v>
      </c>
      <c r="CS70" s="66">
        <f t="shared" ref="CS70" si="2558">SUM(CS65,CS69)</f>
        <v>0</v>
      </c>
      <c r="CT70" s="64">
        <f>SUM(CT65,CT69)</f>
        <v>0</v>
      </c>
      <c r="CU70" s="104">
        <f>SUM(CU65,CU69)</f>
        <v>0</v>
      </c>
      <c r="CV70" s="66">
        <f t="shared" ref="CV70" si="2559">SUM(CV65,CV69)</f>
        <v>0</v>
      </c>
      <c r="CW70" s="64">
        <f>SUM(CW65,CW69)</f>
        <v>0</v>
      </c>
      <c r="CX70" s="104">
        <f>SUM(CX65,CX69)</f>
        <v>0</v>
      </c>
      <c r="CY70" s="66">
        <f t="shared" ref="CY70" si="2560">SUM(CY65,CY69)</f>
        <v>0</v>
      </c>
      <c r="CZ70" s="64">
        <f>SUM(CZ65,CZ69)</f>
        <v>0</v>
      </c>
      <c r="DA70" s="104">
        <f>SUM(DA65,DA69)</f>
        <v>0</v>
      </c>
      <c r="DB70" s="66">
        <f t="shared" ref="DB70" si="2561">SUM(DB65,DB69)</f>
        <v>0</v>
      </c>
      <c r="DC70" s="64">
        <f>SUM(DC65,DC69)</f>
        <v>0</v>
      </c>
      <c r="DD70" s="104">
        <f>SUM(DD65,DD69)</f>
        <v>0</v>
      </c>
      <c r="DE70" s="66">
        <f t="shared" ref="DE70" si="2562">SUM(DE65,DE69)</f>
        <v>0</v>
      </c>
      <c r="DF70" s="64">
        <f>SUM(DF65,DF69)</f>
        <v>0</v>
      </c>
      <c r="DG70" s="104">
        <f>SUM(DG65,DG69)</f>
        <v>0</v>
      </c>
      <c r="DH70" s="66">
        <f t="shared" si="59"/>
        <v>0</v>
      </c>
      <c r="DI70" s="64">
        <f t="shared" si="60"/>
        <v>0</v>
      </c>
      <c r="DJ70" s="104">
        <f t="shared" si="61"/>
        <v>0</v>
      </c>
      <c r="DK70" s="66">
        <f t="shared" ref="DK70" si="2563">SUM(DK65,DK69)</f>
        <v>0</v>
      </c>
      <c r="DL70" s="64">
        <f>SUM(DL65,DL69)</f>
        <v>0</v>
      </c>
      <c r="DM70" s="104">
        <f>SUM(DM65,DM69)</f>
        <v>0</v>
      </c>
      <c r="DN70" s="66">
        <f t="shared" ref="DN70" si="2564">SUM(DN65,DN69)</f>
        <v>0</v>
      </c>
      <c r="DO70" s="64">
        <f>SUM(DO65,DO69)</f>
        <v>0</v>
      </c>
      <c r="DP70" s="104">
        <f>SUM(DP65,DP69)</f>
        <v>0</v>
      </c>
      <c r="DQ70" s="66">
        <f t="shared" ref="DQ70" si="2565">SUM(DQ65,DQ69)</f>
        <v>34290</v>
      </c>
      <c r="DR70" s="64">
        <f>SUM(DR65,DR69)</f>
        <v>0</v>
      </c>
      <c r="DS70" s="104">
        <f>SUM(DS65,DS69)</f>
        <v>34290</v>
      </c>
      <c r="DT70" s="66">
        <f t="shared" ref="DT70" si="2566">SUM(DT65,DT69)</f>
        <v>0</v>
      </c>
      <c r="DU70" s="64">
        <f>SUM(DU65,DU69)</f>
        <v>0</v>
      </c>
      <c r="DV70" s="104">
        <f>SUM(DV65,DV69)</f>
        <v>0</v>
      </c>
      <c r="DW70" s="66">
        <f t="shared" ref="DW70" si="2567">SUM(DW65,DW69)</f>
        <v>0</v>
      </c>
      <c r="DX70" s="64">
        <f>SUM(DX65,DX69)</f>
        <v>0</v>
      </c>
      <c r="DY70" s="104">
        <f>SUM(DY65,DY69)</f>
        <v>0</v>
      </c>
      <c r="DZ70" s="66">
        <f t="shared" si="67"/>
        <v>34290</v>
      </c>
      <c r="EA70" s="64">
        <f t="shared" si="67"/>
        <v>0</v>
      </c>
      <c r="EB70" s="104">
        <f t="shared" si="68"/>
        <v>34290</v>
      </c>
      <c r="EC70" s="66">
        <f t="shared" ref="EC70" si="2568">SUM(EC65,EC69)</f>
        <v>0</v>
      </c>
      <c r="ED70" s="64">
        <f>SUM(ED65,ED69)</f>
        <v>0</v>
      </c>
      <c r="EE70" s="104">
        <f>SUM(EE65,EE69)</f>
        <v>0</v>
      </c>
      <c r="EF70" s="66">
        <f t="shared" ref="EF70" si="2569">SUM(EF65,EF69)</f>
        <v>224972</v>
      </c>
      <c r="EG70" s="64">
        <f>SUM(EG65,EG69)</f>
        <v>0</v>
      </c>
      <c r="EH70" s="104">
        <f>SUM(EH65,EH69)</f>
        <v>224972</v>
      </c>
      <c r="EI70" s="66">
        <f t="shared" ref="EI70" si="2570">SUM(EI65,EI69)</f>
        <v>0</v>
      </c>
      <c r="EJ70" s="64">
        <f>SUM(EJ65,EJ69)</f>
        <v>0</v>
      </c>
      <c r="EK70" s="104">
        <f>SUM(EK65,EK69)</f>
        <v>0</v>
      </c>
      <c r="EL70" s="66">
        <f t="shared" ref="EL70" si="2571">SUM(EL65,EL69)</f>
        <v>0</v>
      </c>
      <c r="EM70" s="64">
        <f>SUM(EM65,EM69)</f>
        <v>0</v>
      </c>
      <c r="EN70" s="104">
        <f>SUM(EN65,EN69)</f>
        <v>0</v>
      </c>
      <c r="EO70" s="66">
        <f t="shared" si="1226"/>
        <v>224972</v>
      </c>
      <c r="EP70" s="64">
        <f t="shared" si="1227"/>
        <v>0</v>
      </c>
      <c r="EQ70" s="104">
        <f t="shared" si="74"/>
        <v>224972</v>
      </c>
      <c r="ER70" s="66">
        <f t="shared" ref="ER70" si="2572">SUM(ER65,ER69)</f>
        <v>0</v>
      </c>
      <c r="ES70" s="64">
        <f>SUM(ES65,ES69)</f>
        <v>0</v>
      </c>
      <c r="ET70" s="104">
        <f>SUM(ET65,ET69)</f>
        <v>0</v>
      </c>
      <c r="EU70" s="66">
        <f t="shared" ref="EU70" si="2573">SUM(EU65,EU69)</f>
        <v>0</v>
      </c>
      <c r="EV70" s="64">
        <f>SUM(EV65,EV69)</f>
        <v>0</v>
      </c>
      <c r="EW70" s="104">
        <f>SUM(EW65,EW69)</f>
        <v>0</v>
      </c>
      <c r="EX70" s="66">
        <f t="shared" ref="EX70" si="2574">SUM(EX65,EX69)</f>
        <v>0</v>
      </c>
      <c r="EY70" s="64">
        <f>SUM(EY65,EY69)</f>
        <v>0</v>
      </c>
      <c r="EZ70" s="104">
        <f>SUM(EZ65,EZ69)</f>
        <v>0</v>
      </c>
      <c r="FA70" s="66">
        <f t="shared" ref="FA70" si="2575">SUM(FA65,FA69)</f>
        <v>0</v>
      </c>
      <c r="FB70" s="64">
        <f>SUM(FB65,FB69)</f>
        <v>0</v>
      </c>
      <c r="FC70" s="104">
        <f>SUM(FC65,FC69)</f>
        <v>0</v>
      </c>
      <c r="FD70" s="66">
        <f t="shared" ref="FD70" si="2576">SUM(FD65,FD69)</f>
        <v>0</v>
      </c>
      <c r="FE70" s="64">
        <f>SUM(FE65,FE69)</f>
        <v>0</v>
      </c>
      <c r="FF70" s="104">
        <f>SUM(FF65,FF69)</f>
        <v>0</v>
      </c>
      <c r="FG70" s="66">
        <f t="shared" ref="FG70" si="2577">SUM(FG65,FG69)</f>
        <v>0</v>
      </c>
      <c r="FH70" s="64">
        <f>SUM(FH65,FH69)</f>
        <v>0</v>
      </c>
      <c r="FI70" s="104">
        <f>SUM(FI65,FI69)</f>
        <v>0</v>
      </c>
      <c r="FJ70" s="66">
        <f t="shared" si="81"/>
        <v>0</v>
      </c>
      <c r="FK70" s="64">
        <f t="shared" si="82"/>
        <v>0</v>
      </c>
      <c r="FL70" s="104">
        <f t="shared" si="83"/>
        <v>0</v>
      </c>
      <c r="FM70" s="66">
        <f t="shared" ref="FM70" si="2578">SUM(FM65,FM69)</f>
        <v>0</v>
      </c>
      <c r="FN70" s="64">
        <f>SUM(FN65,FN69)</f>
        <v>0</v>
      </c>
      <c r="FO70" s="104">
        <f>SUM(FO65,FO69)</f>
        <v>0</v>
      </c>
      <c r="FP70" s="66">
        <f t="shared" ref="FP70" si="2579">SUM(FP65,FP69)</f>
        <v>0</v>
      </c>
      <c r="FQ70" s="64">
        <f>SUM(FQ65,FQ69)</f>
        <v>0</v>
      </c>
      <c r="FR70" s="104">
        <f>SUM(FR65,FR69)</f>
        <v>0</v>
      </c>
      <c r="FS70" s="66">
        <f t="shared" ref="FS70" si="2580">SUM(FS65,FS69)</f>
        <v>11176</v>
      </c>
      <c r="FT70" s="64">
        <f>SUM(FT65,FT69)</f>
        <v>0</v>
      </c>
      <c r="FU70" s="104">
        <f>SUM(FU65,FU69)</f>
        <v>11176</v>
      </c>
      <c r="FV70" s="66">
        <f t="shared" ref="FV70" si="2581">SUM(FV65,FV69)</f>
        <v>0</v>
      </c>
      <c r="FW70" s="64">
        <f>SUM(FW65,FW69)</f>
        <v>0</v>
      </c>
      <c r="FX70" s="104">
        <f>SUM(FX65,FX69)</f>
        <v>0</v>
      </c>
      <c r="FY70" s="66">
        <f t="shared" ref="FY70" si="2582">SUM(FY65,FY69)</f>
        <v>0</v>
      </c>
      <c r="FZ70" s="64">
        <f>SUM(FZ65,FZ69)</f>
        <v>0</v>
      </c>
      <c r="GA70" s="104">
        <f>SUM(GA65,GA69)</f>
        <v>0</v>
      </c>
      <c r="GB70" s="66">
        <f t="shared" si="89"/>
        <v>11176</v>
      </c>
      <c r="GC70" s="64">
        <f t="shared" si="90"/>
        <v>0</v>
      </c>
      <c r="GD70" s="104">
        <f>SUM(GD65,GD69)</f>
        <v>11176</v>
      </c>
      <c r="GE70" s="66">
        <f t="shared" ref="GE70" si="2583">SUM(GE65,GE69)</f>
        <v>0</v>
      </c>
      <c r="GF70" s="64">
        <f>SUM(GF65,GF69)</f>
        <v>0</v>
      </c>
      <c r="GG70" s="104">
        <f>SUM(GG65,GG69)</f>
        <v>0</v>
      </c>
      <c r="GH70" s="66">
        <f t="shared" ref="GH70" si="2584">SUM(GH65,GH69)</f>
        <v>0</v>
      </c>
      <c r="GI70" s="64">
        <f>SUM(GI65,GI69)</f>
        <v>0</v>
      </c>
      <c r="GJ70" s="104">
        <f>SUM(GJ65,GJ69)</f>
        <v>0</v>
      </c>
      <c r="GK70" s="66">
        <f t="shared" si="94"/>
        <v>0</v>
      </c>
      <c r="GL70" s="64">
        <f t="shared" si="94"/>
        <v>0</v>
      </c>
      <c r="GM70" s="104">
        <f t="shared" si="95"/>
        <v>0</v>
      </c>
      <c r="GN70" s="66">
        <f t="shared" ref="GN70" si="2585">SUM(GN65,GN69)</f>
        <v>71315</v>
      </c>
      <c r="GO70" s="64">
        <f>SUM(GO65,GO69)</f>
        <v>0</v>
      </c>
      <c r="GP70" s="104">
        <f>SUM(GP65,GP69)</f>
        <v>71315</v>
      </c>
      <c r="GQ70" s="66">
        <f t="shared" ref="GQ70" si="2586">SUM(GQ65,GQ69)</f>
        <v>0</v>
      </c>
      <c r="GR70" s="64">
        <f>SUM(GR65,GR69)</f>
        <v>0</v>
      </c>
      <c r="GS70" s="104">
        <f>SUM(GS65,GS69)</f>
        <v>0</v>
      </c>
      <c r="GT70" s="66">
        <f t="shared" si="98"/>
        <v>71315</v>
      </c>
      <c r="GU70" s="64">
        <f t="shared" si="99"/>
        <v>0</v>
      </c>
      <c r="GV70" s="104">
        <f t="shared" si="100"/>
        <v>71315</v>
      </c>
      <c r="GW70" s="66">
        <f t="shared" si="1228"/>
        <v>341753</v>
      </c>
      <c r="GX70" s="64">
        <f t="shared" si="1229"/>
        <v>0</v>
      </c>
      <c r="GY70" s="104">
        <f t="shared" si="101"/>
        <v>341753</v>
      </c>
      <c r="GZ70" s="64">
        <f t="shared" ref="GZ70" si="2587">SUM(GZ65,GZ69)</f>
        <v>0</v>
      </c>
      <c r="HA70" s="64">
        <f>SUM(HA65,HA69)</f>
        <v>0</v>
      </c>
      <c r="HB70" s="104">
        <f>SUM(HB65,HB69)</f>
        <v>0</v>
      </c>
      <c r="HC70" s="64">
        <f t="shared" ref="HC70" si="2588">SUM(HC65,HC69)</f>
        <v>0</v>
      </c>
      <c r="HD70" s="64">
        <f>SUM(HD65,HD69)</f>
        <v>0</v>
      </c>
      <c r="HE70" s="104">
        <f>SUM(HE65,HE69)</f>
        <v>0</v>
      </c>
      <c r="HF70" s="64">
        <f t="shared" ref="HF70" si="2589">SUM(HF65,HF69)</f>
        <v>0</v>
      </c>
      <c r="HG70" s="64">
        <f>SUM(HG65,HG69)</f>
        <v>0</v>
      </c>
      <c r="HH70" s="104">
        <f>SUM(HH65,HH69)</f>
        <v>0</v>
      </c>
      <c r="HI70" s="64">
        <f t="shared" ref="HI70" si="2590">SUM(HI65,HI69)</f>
        <v>0</v>
      </c>
      <c r="HJ70" s="64">
        <f>SUM(HJ65,HJ69)</f>
        <v>0</v>
      </c>
      <c r="HK70" s="104">
        <f>SUM(HK65,HK69)</f>
        <v>0</v>
      </c>
      <c r="HL70" s="64">
        <f t="shared" ref="HL70" si="2591">SUM(HL65,HL69)</f>
        <v>0</v>
      </c>
      <c r="HM70" s="64">
        <f>SUM(HM65,HM69)</f>
        <v>0</v>
      </c>
      <c r="HN70" s="104">
        <f>SUM(HN65,HN69)</f>
        <v>0</v>
      </c>
      <c r="HO70" s="66">
        <f t="shared" ref="HO70" si="2592">SUM(HO65,HO69)</f>
        <v>0</v>
      </c>
      <c r="HP70" s="64">
        <f>SUM(HP65,HP69)</f>
        <v>0</v>
      </c>
      <c r="HQ70" s="104">
        <f>SUM(HQ65,HQ69)</f>
        <v>0</v>
      </c>
      <c r="HR70" s="66">
        <f t="shared" ref="HR70" si="2593">SUM(HR65,HR69)</f>
        <v>0</v>
      </c>
      <c r="HS70" s="64">
        <f>SUM(HS65,HS69)</f>
        <v>0</v>
      </c>
      <c r="HT70" s="104">
        <f>SUM(HT65,HT69)</f>
        <v>0</v>
      </c>
      <c r="HU70" s="66">
        <f t="shared" ref="HU70" si="2594">SUM(HU65,HU69)</f>
        <v>0</v>
      </c>
      <c r="HV70" s="64">
        <f>SUM(HV65,HV69)</f>
        <v>0</v>
      </c>
      <c r="HW70" s="104">
        <f>SUM(HW65,HW69)</f>
        <v>0</v>
      </c>
      <c r="HX70" s="66">
        <f t="shared" si="110"/>
        <v>0</v>
      </c>
      <c r="HY70" s="64">
        <f t="shared" si="111"/>
        <v>0</v>
      </c>
      <c r="HZ70" s="104">
        <f t="shared" si="112"/>
        <v>0</v>
      </c>
      <c r="IA70" s="66">
        <f t="shared" ref="IA70" si="2595">SUM(IA65,IA69)</f>
        <v>0</v>
      </c>
      <c r="IB70" s="64">
        <f>SUM(IB65,IB69)</f>
        <v>0</v>
      </c>
      <c r="IC70" s="104">
        <f>SUM(IC65,IC69)</f>
        <v>0</v>
      </c>
      <c r="ID70" s="66">
        <f t="shared" ref="ID70" si="2596">SUM(ID65,ID69)</f>
        <v>0</v>
      </c>
      <c r="IE70" s="64">
        <f>SUM(IE65,IE69)</f>
        <v>0</v>
      </c>
      <c r="IF70" s="104">
        <f>SUM(IF65,IF69)</f>
        <v>0</v>
      </c>
      <c r="IG70" s="66">
        <f t="shared" si="115"/>
        <v>0</v>
      </c>
      <c r="IH70" s="64">
        <f t="shared" si="116"/>
        <v>0</v>
      </c>
      <c r="II70" s="104">
        <f t="shared" si="117"/>
        <v>0</v>
      </c>
      <c r="IJ70" s="66">
        <f t="shared" ref="IJ70" si="2597">SUM(IJ65,IJ69)</f>
        <v>0</v>
      </c>
      <c r="IK70" s="64">
        <f>SUM(IK65,IK69)</f>
        <v>0</v>
      </c>
      <c r="IL70" s="104">
        <f>SUM(IL65,IL69)</f>
        <v>0</v>
      </c>
      <c r="IM70" s="66">
        <f t="shared" ref="IM70" si="2598">SUM(IM65,IM69)</f>
        <v>0</v>
      </c>
      <c r="IN70" s="64">
        <f>SUM(IN65,IN69)</f>
        <v>0</v>
      </c>
      <c r="IO70" s="104">
        <f>SUM(IO65,IO69)</f>
        <v>0</v>
      </c>
      <c r="IP70" s="66">
        <f t="shared" si="120"/>
        <v>0</v>
      </c>
      <c r="IQ70" s="64">
        <f t="shared" si="121"/>
        <v>0</v>
      </c>
      <c r="IR70" s="104">
        <f t="shared" si="122"/>
        <v>0</v>
      </c>
      <c r="IS70" s="66">
        <f t="shared" ref="IS70" si="2599">SUM(IS65,IS69)</f>
        <v>0</v>
      </c>
      <c r="IT70" s="64">
        <f>SUM(IT65,IT69)</f>
        <v>0</v>
      </c>
      <c r="IU70" s="104">
        <f>SUM(IU65,IU69)</f>
        <v>0</v>
      </c>
      <c r="IV70" s="66">
        <f t="shared" ref="IV70" si="2600">SUM(IV65,IV69)</f>
        <v>0</v>
      </c>
      <c r="IW70" s="64">
        <f>SUM(IW65,IW69)</f>
        <v>0</v>
      </c>
      <c r="IX70" s="104">
        <f>SUM(IX65,IX69)</f>
        <v>0</v>
      </c>
      <c r="IY70" s="66">
        <f t="shared" si="125"/>
        <v>0</v>
      </c>
      <c r="IZ70" s="64">
        <f t="shared" si="126"/>
        <v>0</v>
      </c>
      <c r="JA70" s="104">
        <f t="shared" si="127"/>
        <v>0</v>
      </c>
      <c r="JB70" s="66">
        <f t="shared" ref="JB70" si="2601">SUM(JB65,JB69)</f>
        <v>0</v>
      </c>
      <c r="JC70" s="64">
        <f>SUM(JC65,JC69)</f>
        <v>0</v>
      </c>
      <c r="JD70" s="104">
        <f>SUM(JD65,JD69)</f>
        <v>0</v>
      </c>
      <c r="JE70" s="66">
        <f t="shared" ref="JE70" si="2602">SUM(JE65,JE69)</f>
        <v>0</v>
      </c>
      <c r="JF70" s="64">
        <f>SUM(JF65,JF69)</f>
        <v>0</v>
      </c>
      <c r="JG70" s="104">
        <f>SUM(JG65,JG69)</f>
        <v>0</v>
      </c>
      <c r="JH70" s="66">
        <f t="shared" ref="JH70" si="2603">SUM(JH65,JH69)</f>
        <v>0</v>
      </c>
      <c r="JI70" s="64">
        <f>SUM(JI65,JI69)</f>
        <v>0</v>
      </c>
      <c r="JJ70" s="104">
        <f>SUM(JJ65,JJ69)</f>
        <v>0</v>
      </c>
      <c r="JK70" s="66">
        <f t="shared" si="131"/>
        <v>0</v>
      </c>
      <c r="JL70" s="64">
        <f t="shared" si="132"/>
        <v>0</v>
      </c>
      <c r="JM70" s="104">
        <f t="shared" si="133"/>
        <v>0</v>
      </c>
      <c r="JN70" s="66">
        <f t="shared" ref="JN70" si="2604">SUM(JN65,JN69)</f>
        <v>0</v>
      </c>
      <c r="JO70" s="64">
        <f>SUM(JO65,JO69)</f>
        <v>0</v>
      </c>
      <c r="JP70" s="104">
        <f>SUM(JP65,JP69)</f>
        <v>0</v>
      </c>
      <c r="JQ70" s="66">
        <f t="shared" ref="JQ70" si="2605">SUM(JQ65,JQ69)</f>
        <v>0</v>
      </c>
      <c r="JR70" s="64">
        <f>SUM(JR65,JR69)</f>
        <v>0</v>
      </c>
      <c r="JS70" s="104">
        <f>SUM(JS65,JS69)</f>
        <v>0</v>
      </c>
      <c r="JT70" s="66">
        <f t="shared" si="136"/>
        <v>0</v>
      </c>
      <c r="JU70" s="64">
        <f t="shared" si="137"/>
        <v>0</v>
      </c>
      <c r="JV70" s="104">
        <f t="shared" si="138"/>
        <v>0</v>
      </c>
      <c r="JW70" s="66">
        <f t="shared" ref="JW70" si="2606">SUM(JW65,JW69)</f>
        <v>0</v>
      </c>
      <c r="JX70" s="64">
        <f>SUM(JX65,JX69)</f>
        <v>0</v>
      </c>
      <c r="JY70" s="104">
        <f>SUM(JY65,JY69)</f>
        <v>0</v>
      </c>
      <c r="JZ70" s="66">
        <f t="shared" ref="JZ70" si="2607">SUM(JZ65,JZ69)</f>
        <v>4000000</v>
      </c>
      <c r="KA70" s="64">
        <f>SUM(KA65,KA69)</f>
        <v>0</v>
      </c>
      <c r="KB70" s="104">
        <f>SUM(KB65,KB69)</f>
        <v>4000000</v>
      </c>
      <c r="KC70" s="66">
        <f t="shared" si="141"/>
        <v>4000000</v>
      </c>
      <c r="KD70" s="64">
        <f t="shared" si="142"/>
        <v>0</v>
      </c>
      <c r="KE70" s="104">
        <f t="shared" si="143"/>
        <v>4000000</v>
      </c>
      <c r="KF70" s="66">
        <f t="shared" ref="KF70" si="2608">SUM(KF65,KF69)</f>
        <v>0</v>
      </c>
      <c r="KG70" s="64">
        <f>SUM(KG65,KG69)</f>
        <v>0</v>
      </c>
      <c r="KH70" s="104">
        <f>SUM(KH65,KH69)</f>
        <v>0</v>
      </c>
      <c r="KI70" s="66">
        <f t="shared" si="1351"/>
        <v>4000000</v>
      </c>
      <c r="KJ70" s="64">
        <f t="shared" si="1352"/>
        <v>0</v>
      </c>
      <c r="KK70" s="104">
        <f t="shared" si="145"/>
        <v>4000000</v>
      </c>
      <c r="KL70" s="66">
        <f t="shared" ref="KL70" si="2609">SUM(KL65,KL69)</f>
        <v>0</v>
      </c>
      <c r="KM70" s="64">
        <f>SUM(KM65,KM69)</f>
        <v>0</v>
      </c>
      <c r="KN70" s="104">
        <f>SUM(KN65,KN69)</f>
        <v>0</v>
      </c>
      <c r="KO70" s="66">
        <f t="shared" ref="KO70" si="2610">SUM(KO65,KO69)</f>
        <v>0</v>
      </c>
      <c r="KP70" s="64">
        <f>SUM(KP65,KP69)</f>
        <v>0</v>
      </c>
      <c r="KQ70" s="104">
        <f>SUM(KQ65,KQ69)</f>
        <v>0</v>
      </c>
      <c r="KR70" s="66">
        <f t="shared" ref="KR70" si="2611">SUM(KR65,KR69)</f>
        <v>0</v>
      </c>
      <c r="KS70" s="64">
        <f>SUM(KS65,KS69)</f>
        <v>0</v>
      </c>
      <c r="KT70" s="104">
        <f>SUM(KT65,KT69)</f>
        <v>0</v>
      </c>
      <c r="KU70" s="66">
        <f t="shared" si="149"/>
        <v>0</v>
      </c>
      <c r="KV70" s="64">
        <f t="shared" si="150"/>
        <v>0</v>
      </c>
      <c r="KW70" s="104">
        <f t="shared" si="151"/>
        <v>0</v>
      </c>
      <c r="KX70" s="66">
        <f t="shared" ref="KX70" si="2612">SUM(KX65,KX69)</f>
        <v>0</v>
      </c>
      <c r="KY70" s="64">
        <f>SUM(KY65,KY69)</f>
        <v>0</v>
      </c>
      <c r="KZ70" s="104">
        <f>SUM(KZ65,KZ69)</f>
        <v>0</v>
      </c>
      <c r="LA70" s="66">
        <f t="shared" ref="LA70" si="2613">SUM(LA65,LA69)</f>
        <v>0</v>
      </c>
      <c r="LB70" s="64">
        <f>SUM(LB65,LB69)</f>
        <v>0</v>
      </c>
      <c r="LC70" s="104">
        <f>SUM(LC65,LC69)</f>
        <v>0</v>
      </c>
      <c r="LD70" s="66">
        <f t="shared" ref="LD70" si="2614">SUM(LD65,LD69)</f>
        <v>0</v>
      </c>
      <c r="LE70" s="64">
        <f>SUM(LE65,LE69)</f>
        <v>0</v>
      </c>
      <c r="LF70" s="104">
        <f>SUM(LF65,LF69)</f>
        <v>0</v>
      </c>
      <c r="LG70" s="66">
        <f t="shared" ref="LG70" si="2615">SUM(LG65,LG69)</f>
        <v>0</v>
      </c>
      <c r="LH70" s="64">
        <f>SUM(LH65,LH69)</f>
        <v>0</v>
      </c>
      <c r="LI70" s="104">
        <f>SUM(LI65,LI69)</f>
        <v>0</v>
      </c>
      <c r="LJ70" s="66">
        <f t="shared" ref="LJ70" si="2616">SUM(LJ65,LJ69)</f>
        <v>0</v>
      </c>
      <c r="LK70" s="64">
        <f>SUM(LK65,LK69)</f>
        <v>0</v>
      </c>
      <c r="LL70" s="104">
        <f>SUM(LL65,LL69)</f>
        <v>0</v>
      </c>
      <c r="LM70" s="66">
        <f t="shared" si="157"/>
        <v>0</v>
      </c>
      <c r="LN70" s="64">
        <f t="shared" si="157"/>
        <v>0</v>
      </c>
      <c r="LO70" s="104">
        <f t="shared" si="158"/>
        <v>0</v>
      </c>
      <c r="LP70" s="66">
        <f t="shared" ref="LP70" si="2617">SUM(LP65,LP69)</f>
        <v>0</v>
      </c>
      <c r="LQ70" s="64">
        <f>SUM(LQ65,LQ69)</f>
        <v>0</v>
      </c>
      <c r="LR70" s="104">
        <f>SUM(LR65,LR69)</f>
        <v>0</v>
      </c>
      <c r="LS70" s="66">
        <f t="shared" si="1230"/>
        <v>0</v>
      </c>
      <c r="LT70" s="64">
        <f t="shared" si="1231"/>
        <v>0</v>
      </c>
      <c r="LU70" s="104">
        <f t="shared" si="160"/>
        <v>0</v>
      </c>
      <c r="LV70" s="66">
        <f t="shared" ref="LV70" si="2618">SUM(LV65,LV69)</f>
        <v>1502700</v>
      </c>
      <c r="LW70" s="64">
        <f>SUM(LW65,LW69)</f>
        <v>0</v>
      </c>
      <c r="LX70" s="104">
        <f>SUM(LX65,LX69)</f>
        <v>1502700</v>
      </c>
      <c r="LY70" s="66">
        <f t="shared" ref="LY70" si="2619">SUM(LY65,LY69)</f>
        <v>1633221</v>
      </c>
      <c r="LZ70" s="64">
        <f>SUM(LZ65,LZ69)</f>
        <v>18040</v>
      </c>
      <c r="MA70" s="104">
        <f>SUM(MA65,MA69)</f>
        <v>1651261</v>
      </c>
      <c r="MB70" s="66">
        <f t="shared" ref="MB70" si="2620">SUM(MB65,MB69)</f>
        <v>0</v>
      </c>
      <c r="MC70" s="64">
        <f>SUM(MC65,MC69)</f>
        <v>0</v>
      </c>
      <c r="MD70" s="104">
        <f>SUM(MD65,MD69)</f>
        <v>0</v>
      </c>
      <c r="ME70" s="66">
        <f t="shared" ref="ME70" si="2621">SUM(ME65,ME69)</f>
        <v>0</v>
      </c>
      <c r="MF70" s="64">
        <f>SUM(MF65,MF69)</f>
        <v>0</v>
      </c>
      <c r="MG70" s="104">
        <f>SUM(MG65,MG69)</f>
        <v>0</v>
      </c>
      <c r="MH70" s="66">
        <f t="shared" ref="MH70" si="2622">SUM(MH65,MH69)</f>
        <v>0</v>
      </c>
      <c r="MI70" s="64">
        <f>SUM(MI65,MI69)</f>
        <v>0</v>
      </c>
      <c r="MJ70" s="104">
        <f>SUM(MJ65,MJ69)</f>
        <v>0</v>
      </c>
      <c r="MK70" s="66">
        <f t="shared" ref="MK70" si="2623">SUM(MK65,MK69)</f>
        <v>73509</v>
      </c>
      <c r="ML70" s="64">
        <f>SUM(ML65,ML69)</f>
        <v>0</v>
      </c>
      <c r="MM70" s="104">
        <f>SUM(MM65,MM69)</f>
        <v>73509</v>
      </c>
      <c r="MN70" s="66">
        <f t="shared" ref="MN70" si="2624">SUM(MN65,MN69)</f>
        <v>1111956</v>
      </c>
      <c r="MO70" s="64">
        <f>SUM(MO65,MO69)</f>
        <v>0</v>
      </c>
      <c r="MP70" s="104">
        <f>SUM(MP65,MP69)</f>
        <v>1111956</v>
      </c>
      <c r="MQ70" s="66">
        <f t="shared" ref="MQ70" si="2625">SUM(MQ65,MQ69)</f>
        <v>10000</v>
      </c>
      <c r="MR70" s="64">
        <f>SUM(MR65,MR69)</f>
        <v>24212</v>
      </c>
      <c r="MS70" s="104">
        <f>SUM(MS65,MS69)</f>
        <v>34212</v>
      </c>
      <c r="MT70" s="66">
        <f t="shared" ref="MT70" si="2626">SUM(MT65,MT69)</f>
        <v>0</v>
      </c>
      <c r="MU70" s="64">
        <f>SUM(MU65,MU69)</f>
        <v>0</v>
      </c>
      <c r="MV70" s="104">
        <f>SUM(MV65,MV69)</f>
        <v>0</v>
      </c>
      <c r="MW70" s="66">
        <f t="shared" si="170"/>
        <v>4331386</v>
      </c>
      <c r="MX70" s="64">
        <f t="shared" si="171"/>
        <v>42252</v>
      </c>
      <c r="MY70" s="104">
        <f t="shared" si="172"/>
        <v>4373638</v>
      </c>
      <c r="MZ70" s="66">
        <f t="shared" ref="MZ70" si="2627">SUM(MZ65,MZ69)</f>
        <v>100000</v>
      </c>
      <c r="NA70" s="64">
        <f>SUM(NA65,NA69)</f>
        <v>0</v>
      </c>
      <c r="NB70" s="104">
        <f>SUM(NB65,NB69)</f>
        <v>100000</v>
      </c>
      <c r="NC70" s="66">
        <f t="shared" ref="NC70" si="2628">SUM(NC65,NC69)</f>
        <v>5042143</v>
      </c>
      <c r="ND70" s="64">
        <f>SUM(ND65,ND69)</f>
        <v>30000</v>
      </c>
      <c r="NE70" s="104">
        <f>SUM(NE65,NE69)</f>
        <v>5072143</v>
      </c>
      <c r="NF70" s="66">
        <f t="shared" ref="NF70" si="2629">SUM(NF65,NF69)</f>
        <v>1661461</v>
      </c>
      <c r="NG70" s="64">
        <f>SUM(NG65,NG69)</f>
        <v>0</v>
      </c>
      <c r="NH70" s="104">
        <f>SUM(NH65,NH69)</f>
        <v>1661461</v>
      </c>
      <c r="NI70" s="66">
        <f t="shared" ref="NI70" si="2630">SUM(NI65,NI69)</f>
        <v>15000</v>
      </c>
      <c r="NJ70" s="64">
        <f>SUM(NJ65,NJ69)</f>
        <v>0</v>
      </c>
      <c r="NK70" s="104">
        <f>SUM(NK65,NK69)</f>
        <v>15000</v>
      </c>
      <c r="NL70" s="66">
        <f t="shared" si="177"/>
        <v>6818604</v>
      </c>
      <c r="NM70" s="64">
        <f t="shared" si="178"/>
        <v>30000</v>
      </c>
      <c r="NN70" s="104">
        <f t="shared" si="179"/>
        <v>6848604</v>
      </c>
      <c r="NO70" s="66">
        <f t="shared" si="180"/>
        <v>11149990</v>
      </c>
      <c r="NP70" s="64">
        <f t="shared" si="181"/>
        <v>72252</v>
      </c>
      <c r="NQ70" s="104">
        <f t="shared" si="182"/>
        <v>11222242</v>
      </c>
      <c r="NR70" s="66">
        <f t="shared" ref="NR70" si="2631">SUM(NR65,NR69)</f>
        <v>0</v>
      </c>
      <c r="NS70" s="64">
        <f>SUM(NS65,NS69)</f>
        <v>0</v>
      </c>
      <c r="NT70" s="104">
        <f>SUM(NT65,NT69)</f>
        <v>0</v>
      </c>
      <c r="NU70" s="66">
        <f t="shared" ref="NU70" si="2632">SUM(NU65,NU69)</f>
        <v>0</v>
      </c>
      <c r="NV70" s="64">
        <f>SUM(NV65,NV69)</f>
        <v>0</v>
      </c>
      <c r="NW70" s="104">
        <f>SUM(NW65,NW69)</f>
        <v>0</v>
      </c>
      <c r="NX70" s="66">
        <f t="shared" ref="NX70" si="2633">SUM(NX65,NX69)</f>
        <v>0</v>
      </c>
      <c r="NY70" s="64">
        <f>SUM(NY65,NY69)</f>
        <v>0</v>
      </c>
      <c r="NZ70" s="104">
        <f>SUM(NZ65,NZ69)</f>
        <v>0</v>
      </c>
      <c r="OA70" s="66">
        <f t="shared" ref="OA70" si="2634">SUM(OA65,OA69)</f>
        <v>37487</v>
      </c>
      <c r="OB70" s="64">
        <f>SUM(OB65,OB69)</f>
        <v>0</v>
      </c>
      <c r="OC70" s="104">
        <f>SUM(OC65,OC69)</f>
        <v>37487</v>
      </c>
      <c r="OD70" s="66">
        <f t="shared" ref="OD70" si="2635">SUM(OD65,OD69)</f>
        <v>0</v>
      </c>
      <c r="OE70" s="64">
        <f>SUM(OE65,OE69)</f>
        <v>0</v>
      </c>
      <c r="OF70" s="104">
        <f>SUM(OF65,OF69)</f>
        <v>0</v>
      </c>
      <c r="OG70" s="66">
        <f t="shared" ref="OG70" si="2636">SUM(OG65,OG69)</f>
        <v>0</v>
      </c>
      <c r="OH70" s="64">
        <f>SUM(OH65,OH69)</f>
        <v>0</v>
      </c>
      <c r="OI70" s="104">
        <f>SUM(OI65,OI69)</f>
        <v>0</v>
      </c>
      <c r="OJ70" s="66">
        <f t="shared" ref="OJ70" si="2637">SUM(OJ65,OJ69)</f>
        <v>17245</v>
      </c>
      <c r="OK70" s="64">
        <f>SUM(OK65,OK69)</f>
        <v>0</v>
      </c>
      <c r="OL70" s="104">
        <f>SUM(OL65,OL69)</f>
        <v>9018</v>
      </c>
      <c r="OM70" s="66">
        <f t="shared" ref="OM70" si="2638">SUM(OM65,OM69)</f>
        <v>0</v>
      </c>
      <c r="ON70" s="64">
        <f>SUM(ON65,ON69)</f>
        <v>0</v>
      </c>
      <c r="OO70" s="104">
        <f>SUM(OO65,OO69)</f>
        <v>0</v>
      </c>
      <c r="OP70" s="66">
        <f t="shared" si="1345"/>
        <v>54732</v>
      </c>
      <c r="OQ70" s="64">
        <f t="shared" si="1345"/>
        <v>0</v>
      </c>
      <c r="OR70" s="104">
        <f t="shared" si="192"/>
        <v>54732</v>
      </c>
      <c r="OS70" s="66">
        <f t="shared" ref="OS70" si="2639">SUM(OS65,OS69)</f>
        <v>78820</v>
      </c>
      <c r="OT70" s="64">
        <f>SUM(OT65,OT69)</f>
        <v>0</v>
      </c>
      <c r="OU70" s="104">
        <f>SUM(OU65,OU69)</f>
        <v>78820</v>
      </c>
      <c r="OV70" s="66">
        <f t="shared" si="194"/>
        <v>78820</v>
      </c>
      <c r="OW70" s="64">
        <f t="shared" si="195"/>
        <v>0</v>
      </c>
      <c r="OX70" s="104">
        <f t="shared" si="196"/>
        <v>78820</v>
      </c>
      <c r="OY70" s="66">
        <f t="shared" ref="OY70" si="2640">SUM(OY65,OY69)</f>
        <v>0</v>
      </c>
      <c r="OZ70" s="64">
        <f>SUM(OZ65,OZ69)</f>
        <v>0</v>
      </c>
      <c r="PA70" s="104">
        <f>SUM(PA65,PA69)</f>
        <v>0</v>
      </c>
      <c r="PB70" s="66">
        <f t="shared" ref="PB70" si="2641">SUM(PB65,PB69)</f>
        <v>0</v>
      </c>
      <c r="PC70" s="64">
        <f>SUM(PC65,PC69)</f>
        <v>0</v>
      </c>
      <c r="PD70" s="104">
        <f>SUM(PD65,PD69)</f>
        <v>0</v>
      </c>
      <c r="PE70" s="66">
        <f t="shared" ref="PE70" si="2642">SUM(PE65,PE69)</f>
        <v>400</v>
      </c>
      <c r="PF70" s="64">
        <f>SUM(PF65,PF69)</f>
        <v>0</v>
      </c>
      <c r="PG70" s="104">
        <f>SUM(PG65,PG69)</f>
        <v>400</v>
      </c>
      <c r="PH70" s="66">
        <f t="shared" ref="PH70" si="2643">SUM(PH65,PH69)</f>
        <v>0</v>
      </c>
      <c r="PI70" s="64">
        <f>SUM(PI65,PI69)</f>
        <v>0</v>
      </c>
      <c r="PJ70" s="104">
        <f>SUM(PJ65,PJ69)</f>
        <v>0</v>
      </c>
      <c r="PK70" s="66">
        <f t="shared" si="201"/>
        <v>400</v>
      </c>
      <c r="PL70" s="64">
        <f t="shared" si="201"/>
        <v>0</v>
      </c>
      <c r="PM70" s="104">
        <f t="shared" si="202"/>
        <v>400</v>
      </c>
      <c r="PN70" s="66">
        <f t="shared" si="1353"/>
        <v>133952</v>
      </c>
      <c r="PO70" s="64">
        <f t="shared" si="1354"/>
        <v>0</v>
      </c>
      <c r="PP70" s="104">
        <f t="shared" si="203"/>
        <v>133952</v>
      </c>
      <c r="PQ70" s="66">
        <f t="shared" si="1232"/>
        <v>15625695</v>
      </c>
      <c r="PR70" s="64">
        <f t="shared" si="1233"/>
        <v>72252</v>
      </c>
      <c r="PS70" s="104">
        <f t="shared" si="204"/>
        <v>15697947</v>
      </c>
      <c r="PT70" s="66">
        <f t="shared" si="1234"/>
        <v>20708024</v>
      </c>
      <c r="PU70" s="64">
        <f t="shared" si="1235"/>
        <v>170949</v>
      </c>
      <c r="PV70" s="104">
        <f t="shared" si="205"/>
        <v>20878973</v>
      </c>
    </row>
    <row r="71" spans="1:438" s="113" customFormat="1" ht="16.5" thickTop="1" x14ac:dyDescent="0.25">
      <c r="A71" s="106">
        <v>60</v>
      </c>
      <c r="B71" s="107"/>
      <c r="C71" s="108" t="s">
        <v>327</v>
      </c>
      <c r="D71" s="109">
        <v>338.25</v>
      </c>
      <c r="E71" s="110"/>
      <c r="F71" s="111">
        <f>SUM(D71:E71)</f>
        <v>338.25</v>
      </c>
      <c r="G71" s="110">
        <v>33</v>
      </c>
      <c r="H71" s="110"/>
      <c r="I71" s="111">
        <f>SUM(G71:H71)</f>
        <v>33</v>
      </c>
      <c r="J71" s="110">
        <v>29.5</v>
      </c>
      <c r="K71" s="110"/>
      <c r="L71" s="111">
        <f>SUM(J71:K71)</f>
        <v>29.5</v>
      </c>
      <c r="M71" s="110">
        <v>17</v>
      </c>
      <c r="N71" s="110"/>
      <c r="O71" s="111">
        <f>SUM(M71:N71)</f>
        <v>17</v>
      </c>
      <c r="P71" s="110">
        <v>21.5</v>
      </c>
      <c r="Q71" s="110"/>
      <c r="R71" s="111">
        <f>SUM(P71:Q71)</f>
        <v>21.5</v>
      </c>
      <c r="S71" s="110">
        <v>31</v>
      </c>
      <c r="T71" s="110"/>
      <c r="U71" s="111">
        <f>SUM(S71:T71)</f>
        <v>31</v>
      </c>
      <c r="V71" s="110">
        <v>21.5</v>
      </c>
      <c r="W71" s="110"/>
      <c r="X71" s="111">
        <f>SUM(V71:W71)</f>
        <v>21.5</v>
      </c>
      <c r="Y71" s="110">
        <v>36</v>
      </c>
      <c r="Z71" s="110"/>
      <c r="AA71" s="111">
        <f>SUM(Y71:Z71)</f>
        <v>36</v>
      </c>
      <c r="AB71" s="112">
        <f t="shared" si="25"/>
        <v>189.5</v>
      </c>
      <c r="AC71" s="110">
        <f t="shared" si="26"/>
        <v>0</v>
      </c>
      <c r="AD71" s="111">
        <f t="shared" si="26"/>
        <v>189.5</v>
      </c>
      <c r="AE71" s="110">
        <v>90</v>
      </c>
      <c r="AF71" s="110"/>
      <c r="AG71" s="111">
        <f>SUM(AE71:AF71)</f>
        <v>90</v>
      </c>
      <c r="AH71" s="112">
        <f t="shared" si="1225"/>
        <v>617.75</v>
      </c>
      <c r="AI71" s="110">
        <f t="shared" si="28"/>
        <v>0</v>
      </c>
      <c r="AJ71" s="111">
        <f t="shared" si="29"/>
        <v>617.75</v>
      </c>
      <c r="AK71" s="110">
        <v>206</v>
      </c>
      <c r="AL71" s="110"/>
      <c r="AM71" s="111">
        <f>SUM(AK71:AL71)</f>
        <v>206</v>
      </c>
      <c r="AN71" s="112">
        <v>4</v>
      </c>
      <c r="AO71" s="110"/>
      <c r="AP71" s="111">
        <f>SUM(AN71:AO71)</f>
        <v>4</v>
      </c>
      <c r="AQ71" s="112"/>
      <c r="AR71" s="110"/>
      <c r="AS71" s="111">
        <f>SUM(AQ71:AR71)</f>
        <v>0</v>
      </c>
      <c r="AT71" s="112"/>
      <c r="AU71" s="110"/>
      <c r="AV71" s="111">
        <f>SUM(AT71:AU71)</f>
        <v>0</v>
      </c>
      <c r="AW71" s="112"/>
      <c r="AX71" s="110"/>
      <c r="AY71" s="111">
        <f>SUM(AW71:AX71)</f>
        <v>0</v>
      </c>
      <c r="AZ71" s="112"/>
      <c r="BA71" s="110"/>
      <c r="BB71" s="111">
        <f>SUM(AZ71:BA71)</f>
        <v>0</v>
      </c>
      <c r="BC71" s="112"/>
      <c r="BD71" s="110"/>
      <c r="BE71" s="111">
        <f>SUM(BC71:BD71)</f>
        <v>0</v>
      </c>
      <c r="BF71" s="112"/>
      <c r="BG71" s="110"/>
      <c r="BH71" s="111">
        <f>SUM(BF71:BG71)</f>
        <v>0</v>
      </c>
      <c r="BI71" s="112"/>
      <c r="BJ71" s="110"/>
      <c r="BK71" s="111">
        <f>SUM(BI71:BJ71)</f>
        <v>0</v>
      </c>
      <c r="BL71" s="112"/>
      <c r="BM71" s="110"/>
      <c r="BN71" s="111">
        <f>SUM(BL71:BM71)</f>
        <v>0</v>
      </c>
      <c r="BO71" s="112"/>
      <c r="BP71" s="110"/>
      <c r="BQ71" s="111">
        <f>SUM(BO71:BP71)</f>
        <v>0</v>
      </c>
      <c r="BR71" s="112">
        <f t="shared" si="41"/>
        <v>210</v>
      </c>
      <c r="BS71" s="110">
        <f t="shared" si="42"/>
        <v>0</v>
      </c>
      <c r="BT71" s="111">
        <f t="shared" si="43"/>
        <v>210</v>
      </c>
      <c r="BU71" s="112"/>
      <c r="BV71" s="110"/>
      <c r="BW71" s="111">
        <f>SUM(BU71:BV71)</f>
        <v>0</v>
      </c>
      <c r="BX71" s="112"/>
      <c r="BY71" s="110"/>
      <c r="BZ71" s="111">
        <f>SUM(BX71:BY71)</f>
        <v>0</v>
      </c>
      <c r="CA71" s="112"/>
      <c r="CB71" s="110"/>
      <c r="CC71" s="111">
        <f>SUM(CA71:CB71)</f>
        <v>0</v>
      </c>
      <c r="CD71" s="112"/>
      <c r="CE71" s="110"/>
      <c r="CF71" s="111">
        <f>SUM(CD71:CE71)</f>
        <v>0</v>
      </c>
      <c r="CG71" s="112"/>
      <c r="CH71" s="110"/>
      <c r="CI71" s="111">
        <f>SUM(CG71:CH71)</f>
        <v>0</v>
      </c>
      <c r="CJ71" s="112"/>
      <c r="CK71" s="110"/>
      <c r="CL71" s="111">
        <f>SUM(CJ71:CK71)</f>
        <v>0</v>
      </c>
      <c r="CM71" s="112"/>
      <c r="CN71" s="110"/>
      <c r="CO71" s="111">
        <f>SUM(CM71:CN71)</f>
        <v>0</v>
      </c>
      <c r="CP71" s="112">
        <f t="shared" si="51"/>
        <v>0</v>
      </c>
      <c r="CQ71" s="110">
        <f t="shared" si="52"/>
        <v>0</v>
      </c>
      <c r="CR71" s="111">
        <f t="shared" si="53"/>
        <v>0</v>
      </c>
      <c r="CS71" s="112"/>
      <c r="CT71" s="110"/>
      <c r="CU71" s="111">
        <f>SUM(CS71:CT71)</f>
        <v>0</v>
      </c>
      <c r="CV71" s="112"/>
      <c r="CW71" s="110"/>
      <c r="CX71" s="111">
        <f>SUM(CV71:CW71)</f>
        <v>0</v>
      </c>
      <c r="CY71" s="112"/>
      <c r="CZ71" s="110"/>
      <c r="DA71" s="111">
        <f>SUM(CY71:CZ71)</f>
        <v>0</v>
      </c>
      <c r="DB71" s="112"/>
      <c r="DC71" s="110"/>
      <c r="DD71" s="111">
        <f>SUM(DB71:DC71)</f>
        <v>0</v>
      </c>
      <c r="DE71" s="112"/>
      <c r="DF71" s="110"/>
      <c r="DG71" s="111">
        <f>SUM(DE71:DF71)</f>
        <v>0</v>
      </c>
      <c r="DH71" s="112">
        <f t="shared" si="59"/>
        <v>0</v>
      </c>
      <c r="DI71" s="110">
        <f t="shared" si="60"/>
        <v>0</v>
      </c>
      <c r="DJ71" s="111">
        <f t="shared" si="61"/>
        <v>0</v>
      </c>
      <c r="DK71" s="112"/>
      <c r="DL71" s="110"/>
      <c r="DM71" s="111">
        <f>SUM(DK71:DL71)</f>
        <v>0</v>
      </c>
      <c r="DN71" s="112"/>
      <c r="DO71" s="110"/>
      <c r="DP71" s="111">
        <f>SUM(DN71:DO71)</f>
        <v>0</v>
      </c>
      <c r="DQ71" s="112"/>
      <c r="DR71" s="110"/>
      <c r="DS71" s="111">
        <f>SUM(DQ71:DR71)</f>
        <v>0</v>
      </c>
      <c r="DT71" s="112"/>
      <c r="DU71" s="110"/>
      <c r="DV71" s="111">
        <f>SUM(DT71:DU71)</f>
        <v>0</v>
      </c>
      <c r="DW71" s="112"/>
      <c r="DX71" s="110"/>
      <c r="DY71" s="111">
        <f>SUM(DW71:DX71)</f>
        <v>0</v>
      </c>
      <c r="DZ71" s="112">
        <f t="shared" si="67"/>
        <v>0</v>
      </c>
      <c r="EA71" s="110">
        <f t="shared" si="67"/>
        <v>0</v>
      </c>
      <c r="EB71" s="111">
        <f t="shared" si="68"/>
        <v>0</v>
      </c>
      <c r="EC71" s="112"/>
      <c r="ED71" s="110"/>
      <c r="EE71" s="111">
        <f>SUM(EC71:ED71)</f>
        <v>0</v>
      </c>
      <c r="EF71" s="112"/>
      <c r="EG71" s="110"/>
      <c r="EH71" s="111">
        <f>SUM(EF71:EG71)</f>
        <v>0</v>
      </c>
      <c r="EI71" s="112"/>
      <c r="EJ71" s="110"/>
      <c r="EK71" s="111">
        <f>SUM(EI71:EJ71)</f>
        <v>0</v>
      </c>
      <c r="EL71" s="112"/>
      <c r="EM71" s="110"/>
      <c r="EN71" s="111">
        <f>SUM(EL71:EM71)</f>
        <v>0</v>
      </c>
      <c r="EO71" s="112">
        <f t="shared" si="1226"/>
        <v>0</v>
      </c>
      <c r="EP71" s="110">
        <f t="shared" si="1227"/>
        <v>0</v>
      </c>
      <c r="EQ71" s="111">
        <f t="shared" si="74"/>
        <v>0</v>
      </c>
      <c r="ER71" s="112"/>
      <c r="ES71" s="110"/>
      <c r="ET71" s="111">
        <f>SUM(ER71:ES71)</f>
        <v>0</v>
      </c>
      <c r="EU71" s="112"/>
      <c r="EV71" s="110"/>
      <c r="EW71" s="111">
        <f>SUM(EU71:EV71)</f>
        <v>0</v>
      </c>
      <c r="EX71" s="112"/>
      <c r="EY71" s="110"/>
      <c r="EZ71" s="111">
        <f>SUM(EX71:EY71)</f>
        <v>0</v>
      </c>
      <c r="FA71" s="112"/>
      <c r="FB71" s="110"/>
      <c r="FC71" s="111">
        <f>SUM(FA71:FB71)</f>
        <v>0</v>
      </c>
      <c r="FD71" s="112"/>
      <c r="FE71" s="110"/>
      <c r="FF71" s="111">
        <f>SUM(FD71:FE71)</f>
        <v>0</v>
      </c>
      <c r="FG71" s="112"/>
      <c r="FH71" s="110"/>
      <c r="FI71" s="111">
        <f>SUM(FG71:FH71)</f>
        <v>0</v>
      </c>
      <c r="FJ71" s="112">
        <f t="shared" si="81"/>
        <v>0</v>
      </c>
      <c r="FK71" s="110">
        <f t="shared" si="82"/>
        <v>0</v>
      </c>
      <c r="FL71" s="111">
        <f t="shared" si="83"/>
        <v>0</v>
      </c>
      <c r="FM71" s="112"/>
      <c r="FN71" s="110"/>
      <c r="FO71" s="111">
        <f>SUM(FM71:FN71)</f>
        <v>0</v>
      </c>
      <c r="FP71" s="112"/>
      <c r="FQ71" s="110"/>
      <c r="FR71" s="111">
        <f>SUM(FP71:FQ71)</f>
        <v>0</v>
      </c>
      <c r="FS71" s="112"/>
      <c r="FT71" s="110"/>
      <c r="FU71" s="111">
        <f>SUM(FS71:FT71)</f>
        <v>0</v>
      </c>
      <c r="FV71" s="112"/>
      <c r="FW71" s="110"/>
      <c r="FX71" s="111">
        <f>SUM(FV71:FW71)</f>
        <v>0</v>
      </c>
      <c r="FY71" s="112"/>
      <c r="FZ71" s="110"/>
      <c r="GA71" s="111">
        <f>SUM(FY71:FZ71)</f>
        <v>0</v>
      </c>
      <c r="GB71" s="112">
        <f t="shared" si="89"/>
        <v>0</v>
      </c>
      <c r="GC71" s="110">
        <f t="shared" si="90"/>
        <v>0</v>
      </c>
      <c r="GD71" s="111">
        <f>SUM(GB71:GC71)</f>
        <v>0</v>
      </c>
      <c r="GE71" s="112"/>
      <c r="GF71" s="110"/>
      <c r="GG71" s="111">
        <f>SUM(GE71:GF71)</f>
        <v>0</v>
      </c>
      <c r="GH71" s="112"/>
      <c r="GI71" s="110"/>
      <c r="GJ71" s="111">
        <f>SUM(GH71:GI71)</f>
        <v>0</v>
      </c>
      <c r="GK71" s="112">
        <f t="shared" si="94"/>
        <v>0</v>
      </c>
      <c r="GL71" s="110">
        <f t="shared" si="94"/>
        <v>0</v>
      </c>
      <c r="GM71" s="111">
        <f t="shared" si="95"/>
        <v>0</v>
      </c>
      <c r="GN71" s="112"/>
      <c r="GO71" s="110"/>
      <c r="GP71" s="111">
        <f>SUM(GN71:GO71)</f>
        <v>0</v>
      </c>
      <c r="GQ71" s="112"/>
      <c r="GR71" s="110"/>
      <c r="GS71" s="111">
        <f>SUM(GQ71:GR71)</f>
        <v>0</v>
      </c>
      <c r="GT71" s="112">
        <f t="shared" si="98"/>
        <v>0</v>
      </c>
      <c r="GU71" s="110">
        <f t="shared" si="99"/>
        <v>0</v>
      </c>
      <c r="GV71" s="111">
        <f t="shared" si="100"/>
        <v>0</v>
      </c>
      <c r="GW71" s="112">
        <f t="shared" si="1228"/>
        <v>0</v>
      </c>
      <c r="GX71" s="110">
        <f t="shared" si="1229"/>
        <v>0</v>
      </c>
      <c r="GY71" s="111">
        <f t="shared" si="101"/>
        <v>0</v>
      </c>
      <c r="GZ71" s="110"/>
      <c r="HA71" s="110"/>
      <c r="HB71" s="111">
        <f>SUM(GZ71:HA71)</f>
        <v>0</v>
      </c>
      <c r="HC71" s="110"/>
      <c r="HD71" s="110"/>
      <c r="HE71" s="111">
        <f>SUM(HC71:HD71)</f>
        <v>0</v>
      </c>
      <c r="HF71" s="110"/>
      <c r="HG71" s="110"/>
      <c r="HH71" s="111">
        <f>SUM(HF71:HG71)</f>
        <v>0</v>
      </c>
      <c r="HI71" s="110"/>
      <c r="HJ71" s="110"/>
      <c r="HK71" s="111">
        <f>SUM(HI71:HJ71)</f>
        <v>0</v>
      </c>
      <c r="HL71" s="110"/>
      <c r="HM71" s="110"/>
      <c r="HN71" s="111">
        <f>SUM(HL71:HM71)</f>
        <v>0</v>
      </c>
      <c r="HO71" s="112"/>
      <c r="HP71" s="110"/>
      <c r="HQ71" s="111">
        <f>SUM(HO71:HP71)</f>
        <v>0</v>
      </c>
      <c r="HR71" s="112"/>
      <c r="HS71" s="110"/>
      <c r="HT71" s="111">
        <f>SUM(HR71:HS71)</f>
        <v>0</v>
      </c>
      <c r="HU71" s="112"/>
      <c r="HV71" s="110"/>
      <c r="HW71" s="111">
        <f>SUM(HU71:HV71)</f>
        <v>0</v>
      </c>
      <c r="HX71" s="112">
        <f t="shared" si="110"/>
        <v>0</v>
      </c>
      <c r="HY71" s="110">
        <f t="shared" si="111"/>
        <v>0</v>
      </c>
      <c r="HZ71" s="111">
        <f t="shared" si="112"/>
        <v>0</v>
      </c>
      <c r="IA71" s="112"/>
      <c r="IB71" s="110"/>
      <c r="IC71" s="111">
        <f>SUM(IA71:IB71)</f>
        <v>0</v>
      </c>
      <c r="ID71" s="112"/>
      <c r="IE71" s="110"/>
      <c r="IF71" s="111">
        <f>SUM(ID71:IE71)</f>
        <v>0</v>
      </c>
      <c r="IG71" s="112">
        <f t="shared" si="115"/>
        <v>0</v>
      </c>
      <c r="IH71" s="110">
        <f t="shared" si="116"/>
        <v>0</v>
      </c>
      <c r="II71" s="111">
        <f t="shared" si="117"/>
        <v>0</v>
      </c>
      <c r="IJ71" s="112"/>
      <c r="IK71" s="110"/>
      <c r="IL71" s="111">
        <f>SUM(IJ71:IK71)</f>
        <v>0</v>
      </c>
      <c r="IM71" s="112"/>
      <c r="IN71" s="110"/>
      <c r="IO71" s="111">
        <f>SUM(IM71:IN71)</f>
        <v>0</v>
      </c>
      <c r="IP71" s="112">
        <f t="shared" si="120"/>
        <v>0</v>
      </c>
      <c r="IQ71" s="110">
        <f t="shared" si="121"/>
        <v>0</v>
      </c>
      <c r="IR71" s="111">
        <f t="shared" si="122"/>
        <v>0</v>
      </c>
      <c r="IS71" s="112"/>
      <c r="IT71" s="110"/>
      <c r="IU71" s="111">
        <f>SUM(IS71:IT71)</f>
        <v>0</v>
      </c>
      <c r="IV71" s="112"/>
      <c r="IW71" s="110"/>
      <c r="IX71" s="111">
        <f>SUM(IV71:IW71)</f>
        <v>0</v>
      </c>
      <c r="IY71" s="112">
        <f t="shared" si="125"/>
        <v>0</v>
      </c>
      <c r="IZ71" s="110">
        <f t="shared" si="126"/>
        <v>0</v>
      </c>
      <c r="JA71" s="111">
        <f t="shared" si="127"/>
        <v>0</v>
      </c>
      <c r="JB71" s="112"/>
      <c r="JC71" s="110"/>
      <c r="JD71" s="111">
        <f>SUM(JB71:JC71)</f>
        <v>0</v>
      </c>
      <c r="JE71" s="112"/>
      <c r="JF71" s="110"/>
      <c r="JG71" s="111">
        <f>SUM(JE71:JF71)</f>
        <v>0</v>
      </c>
      <c r="JH71" s="112"/>
      <c r="JI71" s="110"/>
      <c r="JJ71" s="111">
        <f>SUM(JH71:JI71)</f>
        <v>0</v>
      </c>
      <c r="JK71" s="112">
        <f t="shared" si="131"/>
        <v>0</v>
      </c>
      <c r="JL71" s="110">
        <f t="shared" si="132"/>
        <v>0</v>
      </c>
      <c r="JM71" s="111">
        <f t="shared" si="133"/>
        <v>0</v>
      </c>
      <c r="JN71" s="112"/>
      <c r="JO71" s="110"/>
      <c r="JP71" s="111">
        <f>SUM(JN71:JO71)</f>
        <v>0</v>
      </c>
      <c r="JQ71" s="112"/>
      <c r="JR71" s="110"/>
      <c r="JS71" s="111">
        <f>SUM(JQ71:JR71)</f>
        <v>0</v>
      </c>
      <c r="JT71" s="112">
        <f t="shared" si="136"/>
        <v>0</v>
      </c>
      <c r="JU71" s="110">
        <f t="shared" si="137"/>
        <v>0</v>
      </c>
      <c r="JV71" s="111">
        <f t="shared" si="138"/>
        <v>0</v>
      </c>
      <c r="JW71" s="112"/>
      <c r="JX71" s="110"/>
      <c r="JY71" s="111">
        <f>SUM(JW71:JX71)</f>
        <v>0</v>
      </c>
      <c r="JZ71" s="112"/>
      <c r="KA71" s="110"/>
      <c r="KB71" s="111">
        <f>SUM(JZ71:KA71)</f>
        <v>0</v>
      </c>
      <c r="KC71" s="112">
        <f t="shared" si="141"/>
        <v>0</v>
      </c>
      <c r="KD71" s="110">
        <f t="shared" si="142"/>
        <v>0</v>
      </c>
      <c r="KE71" s="111">
        <f t="shared" si="143"/>
        <v>0</v>
      </c>
      <c r="KF71" s="112"/>
      <c r="KG71" s="110"/>
      <c r="KH71" s="111">
        <f>SUM(KF71:KG71)</f>
        <v>0</v>
      </c>
      <c r="KI71" s="112">
        <f t="shared" si="1351"/>
        <v>0</v>
      </c>
      <c r="KJ71" s="110">
        <f t="shared" si="1352"/>
        <v>0</v>
      </c>
      <c r="KK71" s="111">
        <f t="shared" si="145"/>
        <v>0</v>
      </c>
      <c r="KL71" s="112"/>
      <c r="KM71" s="110"/>
      <c r="KN71" s="111">
        <f>SUM(KL71:KM71)</f>
        <v>0</v>
      </c>
      <c r="KO71" s="112"/>
      <c r="KP71" s="110"/>
      <c r="KQ71" s="111">
        <f>SUM(KO71:KP71)</f>
        <v>0</v>
      </c>
      <c r="KR71" s="112"/>
      <c r="KS71" s="110"/>
      <c r="KT71" s="111">
        <f>SUM(KR71:KS71)</f>
        <v>0</v>
      </c>
      <c r="KU71" s="112">
        <f t="shared" si="149"/>
        <v>0</v>
      </c>
      <c r="KV71" s="110">
        <f t="shared" si="150"/>
        <v>0</v>
      </c>
      <c r="KW71" s="111">
        <f t="shared" si="151"/>
        <v>0</v>
      </c>
      <c r="KX71" s="112"/>
      <c r="KY71" s="110"/>
      <c r="KZ71" s="111">
        <f>SUM(KX71:KY71)</f>
        <v>0</v>
      </c>
      <c r="LA71" s="112"/>
      <c r="LB71" s="110"/>
      <c r="LC71" s="111">
        <f>SUM(LA71:LB71)</f>
        <v>0</v>
      </c>
      <c r="LD71" s="112"/>
      <c r="LE71" s="110"/>
      <c r="LF71" s="111">
        <f>SUM(LD71:LE71)</f>
        <v>0</v>
      </c>
      <c r="LG71" s="112"/>
      <c r="LH71" s="110"/>
      <c r="LI71" s="111">
        <f>SUM(LG71:LH71)</f>
        <v>0</v>
      </c>
      <c r="LJ71" s="112"/>
      <c r="LK71" s="110"/>
      <c r="LL71" s="111">
        <f>SUM(LJ71:LK71)</f>
        <v>0</v>
      </c>
      <c r="LM71" s="112">
        <f t="shared" si="157"/>
        <v>0</v>
      </c>
      <c r="LN71" s="110">
        <f t="shared" si="157"/>
        <v>0</v>
      </c>
      <c r="LO71" s="111">
        <f t="shared" si="158"/>
        <v>0</v>
      </c>
      <c r="LP71" s="112"/>
      <c r="LQ71" s="110"/>
      <c r="LR71" s="111">
        <f>SUM(LP71:LQ71)</f>
        <v>0</v>
      </c>
      <c r="LS71" s="112">
        <f t="shared" si="1230"/>
        <v>0</v>
      </c>
      <c r="LT71" s="110">
        <f t="shared" si="1231"/>
        <v>0</v>
      </c>
      <c r="LU71" s="111">
        <f t="shared" si="160"/>
        <v>0</v>
      </c>
      <c r="LV71" s="112"/>
      <c r="LW71" s="110"/>
      <c r="LX71" s="111">
        <f>SUM(LV71:LW71)</f>
        <v>0</v>
      </c>
      <c r="LY71" s="112"/>
      <c r="LZ71" s="110"/>
      <c r="MA71" s="111">
        <f>SUM(LY71:LZ71)</f>
        <v>0</v>
      </c>
      <c r="MB71" s="112"/>
      <c r="MC71" s="110"/>
      <c r="MD71" s="111">
        <f>SUM(MB71:MC71)</f>
        <v>0</v>
      </c>
      <c r="ME71" s="112"/>
      <c r="MF71" s="110"/>
      <c r="MG71" s="111">
        <f>SUM(ME71:MF71)</f>
        <v>0</v>
      </c>
      <c r="MH71" s="112"/>
      <c r="MI71" s="110"/>
      <c r="MJ71" s="111">
        <f>SUM(MH71:MI71)</f>
        <v>0</v>
      </c>
      <c r="MK71" s="112"/>
      <c r="ML71" s="110"/>
      <c r="MM71" s="111">
        <f>SUM(MK71:ML71)</f>
        <v>0</v>
      </c>
      <c r="MN71" s="112"/>
      <c r="MO71" s="110"/>
      <c r="MP71" s="111">
        <f>SUM(MN71:MO71)</f>
        <v>0</v>
      </c>
      <c r="MQ71" s="112"/>
      <c r="MR71" s="110"/>
      <c r="MS71" s="111">
        <f>SUM(MQ71:MR71)</f>
        <v>0</v>
      </c>
      <c r="MT71" s="112"/>
      <c r="MU71" s="110"/>
      <c r="MV71" s="111">
        <f>SUM(MT71:MU71)</f>
        <v>0</v>
      </c>
      <c r="MW71" s="112">
        <f t="shared" si="170"/>
        <v>0</v>
      </c>
      <c r="MX71" s="110">
        <f t="shared" si="171"/>
        <v>0</v>
      </c>
      <c r="MY71" s="111">
        <f t="shared" si="172"/>
        <v>0</v>
      </c>
      <c r="MZ71" s="112"/>
      <c r="NA71" s="110"/>
      <c r="NB71" s="111">
        <f>SUM(MZ71:NA71)</f>
        <v>0</v>
      </c>
      <c r="NC71" s="112"/>
      <c r="ND71" s="110"/>
      <c r="NE71" s="111">
        <f>SUM(NC71:ND71)</f>
        <v>0</v>
      </c>
      <c r="NF71" s="112"/>
      <c r="NG71" s="110"/>
      <c r="NH71" s="111">
        <f>SUM(NF71:NG71)</f>
        <v>0</v>
      </c>
      <c r="NI71" s="112"/>
      <c r="NJ71" s="110"/>
      <c r="NK71" s="111">
        <f>SUM(NI71:NJ71)</f>
        <v>0</v>
      </c>
      <c r="NL71" s="112">
        <f t="shared" si="177"/>
        <v>0</v>
      </c>
      <c r="NM71" s="110">
        <f t="shared" si="178"/>
        <v>0</v>
      </c>
      <c r="NN71" s="111">
        <f t="shared" si="179"/>
        <v>0</v>
      </c>
      <c r="NO71" s="112">
        <f t="shared" si="180"/>
        <v>0</v>
      </c>
      <c r="NP71" s="110">
        <f t="shared" si="181"/>
        <v>0</v>
      </c>
      <c r="NQ71" s="111">
        <f t="shared" si="182"/>
        <v>0</v>
      </c>
      <c r="NR71" s="112"/>
      <c r="NS71" s="110"/>
      <c r="NT71" s="111">
        <f>SUM(NR71:NS71)</f>
        <v>0</v>
      </c>
      <c r="NU71" s="112"/>
      <c r="NV71" s="110"/>
      <c r="NW71" s="111">
        <f>SUM(NU71:NV71)</f>
        <v>0</v>
      </c>
      <c r="NX71" s="112"/>
      <c r="NY71" s="110"/>
      <c r="NZ71" s="111">
        <f>SUM(NX71:NY71)</f>
        <v>0</v>
      </c>
      <c r="OA71" s="112"/>
      <c r="OB71" s="110"/>
      <c r="OC71" s="111">
        <f>SUM(OA71:OB71)</f>
        <v>0</v>
      </c>
      <c r="OD71" s="112"/>
      <c r="OE71" s="110"/>
      <c r="OF71" s="111">
        <f>SUM(OD71:OE71)</f>
        <v>0</v>
      </c>
      <c r="OG71" s="112"/>
      <c r="OH71" s="110"/>
      <c r="OI71" s="111">
        <f>SUM(OG71:OH71)</f>
        <v>0</v>
      </c>
      <c r="OJ71" s="112"/>
      <c r="OK71" s="110"/>
      <c r="OL71" s="111">
        <f>SUM(OJ71:OK71)</f>
        <v>0</v>
      </c>
      <c r="OM71" s="112"/>
      <c r="ON71" s="110"/>
      <c r="OO71" s="111">
        <f>SUM(OM71:ON71)</f>
        <v>0</v>
      </c>
      <c r="OP71" s="112">
        <f t="shared" si="1345"/>
        <v>0</v>
      </c>
      <c r="OQ71" s="110">
        <f t="shared" si="1345"/>
        <v>0</v>
      </c>
      <c r="OR71" s="111">
        <f t="shared" si="192"/>
        <v>0</v>
      </c>
      <c r="OS71" s="112"/>
      <c r="OT71" s="110"/>
      <c r="OU71" s="111">
        <f>SUM(OS71:OT71)</f>
        <v>0</v>
      </c>
      <c r="OV71" s="112">
        <f t="shared" si="194"/>
        <v>0</v>
      </c>
      <c r="OW71" s="110">
        <f t="shared" si="195"/>
        <v>0</v>
      </c>
      <c r="OX71" s="111">
        <f t="shared" si="196"/>
        <v>0</v>
      </c>
      <c r="OY71" s="112"/>
      <c r="OZ71" s="110"/>
      <c r="PA71" s="111">
        <f>SUM(OY71:OZ71)</f>
        <v>0</v>
      </c>
      <c r="PB71" s="112"/>
      <c r="PC71" s="110"/>
      <c r="PD71" s="111">
        <f>SUM(PB71:PC71)</f>
        <v>0</v>
      </c>
      <c r="PE71" s="112"/>
      <c r="PF71" s="110"/>
      <c r="PG71" s="111">
        <f>SUM(PE71:PF71)</f>
        <v>0</v>
      </c>
      <c r="PH71" s="112"/>
      <c r="PI71" s="110"/>
      <c r="PJ71" s="111">
        <f>SUM(PH71:PI71)</f>
        <v>0</v>
      </c>
      <c r="PK71" s="112">
        <f t="shared" si="201"/>
        <v>0</v>
      </c>
      <c r="PL71" s="110">
        <f t="shared" si="201"/>
        <v>0</v>
      </c>
      <c r="PM71" s="111">
        <f t="shared" si="202"/>
        <v>0</v>
      </c>
      <c r="PN71" s="112">
        <f t="shared" si="1353"/>
        <v>0</v>
      </c>
      <c r="PO71" s="110">
        <f t="shared" si="1354"/>
        <v>0</v>
      </c>
      <c r="PP71" s="111">
        <f t="shared" si="203"/>
        <v>0</v>
      </c>
      <c r="PQ71" s="112">
        <f t="shared" si="1232"/>
        <v>0</v>
      </c>
      <c r="PR71" s="110">
        <f t="shared" si="1233"/>
        <v>0</v>
      </c>
      <c r="PS71" s="111">
        <f t="shared" si="204"/>
        <v>0</v>
      </c>
      <c r="PT71" s="112">
        <f t="shared" si="1234"/>
        <v>827.75</v>
      </c>
      <c r="PU71" s="110">
        <f t="shared" si="1235"/>
        <v>0</v>
      </c>
      <c r="PV71" s="111">
        <f t="shared" si="205"/>
        <v>827.75</v>
      </c>
    </row>
    <row r="72" spans="1:438" s="121" customFormat="1" ht="16.5" thickBot="1" x14ac:dyDescent="0.3">
      <c r="A72" s="114">
        <v>61</v>
      </c>
      <c r="B72" s="115"/>
      <c r="C72" s="116" t="s">
        <v>328</v>
      </c>
      <c r="D72" s="117"/>
      <c r="E72" s="118"/>
      <c r="F72" s="119"/>
      <c r="G72" s="118"/>
      <c r="H72" s="118"/>
      <c r="I72" s="119"/>
      <c r="J72" s="118"/>
      <c r="K72" s="118"/>
      <c r="L72" s="119"/>
      <c r="M72" s="118"/>
      <c r="N72" s="118"/>
      <c r="O72" s="119"/>
      <c r="P72" s="118"/>
      <c r="Q72" s="118"/>
      <c r="R72" s="119"/>
      <c r="S72" s="118"/>
      <c r="T72" s="118"/>
      <c r="U72" s="119"/>
      <c r="V72" s="118"/>
      <c r="W72" s="118"/>
      <c r="X72" s="119"/>
      <c r="Y72" s="118"/>
      <c r="Z72" s="118"/>
      <c r="AA72" s="119"/>
      <c r="AB72" s="120">
        <f t="shared" si="25"/>
        <v>0</v>
      </c>
      <c r="AC72" s="118">
        <f t="shared" si="26"/>
        <v>0</v>
      </c>
      <c r="AD72" s="119">
        <f t="shared" si="26"/>
        <v>0</v>
      </c>
      <c r="AE72" s="118"/>
      <c r="AF72" s="118"/>
      <c r="AG72" s="119"/>
      <c r="AH72" s="120">
        <f t="shared" si="1225"/>
        <v>0</v>
      </c>
      <c r="AI72" s="118">
        <f t="shared" si="28"/>
        <v>0</v>
      </c>
      <c r="AJ72" s="119">
        <f t="shared" si="29"/>
        <v>0</v>
      </c>
      <c r="AK72" s="118">
        <v>14</v>
      </c>
      <c r="AL72" s="118"/>
      <c r="AM72" s="111">
        <f>SUM(AK72:AL72)</f>
        <v>14</v>
      </c>
      <c r="AN72" s="120"/>
      <c r="AO72" s="118"/>
      <c r="AP72" s="119"/>
      <c r="AQ72" s="120"/>
      <c r="AR72" s="118"/>
      <c r="AS72" s="119"/>
      <c r="AT72" s="120"/>
      <c r="AU72" s="118"/>
      <c r="AV72" s="119"/>
      <c r="AW72" s="120"/>
      <c r="AX72" s="118"/>
      <c r="AY72" s="119"/>
      <c r="AZ72" s="120"/>
      <c r="BA72" s="118"/>
      <c r="BB72" s="119"/>
      <c r="BC72" s="120"/>
      <c r="BD72" s="118"/>
      <c r="BE72" s="119"/>
      <c r="BF72" s="120"/>
      <c r="BG72" s="118"/>
      <c r="BH72" s="119"/>
      <c r="BI72" s="120"/>
      <c r="BJ72" s="118"/>
      <c r="BK72" s="119"/>
      <c r="BL72" s="120"/>
      <c r="BM72" s="118"/>
      <c r="BN72" s="119"/>
      <c r="BO72" s="120"/>
      <c r="BP72" s="118"/>
      <c r="BQ72" s="119"/>
      <c r="BR72" s="120">
        <f t="shared" si="41"/>
        <v>14</v>
      </c>
      <c r="BS72" s="118">
        <f t="shared" si="42"/>
        <v>0</v>
      </c>
      <c r="BT72" s="119">
        <f t="shared" si="43"/>
        <v>14</v>
      </c>
      <c r="BU72" s="120"/>
      <c r="BV72" s="118"/>
      <c r="BW72" s="119"/>
      <c r="BX72" s="120"/>
      <c r="BY72" s="118"/>
      <c r="BZ72" s="119"/>
      <c r="CA72" s="120"/>
      <c r="CB72" s="118"/>
      <c r="CC72" s="119"/>
      <c r="CD72" s="120"/>
      <c r="CE72" s="118"/>
      <c r="CF72" s="119"/>
      <c r="CG72" s="120"/>
      <c r="CH72" s="118"/>
      <c r="CI72" s="119"/>
      <c r="CJ72" s="120"/>
      <c r="CK72" s="118"/>
      <c r="CL72" s="119"/>
      <c r="CM72" s="120"/>
      <c r="CN72" s="118"/>
      <c r="CO72" s="119"/>
      <c r="CP72" s="120">
        <f t="shared" si="51"/>
        <v>0</v>
      </c>
      <c r="CQ72" s="118">
        <f t="shared" si="52"/>
        <v>0</v>
      </c>
      <c r="CR72" s="119">
        <f t="shared" si="53"/>
        <v>0</v>
      </c>
      <c r="CS72" s="120"/>
      <c r="CT72" s="118"/>
      <c r="CU72" s="119"/>
      <c r="CV72" s="120"/>
      <c r="CW72" s="118"/>
      <c r="CX72" s="119"/>
      <c r="CY72" s="120"/>
      <c r="CZ72" s="118"/>
      <c r="DA72" s="119"/>
      <c r="DB72" s="120"/>
      <c r="DC72" s="118"/>
      <c r="DD72" s="119"/>
      <c r="DE72" s="120"/>
      <c r="DF72" s="118"/>
      <c r="DG72" s="119"/>
      <c r="DH72" s="120">
        <f t="shared" si="59"/>
        <v>0</v>
      </c>
      <c r="DI72" s="118">
        <f t="shared" si="60"/>
        <v>0</v>
      </c>
      <c r="DJ72" s="119">
        <f t="shared" si="61"/>
        <v>0</v>
      </c>
      <c r="DK72" s="120"/>
      <c r="DL72" s="118"/>
      <c r="DM72" s="119"/>
      <c r="DN72" s="120"/>
      <c r="DO72" s="118"/>
      <c r="DP72" s="119"/>
      <c r="DQ72" s="120"/>
      <c r="DR72" s="118"/>
      <c r="DS72" s="119"/>
      <c r="DT72" s="120"/>
      <c r="DU72" s="118"/>
      <c r="DV72" s="119"/>
      <c r="DW72" s="120"/>
      <c r="DX72" s="118"/>
      <c r="DY72" s="119"/>
      <c r="DZ72" s="120">
        <f t="shared" si="67"/>
        <v>0</v>
      </c>
      <c r="EA72" s="118">
        <f t="shared" si="67"/>
        <v>0</v>
      </c>
      <c r="EB72" s="119">
        <f t="shared" si="68"/>
        <v>0</v>
      </c>
      <c r="EC72" s="120"/>
      <c r="ED72" s="118"/>
      <c r="EE72" s="119"/>
      <c r="EF72" s="120"/>
      <c r="EG72" s="118"/>
      <c r="EH72" s="119"/>
      <c r="EI72" s="120"/>
      <c r="EJ72" s="118"/>
      <c r="EK72" s="119"/>
      <c r="EL72" s="120"/>
      <c r="EM72" s="118"/>
      <c r="EN72" s="119"/>
      <c r="EO72" s="120">
        <f t="shared" si="1226"/>
        <v>0</v>
      </c>
      <c r="EP72" s="118">
        <f t="shared" si="1227"/>
        <v>0</v>
      </c>
      <c r="EQ72" s="119">
        <f t="shared" si="74"/>
        <v>0</v>
      </c>
      <c r="ER72" s="120"/>
      <c r="ES72" s="118"/>
      <c r="ET72" s="119"/>
      <c r="EU72" s="120"/>
      <c r="EV72" s="118"/>
      <c r="EW72" s="119"/>
      <c r="EX72" s="120"/>
      <c r="EY72" s="118"/>
      <c r="EZ72" s="119"/>
      <c r="FA72" s="120"/>
      <c r="FB72" s="118"/>
      <c r="FC72" s="119"/>
      <c r="FD72" s="118"/>
      <c r="FE72" s="118"/>
      <c r="FF72" s="119"/>
      <c r="FG72" s="120"/>
      <c r="FH72" s="118"/>
      <c r="FI72" s="119"/>
      <c r="FJ72" s="120">
        <f t="shared" si="81"/>
        <v>0</v>
      </c>
      <c r="FK72" s="118">
        <f t="shared" si="82"/>
        <v>0</v>
      </c>
      <c r="FL72" s="119">
        <f t="shared" si="83"/>
        <v>0</v>
      </c>
      <c r="FM72" s="120"/>
      <c r="FN72" s="118"/>
      <c r="FO72" s="119"/>
      <c r="FP72" s="120"/>
      <c r="FQ72" s="118"/>
      <c r="FR72" s="119"/>
      <c r="FS72" s="120"/>
      <c r="FT72" s="118"/>
      <c r="FU72" s="119"/>
      <c r="FV72" s="120"/>
      <c r="FW72" s="118"/>
      <c r="FX72" s="119"/>
      <c r="FY72" s="120"/>
      <c r="FZ72" s="118"/>
      <c r="GA72" s="119"/>
      <c r="GB72" s="120">
        <f t="shared" si="89"/>
        <v>0</v>
      </c>
      <c r="GC72" s="118">
        <f t="shared" si="90"/>
        <v>0</v>
      </c>
      <c r="GD72" s="119"/>
      <c r="GE72" s="120"/>
      <c r="GF72" s="118"/>
      <c r="GG72" s="119"/>
      <c r="GH72" s="120"/>
      <c r="GI72" s="118"/>
      <c r="GJ72" s="119"/>
      <c r="GK72" s="120">
        <f t="shared" si="94"/>
        <v>0</v>
      </c>
      <c r="GL72" s="118">
        <f t="shared" si="94"/>
        <v>0</v>
      </c>
      <c r="GM72" s="119">
        <f t="shared" si="95"/>
        <v>0</v>
      </c>
      <c r="GN72" s="120"/>
      <c r="GO72" s="118"/>
      <c r="GP72" s="119"/>
      <c r="GQ72" s="120"/>
      <c r="GR72" s="118"/>
      <c r="GS72" s="119"/>
      <c r="GT72" s="120">
        <f t="shared" si="98"/>
        <v>0</v>
      </c>
      <c r="GU72" s="118">
        <f t="shared" si="99"/>
        <v>0</v>
      </c>
      <c r="GV72" s="119">
        <f t="shared" si="100"/>
        <v>0</v>
      </c>
      <c r="GW72" s="120">
        <f t="shared" si="1228"/>
        <v>0</v>
      </c>
      <c r="GX72" s="118">
        <f t="shared" si="1229"/>
        <v>0</v>
      </c>
      <c r="GY72" s="119">
        <f t="shared" si="101"/>
        <v>0</v>
      </c>
      <c r="GZ72" s="118"/>
      <c r="HA72" s="118"/>
      <c r="HB72" s="119"/>
      <c r="HC72" s="118"/>
      <c r="HD72" s="118"/>
      <c r="HE72" s="119"/>
      <c r="HF72" s="118"/>
      <c r="HG72" s="118"/>
      <c r="HH72" s="119"/>
      <c r="HI72" s="118"/>
      <c r="HJ72" s="118"/>
      <c r="HK72" s="119"/>
      <c r="HL72" s="118"/>
      <c r="HM72" s="118"/>
      <c r="HN72" s="119"/>
      <c r="HO72" s="120"/>
      <c r="HP72" s="118"/>
      <c r="HQ72" s="119"/>
      <c r="HR72" s="120"/>
      <c r="HS72" s="118"/>
      <c r="HT72" s="119"/>
      <c r="HU72" s="120"/>
      <c r="HV72" s="118"/>
      <c r="HW72" s="119"/>
      <c r="HX72" s="120">
        <f t="shared" si="110"/>
        <v>0</v>
      </c>
      <c r="HY72" s="118">
        <f t="shared" si="111"/>
        <v>0</v>
      </c>
      <c r="HZ72" s="119">
        <f t="shared" si="112"/>
        <v>0</v>
      </c>
      <c r="IA72" s="120"/>
      <c r="IB72" s="118"/>
      <c r="IC72" s="119"/>
      <c r="ID72" s="120"/>
      <c r="IE72" s="118"/>
      <c r="IF72" s="119"/>
      <c r="IG72" s="120">
        <f t="shared" si="115"/>
        <v>0</v>
      </c>
      <c r="IH72" s="118">
        <f t="shared" si="116"/>
        <v>0</v>
      </c>
      <c r="II72" s="119">
        <f t="shared" si="117"/>
        <v>0</v>
      </c>
      <c r="IJ72" s="120"/>
      <c r="IK72" s="118"/>
      <c r="IL72" s="119"/>
      <c r="IM72" s="120"/>
      <c r="IN72" s="118"/>
      <c r="IO72" s="119"/>
      <c r="IP72" s="120">
        <f t="shared" si="120"/>
        <v>0</v>
      </c>
      <c r="IQ72" s="118">
        <f t="shared" si="121"/>
        <v>0</v>
      </c>
      <c r="IR72" s="119">
        <f t="shared" si="122"/>
        <v>0</v>
      </c>
      <c r="IS72" s="120"/>
      <c r="IT72" s="118"/>
      <c r="IU72" s="119"/>
      <c r="IV72" s="120"/>
      <c r="IW72" s="118"/>
      <c r="IX72" s="119"/>
      <c r="IY72" s="120">
        <f t="shared" si="125"/>
        <v>0</v>
      </c>
      <c r="IZ72" s="118">
        <f t="shared" si="126"/>
        <v>0</v>
      </c>
      <c r="JA72" s="119">
        <f t="shared" si="127"/>
        <v>0</v>
      </c>
      <c r="JB72" s="120"/>
      <c r="JC72" s="118"/>
      <c r="JD72" s="119"/>
      <c r="JE72" s="120"/>
      <c r="JF72" s="118"/>
      <c r="JG72" s="119"/>
      <c r="JH72" s="120"/>
      <c r="JI72" s="118"/>
      <c r="JJ72" s="119"/>
      <c r="JK72" s="120">
        <f t="shared" si="131"/>
        <v>0</v>
      </c>
      <c r="JL72" s="118">
        <f t="shared" si="132"/>
        <v>0</v>
      </c>
      <c r="JM72" s="119">
        <f t="shared" si="133"/>
        <v>0</v>
      </c>
      <c r="JN72" s="120"/>
      <c r="JO72" s="118"/>
      <c r="JP72" s="119"/>
      <c r="JQ72" s="120"/>
      <c r="JR72" s="118"/>
      <c r="JS72" s="119"/>
      <c r="JT72" s="120">
        <f t="shared" si="136"/>
        <v>0</v>
      </c>
      <c r="JU72" s="118">
        <f t="shared" si="137"/>
        <v>0</v>
      </c>
      <c r="JV72" s="119">
        <f t="shared" si="138"/>
        <v>0</v>
      </c>
      <c r="JW72" s="120"/>
      <c r="JX72" s="118"/>
      <c r="JY72" s="119"/>
      <c r="JZ72" s="120"/>
      <c r="KA72" s="118"/>
      <c r="KB72" s="119"/>
      <c r="KC72" s="120">
        <f t="shared" si="141"/>
        <v>0</v>
      </c>
      <c r="KD72" s="118">
        <f t="shared" si="142"/>
        <v>0</v>
      </c>
      <c r="KE72" s="119">
        <f t="shared" si="143"/>
        <v>0</v>
      </c>
      <c r="KF72" s="120"/>
      <c r="KG72" s="118"/>
      <c r="KH72" s="119"/>
      <c r="KI72" s="120">
        <f t="shared" si="1351"/>
        <v>0</v>
      </c>
      <c r="KJ72" s="118">
        <f t="shared" si="1352"/>
        <v>0</v>
      </c>
      <c r="KK72" s="119">
        <f t="shared" si="145"/>
        <v>0</v>
      </c>
      <c r="KL72" s="120"/>
      <c r="KM72" s="118"/>
      <c r="KN72" s="119"/>
      <c r="KO72" s="120"/>
      <c r="KP72" s="118"/>
      <c r="KQ72" s="119"/>
      <c r="KR72" s="120"/>
      <c r="KS72" s="118"/>
      <c r="KT72" s="119"/>
      <c r="KU72" s="120">
        <f t="shared" si="149"/>
        <v>0</v>
      </c>
      <c r="KV72" s="118">
        <f t="shared" si="150"/>
        <v>0</v>
      </c>
      <c r="KW72" s="119">
        <f t="shared" si="151"/>
        <v>0</v>
      </c>
      <c r="KX72" s="120"/>
      <c r="KY72" s="118"/>
      <c r="KZ72" s="119"/>
      <c r="LA72" s="120"/>
      <c r="LB72" s="118"/>
      <c r="LC72" s="119"/>
      <c r="LD72" s="120"/>
      <c r="LE72" s="118"/>
      <c r="LF72" s="119"/>
      <c r="LG72" s="120"/>
      <c r="LH72" s="118"/>
      <c r="LI72" s="119"/>
      <c r="LJ72" s="120"/>
      <c r="LK72" s="118"/>
      <c r="LL72" s="119"/>
      <c r="LM72" s="120">
        <f t="shared" si="157"/>
        <v>0</v>
      </c>
      <c r="LN72" s="118">
        <f t="shared" si="157"/>
        <v>0</v>
      </c>
      <c r="LO72" s="119">
        <f t="shared" si="158"/>
        <v>0</v>
      </c>
      <c r="LP72" s="120"/>
      <c r="LQ72" s="118"/>
      <c r="LR72" s="119"/>
      <c r="LS72" s="120">
        <f t="shared" si="1230"/>
        <v>0</v>
      </c>
      <c r="LT72" s="118">
        <f t="shared" si="1231"/>
        <v>0</v>
      </c>
      <c r="LU72" s="119">
        <f t="shared" si="160"/>
        <v>0</v>
      </c>
      <c r="LV72" s="120"/>
      <c r="LW72" s="118"/>
      <c r="LX72" s="119"/>
      <c r="LY72" s="120"/>
      <c r="LZ72" s="118"/>
      <c r="MA72" s="119"/>
      <c r="MB72" s="120"/>
      <c r="MC72" s="118"/>
      <c r="MD72" s="119"/>
      <c r="ME72" s="120"/>
      <c r="MF72" s="118"/>
      <c r="MG72" s="119"/>
      <c r="MH72" s="120"/>
      <c r="MI72" s="118"/>
      <c r="MJ72" s="119"/>
      <c r="MK72" s="120"/>
      <c r="ML72" s="118"/>
      <c r="MM72" s="119"/>
      <c r="MN72" s="120"/>
      <c r="MO72" s="118"/>
      <c r="MP72" s="119"/>
      <c r="MQ72" s="120"/>
      <c r="MR72" s="118"/>
      <c r="MS72" s="119"/>
      <c r="MT72" s="120"/>
      <c r="MU72" s="118"/>
      <c r="MV72" s="119"/>
      <c r="MW72" s="120">
        <f t="shared" si="170"/>
        <v>0</v>
      </c>
      <c r="MX72" s="118">
        <f t="shared" si="171"/>
        <v>0</v>
      </c>
      <c r="MY72" s="119">
        <f t="shared" si="172"/>
        <v>0</v>
      </c>
      <c r="MZ72" s="120"/>
      <c r="NA72" s="118"/>
      <c r="NB72" s="119"/>
      <c r="NC72" s="120"/>
      <c r="ND72" s="118"/>
      <c r="NE72" s="119"/>
      <c r="NF72" s="120"/>
      <c r="NG72" s="118"/>
      <c r="NH72" s="119"/>
      <c r="NI72" s="120"/>
      <c r="NJ72" s="118"/>
      <c r="NK72" s="119"/>
      <c r="NL72" s="120">
        <f t="shared" si="177"/>
        <v>0</v>
      </c>
      <c r="NM72" s="118">
        <f t="shared" si="178"/>
        <v>0</v>
      </c>
      <c r="NN72" s="119">
        <f t="shared" si="179"/>
        <v>0</v>
      </c>
      <c r="NO72" s="120">
        <f t="shared" si="180"/>
        <v>0</v>
      </c>
      <c r="NP72" s="118">
        <f t="shared" si="181"/>
        <v>0</v>
      </c>
      <c r="NQ72" s="119">
        <f t="shared" si="182"/>
        <v>0</v>
      </c>
      <c r="NR72" s="120"/>
      <c r="NS72" s="118"/>
      <c r="NT72" s="119"/>
      <c r="NU72" s="120"/>
      <c r="NV72" s="118"/>
      <c r="NW72" s="119"/>
      <c r="NX72" s="120"/>
      <c r="NY72" s="118"/>
      <c r="NZ72" s="119"/>
      <c r="OA72" s="120"/>
      <c r="OB72" s="118"/>
      <c r="OC72" s="119"/>
      <c r="OD72" s="120"/>
      <c r="OE72" s="118"/>
      <c r="OF72" s="119"/>
      <c r="OG72" s="120"/>
      <c r="OH72" s="118"/>
      <c r="OI72" s="119"/>
      <c r="OJ72" s="120"/>
      <c r="OK72" s="118"/>
      <c r="OL72" s="119"/>
      <c r="OM72" s="120"/>
      <c r="ON72" s="118"/>
      <c r="OO72" s="119"/>
      <c r="OP72" s="120">
        <f t="shared" si="1345"/>
        <v>0</v>
      </c>
      <c r="OQ72" s="118">
        <f t="shared" si="1345"/>
        <v>0</v>
      </c>
      <c r="OR72" s="119">
        <f t="shared" si="192"/>
        <v>0</v>
      </c>
      <c r="OS72" s="120"/>
      <c r="OT72" s="118"/>
      <c r="OU72" s="119"/>
      <c r="OV72" s="120">
        <f t="shared" si="194"/>
        <v>0</v>
      </c>
      <c r="OW72" s="118">
        <f t="shared" si="195"/>
        <v>0</v>
      </c>
      <c r="OX72" s="119">
        <f t="shared" si="196"/>
        <v>0</v>
      </c>
      <c r="OY72" s="120"/>
      <c r="OZ72" s="118"/>
      <c r="PA72" s="119"/>
      <c r="PB72" s="120"/>
      <c r="PC72" s="118"/>
      <c r="PD72" s="119"/>
      <c r="PE72" s="120"/>
      <c r="PF72" s="118"/>
      <c r="PG72" s="119"/>
      <c r="PH72" s="120"/>
      <c r="PI72" s="118"/>
      <c r="PJ72" s="119"/>
      <c r="PK72" s="120">
        <f t="shared" si="201"/>
        <v>0</v>
      </c>
      <c r="PL72" s="118">
        <f t="shared" si="201"/>
        <v>0</v>
      </c>
      <c r="PM72" s="119">
        <f t="shared" si="202"/>
        <v>0</v>
      </c>
      <c r="PN72" s="120">
        <f t="shared" si="1353"/>
        <v>0</v>
      </c>
      <c r="PO72" s="118">
        <f t="shared" si="1354"/>
        <v>0</v>
      </c>
      <c r="PP72" s="119">
        <f t="shared" si="203"/>
        <v>0</v>
      </c>
      <c r="PQ72" s="120">
        <f t="shared" si="1232"/>
        <v>0</v>
      </c>
      <c r="PR72" s="118">
        <f t="shared" si="1233"/>
        <v>0</v>
      </c>
      <c r="PS72" s="119">
        <f t="shared" si="204"/>
        <v>0</v>
      </c>
      <c r="PT72" s="120">
        <f t="shared" si="1234"/>
        <v>14</v>
      </c>
      <c r="PU72" s="118">
        <f t="shared" si="1235"/>
        <v>0</v>
      </c>
      <c r="PV72" s="119">
        <f t="shared" si="205"/>
        <v>14</v>
      </c>
    </row>
    <row r="73" spans="1:438" x14ac:dyDescent="0.25">
      <c r="A73" s="122"/>
      <c r="B73" s="122"/>
      <c r="C73" s="123"/>
      <c r="KI73" s="34"/>
      <c r="KJ73" s="32"/>
    </row>
    <row r="74" spans="1:438" x14ac:dyDescent="0.25">
      <c r="A74" s="122"/>
      <c r="B74" s="122"/>
      <c r="C74" s="123"/>
    </row>
    <row r="75" spans="1:438" x14ac:dyDescent="0.25">
      <c r="A75" s="122"/>
      <c r="B75" s="122"/>
      <c r="C75" s="123"/>
    </row>
    <row r="76" spans="1:438" x14ac:dyDescent="0.25">
      <c r="A76" s="122"/>
      <c r="B76" s="122"/>
      <c r="C76" s="123"/>
    </row>
    <row r="77" spans="1:438" x14ac:dyDescent="0.25">
      <c r="A77" s="122"/>
      <c r="B77" s="122"/>
      <c r="C77" s="123"/>
    </row>
    <row r="78" spans="1:438" x14ac:dyDescent="0.25">
      <c r="A78" s="122"/>
      <c r="B78" s="122"/>
      <c r="C78" s="123"/>
    </row>
    <row r="79" spans="1:438" x14ac:dyDescent="0.25">
      <c r="A79" s="122"/>
      <c r="B79" s="122"/>
      <c r="C79" s="123"/>
    </row>
    <row r="80" spans="1:438" x14ac:dyDescent="0.25">
      <c r="A80" s="122"/>
      <c r="B80" s="122"/>
      <c r="C80" s="123"/>
    </row>
    <row r="81" spans="1:3" x14ac:dyDescent="0.25">
      <c r="A81" s="122"/>
      <c r="B81" s="122"/>
      <c r="C81" s="123"/>
    </row>
    <row r="82" spans="1:3" x14ac:dyDescent="0.25">
      <c r="A82" s="122"/>
      <c r="B82" s="122"/>
      <c r="C82" s="123"/>
    </row>
    <row r="83" spans="1:3" x14ac:dyDescent="0.25">
      <c r="A83" s="122"/>
      <c r="B83" s="122"/>
      <c r="C83" s="123"/>
    </row>
    <row r="84" spans="1:3" x14ac:dyDescent="0.25">
      <c r="A84" s="122"/>
      <c r="B84" s="122"/>
      <c r="C84" s="123"/>
    </row>
    <row r="85" spans="1:3" x14ac:dyDescent="0.25">
      <c r="A85" s="122"/>
      <c r="B85" s="122"/>
      <c r="C85" s="123"/>
    </row>
    <row r="86" spans="1:3" x14ac:dyDescent="0.25">
      <c r="A86" s="122"/>
      <c r="B86" s="122"/>
      <c r="C86" s="123"/>
    </row>
    <row r="87" spans="1:3" x14ac:dyDescent="0.25">
      <c r="A87" s="122"/>
      <c r="B87" s="122"/>
      <c r="C87" s="123"/>
    </row>
    <row r="88" spans="1:3" x14ac:dyDescent="0.25">
      <c r="A88" s="122"/>
      <c r="B88" s="122"/>
      <c r="C88" s="123"/>
    </row>
    <row r="89" spans="1:3" x14ac:dyDescent="0.25">
      <c r="A89" s="122"/>
      <c r="B89" s="122"/>
      <c r="C89" s="123"/>
    </row>
    <row r="90" spans="1:3" x14ac:dyDescent="0.25">
      <c r="A90" s="122"/>
      <c r="B90" s="122"/>
      <c r="C90" s="123"/>
    </row>
    <row r="91" spans="1:3" x14ac:dyDescent="0.25">
      <c r="A91" s="122"/>
      <c r="B91" s="122"/>
      <c r="C91" s="123"/>
    </row>
    <row r="92" spans="1:3" x14ac:dyDescent="0.25">
      <c r="A92" s="122"/>
      <c r="B92" s="122"/>
      <c r="C92" s="123"/>
    </row>
    <row r="93" spans="1:3" x14ac:dyDescent="0.25">
      <c r="A93" s="122"/>
      <c r="B93" s="122"/>
      <c r="C93" s="123"/>
    </row>
    <row r="94" spans="1:3" x14ac:dyDescent="0.25">
      <c r="A94" s="122"/>
      <c r="B94" s="122"/>
      <c r="C94" s="123"/>
    </row>
    <row r="95" spans="1:3" x14ac:dyDescent="0.25">
      <c r="A95" s="122"/>
      <c r="B95" s="122"/>
      <c r="C95" s="123"/>
    </row>
    <row r="96" spans="1:3" x14ac:dyDescent="0.25">
      <c r="A96" s="122"/>
      <c r="B96" s="122"/>
      <c r="C96" s="123"/>
    </row>
    <row r="97" spans="1:3" x14ac:dyDescent="0.25">
      <c r="A97" s="122"/>
      <c r="B97" s="122"/>
      <c r="C97" s="123"/>
    </row>
    <row r="98" spans="1:3" x14ac:dyDescent="0.25">
      <c r="A98" s="122"/>
      <c r="B98" s="122"/>
      <c r="C98" s="123"/>
    </row>
    <row r="99" spans="1:3" x14ac:dyDescent="0.25">
      <c r="A99" s="122"/>
      <c r="B99" s="122"/>
      <c r="C99" s="123"/>
    </row>
    <row r="100" spans="1:3" x14ac:dyDescent="0.25">
      <c r="A100" s="122"/>
      <c r="B100" s="122"/>
      <c r="C100" s="123"/>
    </row>
    <row r="101" spans="1:3" x14ac:dyDescent="0.25">
      <c r="A101" s="122"/>
      <c r="B101" s="122"/>
      <c r="C101" s="123"/>
    </row>
    <row r="102" spans="1:3" x14ac:dyDescent="0.25">
      <c r="A102" s="122"/>
      <c r="B102" s="122"/>
      <c r="C102" s="123"/>
    </row>
    <row r="103" spans="1:3" x14ac:dyDescent="0.25">
      <c r="A103" s="122"/>
      <c r="B103" s="122"/>
      <c r="C103" s="123"/>
    </row>
    <row r="104" spans="1:3" x14ac:dyDescent="0.25">
      <c r="A104" s="122"/>
      <c r="B104" s="122"/>
      <c r="C104" s="123"/>
    </row>
    <row r="105" spans="1:3" x14ac:dyDescent="0.25">
      <c r="A105" s="122"/>
      <c r="B105" s="122"/>
      <c r="C105" s="123"/>
    </row>
    <row r="106" spans="1:3" x14ac:dyDescent="0.25">
      <c r="A106" s="122"/>
      <c r="B106" s="122"/>
      <c r="C106" s="123"/>
    </row>
    <row r="107" spans="1:3" x14ac:dyDescent="0.25">
      <c r="A107" s="122"/>
      <c r="B107" s="122"/>
      <c r="C107" s="123"/>
    </row>
    <row r="108" spans="1:3" x14ac:dyDescent="0.25">
      <c r="A108" s="122"/>
      <c r="B108" s="122"/>
      <c r="C108" s="123"/>
    </row>
    <row r="109" spans="1:3" x14ac:dyDescent="0.25">
      <c r="A109" s="122"/>
      <c r="B109" s="122"/>
      <c r="C109" s="123"/>
    </row>
    <row r="110" spans="1:3" x14ac:dyDescent="0.25">
      <c r="A110" s="122"/>
      <c r="B110" s="122"/>
      <c r="C110" s="123"/>
    </row>
    <row r="111" spans="1:3" x14ac:dyDescent="0.25">
      <c r="A111" s="122"/>
      <c r="B111" s="122"/>
      <c r="C111" s="123"/>
    </row>
    <row r="112" spans="1:3" x14ac:dyDescent="0.25">
      <c r="A112" s="122"/>
      <c r="B112" s="122"/>
      <c r="C112" s="123"/>
    </row>
    <row r="113" spans="1:3" x14ac:dyDescent="0.25">
      <c r="A113" s="122"/>
      <c r="B113" s="122"/>
      <c r="C113" s="123"/>
    </row>
    <row r="114" spans="1:3" x14ac:dyDescent="0.25">
      <c r="A114" s="122"/>
      <c r="B114" s="122"/>
      <c r="C114" s="123"/>
    </row>
    <row r="115" spans="1:3" x14ac:dyDescent="0.25">
      <c r="A115" s="122"/>
      <c r="B115" s="122"/>
      <c r="C115" s="123"/>
    </row>
    <row r="116" spans="1:3" x14ac:dyDescent="0.25">
      <c r="A116" s="122"/>
      <c r="B116" s="122"/>
      <c r="C116" s="123"/>
    </row>
    <row r="117" spans="1:3" x14ac:dyDescent="0.25">
      <c r="A117" s="122"/>
      <c r="B117" s="122"/>
      <c r="C117" s="123"/>
    </row>
    <row r="118" spans="1:3" x14ac:dyDescent="0.25">
      <c r="A118" s="122"/>
      <c r="B118" s="122"/>
      <c r="C118" s="123"/>
    </row>
    <row r="119" spans="1:3" x14ac:dyDescent="0.25">
      <c r="A119" s="122"/>
      <c r="B119" s="122"/>
      <c r="C119" s="123"/>
    </row>
    <row r="120" spans="1:3" x14ac:dyDescent="0.25">
      <c r="A120" s="122"/>
      <c r="B120" s="122"/>
      <c r="C120" s="123"/>
    </row>
    <row r="121" spans="1:3" x14ac:dyDescent="0.25">
      <c r="A121" s="122"/>
      <c r="B121" s="122"/>
      <c r="C121" s="123"/>
    </row>
    <row r="122" spans="1:3" x14ac:dyDescent="0.25">
      <c r="A122" s="122"/>
      <c r="B122" s="122"/>
      <c r="C122" s="123"/>
    </row>
    <row r="123" spans="1:3" x14ac:dyDescent="0.25">
      <c r="A123" s="122"/>
      <c r="B123" s="122"/>
      <c r="C123" s="123"/>
    </row>
    <row r="124" spans="1:3" x14ac:dyDescent="0.25">
      <c r="A124" s="122"/>
      <c r="B124" s="122"/>
      <c r="C124" s="123"/>
    </row>
    <row r="125" spans="1:3" x14ac:dyDescent="0.25">
      <c r="A125" s="122"/>
      <c r="B125" s="122"/>
      <c r="C125" s="123"/>
    </row>
    <row r="126" spans="1:3" x14ac:dyDescent="0.25">
      <c r="A126" s="122"/>
      <c r="B126" s="122"/>
      <c r="C126" s="123"/>
    </row>
    <row r="127" spans="1:3" x14ac:dyDescent="0.25">
      <c r="A127" s="122"/>
      <c r="B127" s="122"/>
      <c r="C127" s="123"/>
    </row>
    <row r="128" spans="1:3" x14ac:dyDescent="0.25">
      <c r="A128" s="122"/>
      <c r="B128" s="122"/>
      <c r="C128" s="123"/>
    </row>
    <row r="129" spans="1:3" x14ac:dyDescent="0.25">
      <c r="A129" s="122"/>
      <c r="B129" s="122"/>
      <c r="C129" s="123"/>
    </row>
    <row r="130" spans="1:3" x14ac:dyDescent="0.25">
      <c r="A130" s="122"/>
      <c r="B130" s="122"/>
      <c r="C130" s="123"/>
    </row>
    <row r="131" spans="1:3" x14ac:dyDescent="0.25">
      <c r="A131" s="122"/>
      <c r="B131" s="122"/>
      <c r="C131" s="123"/>
    </row>
    <row r="132" spans="1:3" x14ac:dyDescent="0.25">
      <c r="A132" s="122"/>
      <c r="B132" s="122"/>
      <c r="C132" s="123"/>
    </row>
    <row r="133" spans="1:3" x14ac:dyDescent="0.25">
      <c r="A133" s="122"/>
      <c r="B133" s="122"/>
      <c r="C133" s="123"/>
    </row>
    <row r="134" spans="1:3" x14ac:dyDescent="0.25">
      <c r="A134" s="122"/>
      <c r="B134" s="122"/>
      <c r="C134" s="123"/>
    </row>
    <row r="135" spans="1:3" x14ac:dyDescent="0.25">
      <c r="A135" s="122"/>
      <c r="B135" s="122"/>
      <c r="C135" s="123"/>
    </row>
    <row r="136" spans="1:3" x14ac:dyDescent="0.25">
      <c r="A136" s="122"/>
      <c r="B136" s="122"/>
      <c r="C136" s="123"/>
    </row>
    <row r="137" spans="1:3" x14ac:dyDescent="0.25">
      <c r="A137" s="122"/>
      <c r="B137" s="122"/>
      <c r="C137" s="123"/>
    </row>
    <row r="138" spans="1:3" x14ac:dyDescent="0.25">
      <c r="A138" s="122"/>
      <c r="B138" s="122"/>
      <c r="C138" s="123"/>
    </row>
    <row r="139" spans="1:3" x14ac:dyDescent="0.25">
      <c r="A139" s="122"/>
      <c r="B139" s="122"/>
      <c r="C139" s="123"/>
    </row>
    <row r="140" spans="1:3" x14ac:dyDescent="0.25">
      <c r="A140" s="122"/>
      <c r="B140" s="122"/>
      <c r="C140" s="123"/>
    </row>
    <row r="141" spans="1:3" x14ac:dyDescent="0.25">
      <c r="A141" s="122"/>
      <c r="B141" s="122"/>
      <c r="C141" s="123"/>
    </row>
    <row r="142" spans="1:3" x14ac:dyDescent="0.25">
      <c r="A142" s="122"/>
      <c r="B142" s="122"/>
      <c r="C142" s="123"/>
    </row>
    <row r="143" spans="1:3" x14ac:dyDescent="0.25">
      <c r="A143" s="122"/>
      <c r="B143" s="122"/>
      <c r="C143" s="123"/>
    </row>
    <row r="144" spans="1:3" x14ac:dyDescent="0.25">
      <c r="A144" s="122"/>
      <c r="B144" s="122"/>
      <c r="C144" s="123"/>
    </row>
    <row r="145" spans="1:3" x14ac:dyDescent="0.25">
      <c r="A145" s="122"/>
      <c r="B145" s="122"/>
      <c r="C145" s="123"/>
    </row>
    <row r="146" spans="1:3" x14ac:dyDescent="0.25">
      <c r="A146" s="122"/>
      <c r="B146" s="122"/>
      <c r="C146" s="123"/>
    </row>
    <row r="147" spans="1:3" x14ac:dyDescent="0.25">
      <c r="A147" s="122"/>
      <c r="B147" s="122"/>
      <c r="C147" s="123"/>
    </row>
    <row r="148" spans="1:3" x14ac:dyDescent="0.25">
      <c r="A148" s="122"/>
      <c r="B148" s="122"/>
      <c r="C148" s="123"/>
    </row>
    <row r="149" spans="1:3" x14ac:dyDescent="0.25">
      <c r="A149" s="122"/>
      <c r="B149" s="122"/>
      <c r="C149" s="123"/>
    </row>
    <row r="150" spans="1:3" x14ac:dyDescent="0.25">
      <c r="A150" s="122"/>
      <c r="B150" s="122"/>
      <c r="C150" s="123"/>
    </row>
    <row r="151" spans="1:3" x14ac:dyDescent="0.25">
      <c r="A151" s="122"/>
      <c r="B151" s="122"/>
      <c r="C151" s="123"/>
    </row>
    <row r="152" spans="1:3" x14ac:dyDescent="0.25">
      <c r="A152" s="122"/>
      <c r="B152" s="122"/>
      <c r="C152" s="123"/>
    </row>
    <row r="153" spans="1:3" x14ac:dyDescent="0.25">
      <c r="A153" s="122"/>
      <c r="B153" s="122"/>
      <c r="C153" s="123"/>
    </row>
    <row r="154" spans="1:3" x14ac:dyDescent="0.25">
      <c r="A154" s="122"/>
      <c r="B154" s="122"/>
      <c r="C154" s="123"/>
    </row>
    <row r="155" spans="1:3" x14ac:dyDescent="0.25">
      <c r="A155" s="122"/>
      <c r="B155" s="122"/>
      <c r="C155" s="123"/>
    </row>
    <row r="156" spans="1:3" x14ac:dyDescent="0.25">
      <c r="A156" s="122"/>
      <c r="B156" s="122"/>
      <c r="C156" s="123"/>
    </row>
    <row r="157" spans="1:3" x14ac:dyDescent="0.25">
      <c r="A157" s="122"/>
      <c r="B157" s="122"/>
      <c r="C157" s="123"/>
    </row>
    <row r="158" spans="1:3" x14ac:dyDescent="0.25">
      <c r="A158" s="122"/>
      <c r="B158" s="122"/>
      <c r="C158" s="123"/>
    </row>
    <row r="159" spans="1:3" x14ac:dyDescent="0.25">
      <c r="A159" s="122"/>
      <c r="B159" s="122"/>
      <c r="C159" s="123"/>
    </row>
    <row r="160" spans="1:3" x14ac:dyDescent="0.25">
      <c r="A160" s="122"/>
      <c r="B160" s="122"/>
      <c r="C160" s="123"/>
    </row>
    <row r="161" spans="1:3" x14ac:dyDescent="0.25">
      <c r="A161" s="122"/>
      <c r="B161" s="122"/>
      <c r="C161" s="123"/>
    </row>
    <row r="162" spans="1:3" x14ac:dyDescent="0.25">
      <c r="A162" s="122"/>
      <c r="B162" s="122"/>
      <c r="C162" s="123"/>
    </row>
    <row r="163" spans="1:3" x14ac:dyDescent="0.25">
      <c r="A163" s="122"/>
      <c r="B163" s="122"/>
      <c r="C163" s="123"/>
    </row>
    <row r="164" spans="1:3" x14ac:dyDescent="0.25">
      <c r="A164" s="122"/>
      <c r="B164" s="122"/>
      <c r="C164" s="123"/>
    </row>
    <row r="165" spans="1:3" x14ac:dyDescent="0.25">
      <c r="A165" s="122"/>
      <c r="B165" s="122"/>
      <c r="C165" s="123"/>
    </row>
    <row r="166" spans="1:3" x14ac:dyDescent="0.25">
      <c r="A166" s="122"/>
      <c r="B166" s="122"/>
      <c r="C166" s="123"/>
    </row>
    <row r="167" spans="1:3" x14ac:dyDescent="0.25">
      <c r="A167" s="122"/>
      <c r="B167" s="122"/>
      <c r="C167" s="123"/>
    </row>
    <row r="168" spans="1:3" x14ac:dyDescent="0.25">
      <c r="A168" s="122"/>
      <c r="B168" s="122"/>
      <c r="C168" s="123"/>
    </row>
    <row r="169" spans="1:3" x14ac:dyDescent="0.25">
      <c r="A169" s="122"/>
      <c r="B169" s="122"/>
      <c r="C169" s="123"/>
    </row>
    <row r="170" spans="1:3" x14ac:dyDescent="0.25">
      <c r="A170" s="122"/>
      <c r="B170" s="122"/>
      <c r="C170" s="123"/>
    </row>
    <row r="171" spans="1:3" x14ac:dyDescent="0.25">
      <c r="A171" s="122"/>
      <c r="B171" s="122"/>
      <c r="C171" s="123"/>
    </row>
    <row r="172" spans="1:3" x14ac:dyDescent="0.25">
      <c r="A172" s="122"/>
      <c r="B172" s="122"/>
      <c r="C172" s="123"/>
    </row>
    <row r="173" spans="1:3" x14ac:dyDescent="0.25">
      <c r="A173" s="122"/>
      <c r="B173" s="122"/>
      <c r="C173" s="123"/>
    </row>
    <row r="174" spans="1:3" x14ac:dyDescent="0.25">
      <c r="A174" s="122"/>
      <c r="B174" s="122"/>
      <c r="C174" s="123"/>
    </row>
    <row r="175" spans="1:3" x14ac:dyDescent="0.25">
      <c r="A175" s="122"/>
      <c r="B175" s="122"/>
      <c r="C175" s="123"/>
    </row>
    <row r="176" spans="1:3" x14ac:dyDescent="0.25">
      <c r="A176" s="122"/>
      <c r="B176" s="122"/>
      <c r="C176" s="123"/>
    </row>
    <row r="177" spans="1:3" x14ac:dyDescent="0.25">
      <c r="A177" s="122"/>
      <c r="B177" s="122"/>
      <c r="C177" s="123"/>
    </row>
    <row r="178" spans="1:3" x14ac:dyDescent="0.25">
      <c r="A178" s="122"/>
      <c r="B178" s="122"/>
      <c r="C178" s="123"/>
    </row>
    <row r="179" spans="1:3" x14ac:dyDescent="0.25">
      <c r="A179" s="122"/>
      <c r="B179" s="122"/>
      <c r="C179" s="123"/>
    </row>
    <row r="180" spans="1:3" x14ac:dyDescent="0.25">
      <c r="A180" s="122"/>
      <c r="B180" s="122"/>
      <c r="C180" s="123"/>
    </row>
    <row r="181" spans="1:3" x14ac:dyDescent="0.25">
      <c r="A181" s="122"/>
      <c r="B181" s="122"/>
      <c r="C181" s="123"/>
    </row>
    <row r="182" spans="1:3" x14ac:dyDescent="0.25">
      <c r="A182" s="122"/>
      <c r="B182" s="122"/>
      <c r="C182" s="123"/>
    </row>
    <row r="183" spans="1:3" x14ac:dyDescent="0.25">
      <c r="A183" s="122"/>
      <c r="B183" s="122"/>
      <c r="C183" s="123"/>
    </row>
    <row r="184" spans="1:3" x14ac:dyDescent="0.25">
      <c r="A184" s="122"/>
      <c r="B184" s="122"/>
      <c r="C184" s="123"/>
    </row>
    <row r="185" spans="1:3" x14ac:dyDescent="0.25">
      <c r="A185" s="122"/>
      <c r="B185" s="122"/>
      <c r="C185" s="123"/>
    </row>
    <row r="186" spans="1:3" x14ac:dyDescent="0.25">
      <c r="A186" s="122"/>
      <c r="B186" s="122"/>
      <c r="C186" s="123"/>
    </row>
    <row r="187" spans="1:3" x14ac:dyDescent="0.25">
      <c r="A187" s="122"/>
      <c r="B187" s="122"/>
      <c r="C187" s="123"/>
    </row>
    <row r="188" spans="1:3" x14ac:dyDescent="0.25">
      <c r="A188" s="122"/>
      <c r="B188" s="122"/>
      <c r="C188" s="123"/>
    </row>
    <row r="189" spans="1:3" x14ac:dyDescent="0.25">
      <c r="A189" s="122"/>
      <c r="B189" s="122"/>
      <c r="C189" s="123"/>
    </row>
    <row r="190" spans="1:3" x14ac:dyDescent="0.25">
      <c r="A190" s="122"/>
      <c r="B190" s="122"/>
      <c r="C190" s="123"/>
    </row>
    <row r="191" spans="1:3" x14ac:dyDescent="0.25">
      <c r="A191" s="122"/>
      <c r="B191" s="122"/>
      <c r="C191" s="123"/>
    </row>
    <row r="192" spans="1:3" x14ac:dyDescent="0.25">
      <c r="A192" s="122"/>
      <c r="B192" s="122"/>
      <c r="C192" s="123"/>
    </row>
    <row r="193" spans="1:3" x14ac:dyDescent="0.25">
      <c r="A193" s="122"/>
      <c r="B193" s="122"/>
      <c r="C193" s="123"/>
    </row>
    <row r="194" spans="1:3" x14ac:dyDescent="0.25">
      <c r="A194" s="122"/>
      <c r="B194" s="122"/>
      <c r="C194" s="123"/>
    </row>
    <row r="195" spans="1:3" x14ac:dyDescent="0.25">
      <c r="A195" s="122"/>
      <c r="B195" s="122"/>
      <c r="C195" s="123"/>
    </row>
    <row r="196" spans="1:3" x14ac:dyDescent="0.25">
      <c r="A196" s="122"/>
      <c r="B196" s="122"/>
      <c r="C196" s="123"/>
    </row>
    <row r="197" spans="1:3" x14ac:dyDescent="0.25">
      <c r="A197" s="122"/>
      <c r="B197" s="122"/>
      <c r="C197" s="123"/>
    </row>
    <row r="198" spans="1:3" x14ac:dyDescent="0.25">
      <c r="A198" s="122"/>
      <c r="B198" s="122"/>
      <c r="C198" s="123"/>
    </row>
    <row r="199" spans="1:3" x14ac:dyDescent="0.25">
      <c r="A199" s="122"/>
      <c r="B199" s="122"/>
      <c r="C199" s="123"/>
    </row>
    <row r="200" spans="1:3" x14ac:dyDescent="0.25">
      <c r="A200" s="122"/>
      <c r="B200" s="122"/>
      <c r="C200" s="123"/>
    </row>
    <row r="201" spans="1:3" x14ac:dyDescent="0.25">
      <c r="A201" s="122"/>
      <c r="B201" s="122"/>
      <c r="C201" s="123"/>
    </row>
    <row r="202" spans="1:3" x14ac:dyDescent="0.25">
      <c r="A202" s="122"/>
      <c r="B202" s="122"/>
      <c r="C202" s="123"/>
    </row>
    <row r="203" spans="1:3" x14ac:dyDescent="0.25">
      <c r="A203" s="122"/>
      <c r="B203" s="122"/>
      <c r="C203" s="123"/>
    </row>
    <row r="204" spans="1:3" x14ac:dyDescent="0.25">
      <c r="A204" s="122"/>
      <c r="B204" s="122"/>
      <c r="C204" s="123"/>
    </row>
    <row r="205" spans="1:3" x14ac:dyDescent="0.25">
      <c r="A205" s="122"/>
      <c r="B205" s="122"/>
      <c r="C205" s="123"/>
    </row>
    <row r="206" spans="1:3" x14ac:dyDescent="0.25">
      <c r="A206" s="122"/>
      <c r="B206" s="122"/>
      <c r="C206" s="123"/>
    </row>
    <row r="207" spans="1:3" x14ac:dyDescent="0.25">
      <c r="A207" s="122"/>
      <c r="B207" s="122"/>
      <c r="C207" s="123"/>
    </row>
    <row r="208" spans="1:3" x14ac:dyDescent="0.25">
      <c r="A208" s="122"/>
      <c r="B208" s="122"/>
      <c r="C208" s="123"/>
    </row>
    <row r="209" spans="1:3" x14ac:dyDescent="0.25">
      <c r="A209" s="122"/>
      <c r="B209" s="122"/>
      <c r="C209" s="123"/>
    </row>
    <row r="210" spans="1:3" x14ac:dyDescent="0.25">
      <c r="A210" s="122"/>
      <c r="B210" s="122"/>
      <c r="C210" s="123"/>
    </row>
    <row r="211" spans="1:3" x14ac:dyDescent="0.25">
      <c r="A211" s="122"/>
      <c r="B211" s="122"/>
      <c r="C211" s="123"/>
    </row>
    <row r="212" spans="1:3" x14ac:dyDescent="0.25">
      <c r="A212" s="122"/>
      <c r="B212" s="122"/>
      <c r="C212" s="123"/>
    </row>
    <row r="213" spans="1:3" x14ac:dyDescent="0.25">
      <c r="A213" s="122"/>
      <c r="B213" s="122"/>
      <c r="C213" s="123"/>
    </row>
    <row r="214" spans="1:3" x14ac:dyDescent="0.25">
      <c r="A214" s="122"/>
      <c r="B214" s="122"/>
      <c r="C214" s="123"/>
    </row>
    <row r="215" spans="1:3" x14ac:dyDescent="0.25">
      <c r="A215" s="122"/>
      <c r="B215" s="122"/>
      <c r="C215" s="123"/>
    </row>
    <row r="216" spans="1:3" x14ac:dyDescent="0.25">
      <c r="A216" s="122"/>
      <c r="B216" s="122"/>
      <c r="C216" s="123"/>
    </row>
    <row r="217" spans="1:3" x14ac:dyDescent="0.25">
      <c r="A217" s="122"/>
      <c r="B217" s="122"/>
      <c r="C217" s="123"/>
    </row>
    <row r="218" spans="1:3" x14ac:dyDescent="0.25">
      <c r="A218" s="122"/>
      <c r="B218" s="122"/>
      <c r="C218" s="123"/>
    </row>
    <row r="219" spans="1:3" x14ac:dyDescent="0.25">
      <c r="A219" s="122"/>
      <c r="B219" s="122"/>
      <c r="C219" s="123"/>
    </row>
    <row r="220" spans="1:3" x14ac:dyDescent="0.25">
      <c r="A220" s="122"/>
      <c r="B220" s="122"/>
      <c r="C220" s="123"/>
    </row>
    <row r="221" spans="1:3" x14ac:dyDescent="0.25">
      <c r="A221" s="122"/>
      <c r="B221" s="122"/>
      <c r="C221" s="123"/>
    </row>
    <row r="222" spans="1:3" x14ac:dyDescent="0.25">
      <c r="A222" s="122"/>
      <c r="B222" s="122"/>
      <c r="C222" s="123"/>
    </row>
    <row r="223" spans="1:3" x14ac:dyDescent="0.25">
      <c r="A223" s="122"/>
      <c r="B223" s="122"/>
      <c r="C223" s="123"/>
    </row>
    <row r="224" spans="1:3" x14ac:dyDescent="0.25">
      <c r="A224" s="122"/>
      <c r="B224" s="122"/>
      <c r="C224" s="123"/>
    </row>
    <row r="225" spans="1:3" x14ac:dyDescent="0.25">
      <c r="A225" s="122"/>
      <c r="B225" s="122"/>
      <c r="C225" s="123"/>
    </row>
    <row r="226" spans="1:3" x14ac:dyDescent="0.25">
      <c r="A226" s="122"/>
      <c r="B226" s="122"/>
      <c r="C226" s="123"/>
    </row>
    <row r="227" spans="1:3" x14ac:dyDescent="0.25">
      <c r="A227" s="122"/>
      <c r="B227" s="122"/>
      <c r="C227" s="123"/>
    </row>
    <row r="228" spans="1:3" x14ac:dyDescent="0.25">
      <c r="A228" s="122"/>
      <c r="B228" s="122"/>
      <c r="C228" s="123"/>
    </row>
    <row r="229" spans="1:3" x14ac:dyDescent="0.25">
      <c r="A229" s="122"/>
      <c r="B229" s="122"/>
      <c r="C229" s="123"/>
    </row>
    <row r="230" spans="1:3" x14ac:dyDescent="0.25">
      <c r="A230" s="122"/>
      <c r="B230" s="122"/>
      <c r="C230" s="123"/>
    </row>
    <row r="231" spans="1:3" x14ac:dyDescent="0.25">
      <c r="A231" s="122"/>
      <c r="B231" s="122"/>
      <c r="C231" s="123"/>
    </row>
    <row r="232" spans="1:3" x14ac:dyDescent="0.25">
      <c r="A232" s="122"/>
      <c r="B232" s="122"/>
      <c r="C232" s="123"/>
    </row>
    <row r="233" spans="1:3" x14ac:dyDescent="0.25">
      <c r="A233" s="122"/>
      <c r="B233" s="122"/>
      <c r="C233" s="123"/>
    </row>
    <row r="234" spans="1:3" x14ac:dyDescent="0.25">
      <c r="A234" s="122"/>
      <c r="B234" s="122"/>
      <c r="C234" s="123"/>
    </row>
    <row r="235" spans="1:3" x14ac:dyDescent="0.25">
      <c r="A235" s="122"/>
      <c r="B235" s="122"/>
      <c r="C235" s="123"/>
    </row>
    <row r="236" spans="1:3" x14ac:dyDescent="0.25">
      <c r="A236" s="122"/>
      <c r="B236" s="122"/>
      <c r="C236" s="123"/>
    </row>
    <row r="237" spans="1:3" x14ac:dyDescent="0.25">
      <c r="A237" s="122"/>
      <c r="B237" s="122"/>
      <c r="C237" s="123"/>
    </row>
    <row r="238" spans="1:3" x14ac:dyDescent="0.25">
      <c r="A238" s="122"/>
      <c r="B238" s="122"/>
      <c r="C238" s="123"/>
    </row>
    <row r="239" spans="1:3" x14ac:dyDescent="0.25">
      <c r="A239" s="122"/>
      <c r="B239" s="122"/>
      <c r="C239" s="123"/>
    </row>
    <row r="240" spans="1:3" x14ac:dyDescent="0.25">
      <c r="A240" s="122"/>
      <c r="B240" s="122"/>
      <c r="C240" s="123"/>
    </row>
  </sheetData>
  <mergeCells count="736">
    <mergeCell ref="NW8:NW9"/>
    <mergeCell ref="OG5:OI5"/>
    <mergeCell ref="OG6:OI7"/>
    <mergeCell ref="OG8:OG9"/>
    <mergeCell ref="OH8:OH9"/>
    <mergeCell ref="OI8:OI9"/>
    <mergeCell ref="NZ8:NZ9"/>
    <mergeCell ref="OB8:OB9"/>
    <mergeCell ref="NX5:NZ5"/>
    <mergeCell ref="NX6:NZ7"/>
    <mergeCell ref="NX8:NX9"/>
    <mergeCell ref="NY8:NY9"/>
    <mergeCell ref="OC8:OC9"/>
    <mergeCell ref="OA5:OC5"/>
    <mergeCell ref="OA6:OC7"/>
    <mergeCell ref="OA8:OA9"/>
    <mergeCell ref="LY5:MA5"/>
    <mergeCell ref="LY6:MA7"/>
    <mergeCell ref="LY8:LY9"/>
    <mergeCell ref="LZ8:LZ9"/>
    <mergeCell ref="MA8:MA9"/>
    <mergeCell ref="MB5:MD5"/>
    <mergeCell ref="MB6:MD7"/>
    <mergeCell ref="MB8:MB9"/>
    <mergeCell ref="GZ5:HB5"/>
    <mergeCell ref="GZ6:HB7"/>
    <mergeCell ref="GZ8:GZ9"/>
    <mergeCell ref="MC8:MC9"/>
    <mergeCell ref="MD8:MD9"/>
    <mergeCell ref="LS8:LS9"/>
    <mergeCell ref="LT8:LT9"/>
    <mergeCell ref="LU8:LU9"/>
    <mergeCell ref="LS5:LU5"/>
    <mergeCell ref="LS6:LU7"/>
    <mergeCell ref="LV8:LV9"/>
    <mergeCell ref="LW8:LW9"/>
    <mergeCell ref="LX8:LX9"/>
    <mergeCell ref="LV5:LX5"/>
    <mergeCell ref="LV6:LX7"/>
    <mergeCell ref="LM5:LO5"/>
    <mergeCell ref="NV8:NV9"/>
    <mergeCell ref="ME5:MG5"/>
    <mergeCell ref="ME6:MG7"/>
    <mergeCell ref="ME8:ME9"/>
    <mergeCell ref="MF8:MF9"/>
    <mergeCell ref="MG8:MG9"/>
    <mergeCell ref="MH5:MJ5"/>
    <mergeCell ref="MH6:MJ7"/>
    <mergeCell ref="MH8:MH9"/>
    <mergeCell ref="MI8:MI9"/>
    <mergeCell ref="MJ8:MJ9"/>
    <mergeCell ref="NN8:NN9"/>
    <mergeCell ref="NK8:NK9"/>
    <mergeCell ref="NF5:NH5"/>
    <mergeCell ref="NL5:NN5"/>
    <mergeCell ref="NL6:NN7"/>
    <mergeCell ref="NL8:NL9"/>
    <mergeCell ref="NI5:NK5"/>
    <mergeCell ref="NI6:NK7"/>
    <mergeCell ref="NM8:NM9"/>
    <mergeCell ref="NH8:NH9"/>
    <mergeCell ref="NF6:NH7"/>
    <mergeCell ref="A2:F3"/>
    <mergeCell ref="MT5:MV5"/>
    <mergeCell ref="MT6:MV7"/>
    <mergeCell ref="MT8:MT9"/>
    <mergeCell ref="MU8:MU9"/>
    <mergeCell ref="MV8:MV9"/>
    <mergeCell ref="HI5:HK5"/>
    <mergeCell ref="HK8:HK9"/>
    <mergeCell ref="HF5:HH5"/>
    <mergeCell ref="HF6:HH7"/>
    <mergeCell ref="HF8:HF9"/>
    <mergeCell ref="HG8:HG9"/>
    <mergeCell ref="B5:B9"/>
    <mergeCell ref="HO5:HQ5"/>
    <mergeCell ref="HO6:HQ7"/>
    <mergeCell ref="HO8:HO9"/>
    <mergeCell ref="HP8:HP9"/>
    <mergeCell ref="HQ8:HQ9"/>
    <mergeCell ref="GV8:GV9"/>
    <mergeCell ref="GQ5:GS5"/>
    <mergeCell ref="GQ6:GS7"/>
    <mergeCell ref="HC5:HE5"/>
    <mergeCell ref="HC6:HE7"/>
    <mergeCell ref="HC8:HC9"/>
    <mergeCell ref="OQ8:OQ9"/>
    <mergeCell ref="OR8:OR9"/>
    <mergeCell ref="PE5:PG5"/>
    <mergeCell ref="MW5:MY5"/>
    <mergeCell ref="NR5:NT5"/>
    <mergeCell ref="NR6:NT7"/>
    <mergeCell ref="NR8:NR9"/>
    <mergeCell ref="PE6:PG7"/>
    <mergeCell ref="OJ5:OL5"/>
    <mergeCell ref="OJ6:OL7"/>
    <mergeCell ref="OJ8:OJ9"/>
    <mergeCell ref="OK8:OK9"/>
    <mergeCell ref="OL8:OL9"/>
    <mergeCell ref="OD5:OF5"/>
    <mergeCell ref="OD6:OF7"/>
    <mergeCell ref="OD8:OD9"/>
    <mergeCell ref="OE8:OE9"/>
    <mergeCell ref="OF8:OF9"/>
    <mergeCell ref="NU5:NW5"/>
    <mergeCell ref="NU6:NW7"/>
    <mergeCell ref="NU8:NU9"/>
    <mergeCell ref="NS8:NS9"/>
    <mergeCell ref="NT8:NT9"/>
    <mergeCell ref="OP5:OR5"/>
    <mergeCell ref="PP2:PQ2"/>
    <mergeCell ref="PQ5:PS5"/>
    <mergeCell ref="PQ6:PS7"/>
    <mergeCell ref="PQ8:PQ9"/>
    <mergeCell ref="PR8:PR9"/>
    <mergeCell ref="PS8:PS9"/>
    <mergeCell ref="OY5:PA5"/>
    <mergeCell ref="OY6:PA7"/>
    <mergeCell ref="OY8:OY9"/>
    <mergeCell ref="OZ8:OZ9"/>
    <mergeCell ref="PA8:PA9"/>
    <mergeCell ref="PE8:PE9"/>
    <mergeCell ref="PF8:PF9"/>
    <mergeCell ref="PG8:PG9"/>
    <mergeCell ref="PH5:PJ5"/>
    <mergeCell ref="PH6:PJ7"/>
    <mergeCell ref="PH8:PH9"/>
    <mergeCell ref="PI8:PI9"/>
    <mergeCell ref="PJ8:PJ9"/>
    <mergeCell ref="GK5:GM5"/>
    <mergeCell ref="GK6:GM7"/>
    <mergeCell ref="CY8:CY9"/>
    <mergeCell ref="CZ8:CZ9"/>
    <mergeCell ref="DA8:DA9"/>
    <mergeCell ref="GL8:GL9"/>
    <mergeCell ref="GM8:GM9"/>
    <mergeCell ref="GH5:GJ5"/>
    <mergeCell ref="GK8:GK9"/>
    <mergeCell ref="GE8:GE9"/>
    <mergeCell ref="GF8:GF9"/>
    <mergeCell ref="GG8:GG9"/>
    <mergeCell ref="GB5:GD5"/>
    <mergeCell ref="GB6:GD7"/>
    <mergeCell ref="GB8:GB9"/>
    <mergeCell ref="GC8:GC9"/>
    <mergeCell ref="GD8:GD9"/>
    <mergeCell ref="GE5:GG5"/>
    <mergeCell ref="GE6:GG7"/>
    <mergeCell ref="EL5:EN5"/>
    <mergeCell ref="EL6:EN7"/>
    <mergeCell ref="FM5:FO5"/>
    <mergeCell ref="FM6:FO7"/>
    <mergeCell ref="FM8:FM9"/>
    <mergeCell ref="V5:X5"/>
    <mergeCell ref="Y5:AA5"/>
    <mergeCell ref="V6:X7"/>
    <mergeCell ref="Y6:AA7"/>
    <mergeCell ref="V8:V9"/>
    <mergeCell ref="W8:W9"/>
    <mergeCell ref="X8:X9"/>
    <mergeCell ref="Y8:Y9"/>
    <mergeCell ref="Z8:Z9"/>
    <mergeCell ref="AA8:AA9"/>
    <mergeCell ref="AB5:AD5"/>
    <mergeCell ref="AB6:AD7"/>
    <mergeCell ref="AB8:AB9"/>
    <mergeCell ref="AC8:AC9"/>
    <mergeCell ref="AD8:AD9"/>
    <mergeCell ref="BR5:BT5"/>
    <mergeCell ref="AH5:AJ5"/>
    <mergeCell ref="AK5:AM5"/>
    <mergeCell ref="AK6:AM7"/>
    <mergeCell ref="AK8:AK9"/>
    <mergeCell ref="AL8:AL9"/>
    <mergeCell ref="AM8:AM9"/>
    <mergeCell ref="AE5:AG5"/>
    <mergeCell ref="AE6:AG7"/>
    <mergeCell ref="AE8:AE9"/>
    <mergeCell ref="AF8:AF9"/>
    <mergeCell ref="AG8:AG9"/>
    <mergeCell ref="AH8:AH9"/>
    <mergeCell ref="AN5:AP5"/>
    <mergeCell ref="AN6:AP7"/>
    <mergeCell ref="AQ5:AS5"/>
    <mergeCell ref="AQ6:AS7"/>
    <mergeCell ref="AW5:AY5"/>
    <mergeCell ref="BI8:BI9"/>
    <mergeCell ref="PV8:PV9"/>
    <mergeCell ref="PN8:PN9"/>
    <mergeCell ref="PO8:PO9"/>
    <mergeCell ref="PP8:PP9"/>
    <mergeCell ref="PK5:PM5"/>
    <mergeCell ref="PK6:PM7"/>
    <mergeCell ref="PK8:PK9"/>
    <mergeCell ref="PL8:PL9"/>
    <mergeCell ref="PM8:PM9"/>
    <mergeCell ref="PN5:PP5"/>
    <mergeCell ref="PN6:PP7"/>
    <mergeCell ref="PT5:PV5"/>
    <mergeCell ref="PT6:PV7"/>
    <mergeCell ref="PT8:PT9"/>
    <mergeCell ref="PU8:PU9"/>
    <mergeCell ref="OP6:OR7"/>
    <mergeCell ref="OP8:OP9"/>
    <mergeCell ref="OW8:OW9"/>
    <mergeCell ref="MK5:MM5"/>
    <mergeCell ref="MK6:MM7"/>
    <mergeCell ref="MK8:MK9"/>
    <mergeCell ref="ML8:ML9"/>
    <mergeCell ref="MM8:MM9"/>
    <mergeCell ref="MW6:MY7"/>
    <mergeCell ref="MW8:MW9"/>
    <mergeCell ref="MX8:MX9"/>
    <mergeCell ref="MY8:MY9"/>
    <mergeCell ref="MN5:MP5"/>
    <mergeCell ref="MN6:MP7"/>
    <mergeCell ref="MN8:MN9"/>
    <mergeCell ref="MO8:MO9"/>
    <mergeCell ref="MP8:MP9"/>
    <mergeCell ref="MQ5:MS5"/>
    <mergeCell ref="MQ6:MS7"/>
    <mergeCell ref="MQ8:MQ9"/>
    <mergeCell ref="MR8:MR9"/>
    <mergeCell ref="MS8:MS9"/>
    <mergeCell ref="OS8:OS9"/>
    <mergeCell ref="OT8:OT9"/>
    <mergeCell ref="LM6:LO7"/>
    <mergeCell ref="LM8:LM9"/>
    <mergeCell ref="LN8:LN9"/>
    <mergeCell ref="LO8:LO9"/>
    <mergeCell ref="LP5:LR5"/>
    <mergeCell ref="LP6:LR7"/>
    <mergeCell ref="LP8:LP9"/>
    <mergeCell ref="LQ8:LQ9"/>
    <mergeCell ref="LR8:LR9"/>
    <mergeCell ref="LG5:LI5"/>
    <mergeCell ref="LG6:LI7"/>
    <mergeCell ref="LG8:LG9"/>
    <mergeCell ref="LH8:LH9"/>
    <mergeCell ref="LI8:LI9"/>
    <mergeCell ref="LJ5:LL5"/>
    <mergeCell ref="LJ6:LL7"/>
    <mergeCell ref="LJ8:LJ9"/>
    <mergeCell ref="LK8:LK9"/>
    <mergeCell ref="LL8:LL9"/>
    <mergeCell ref="LA5:LC5"/>
    <mergeCell ref="LA6:LC7"/>
    <mergeCell ref="LA8:LA9"/>
    <mergeCell ref="LB8:LB9"/>
    <mergeCell ref="LC8:LC9"/>
    <mergeCell ref="LD5:LF5"/>
    <mergeCell ref="LD6:LF7"/>
    <mergeCell ref="LD8:LD9"/>
    <mergeCell ref="LE8:LE9"/>
    <mergeCell ref="LF8:LF9"/>
    <mergeCell ref="KU5:KW5"/>
    <mergeCell ref="KU6:KW7"/>
    <mergeCell ref="KU8:KU9"/>
    <mergeCell ref="KV8:KV9"/>
    <mergeCell ref="KW8:KW9"/>
    <mergeCell ref="KX5:KZ5"/>
    <mergeCell ref="KX6:KZ7"/>
    <mergeCell ref="KX8:KX9"/>
    <mergeCell ref="KY8:KY9"/>
    <mergeCell ref="KZ8:KZ9"/>
    <mergeCell ref="KO5:KQ5"/>
    <mergeCell ref="KO6:KQ7"/>
    <mergeCell ref="KO8:KO9"/>
    <mergeCell ref="KP8:KP9"/>
    <mergeCell ref="KQ8:KQ9"/>
    <mergeCell ref="KR5:KT5"/>
    <mergeCell ref="KR6:KT7"/>
    <mergeCell ref="KR8:KR9"/>
    <mergeCell ref="KS8:KS9"/>
    <mergeCell ref="KT8:KT9"/>
    <mergeCell ref="KI5:KK5"/>
    <mergeCell ref="KI6:KK7"/>
    <mergeCell ref="KI8:KI9"/>
    <mergeCell ref="KJ8:KJ9"/>
    <mergeCell ref="KK8:KK9"/>
    <mergeCell ref="KL5:KN5"/>
    <mergeCell ref="KL6:KN7"/>
    <mergeCell ref="KL8:KL9"/>
    <mergeCell ref="KM8:KM9"/>
    <mergeCell ref="KN8:KN9"/>
    <mergeCell ref="KF5:KH5"/>
    <mergeCell ref="KF6:KH7"/>
    <mergeCell ref="KF8:KF9"/>
    <mergeCell ref="KG8:KG9"/>
    <mergeCell ref="KH8:KH9"/>
    <mergeCell ref="GT5:GV5"/>
    <mergeCell ref="GT6:GV7"/>
    <mergeCell ref="GT8:GT9"/>
    <mergeCell ref="GU8:GU9"/>
    <mergeCell ref="JZ5:KB5"/>
    <mergeCell ref="JZ6:KB7"/>
    <mergeCell ref="JZ8:JZ9"/>
    <mergeCell ref="KA8:KA9"/>
    <mergeCell ref="KB8:KB9"/>
    <mergeCell ref="KC5:KE5"/>
    <mergeCell ref="KC6:KE7"/>
    <mergeCell ref="KC8:KC9"/>
    <mergeCell ref="KD8:KD9"/>
    <mergeCell ref="KE8:KE9"/>
    <mergeCell ref="JT5:JV5"/>
    <mergeCell ref="JT6:JV7"/>
    <mergeCell ref="JT8:JT9"/>
    <mergeCell ref="JU8:JU9"/>
    <mergeCell ref="JV8:JV9"/>
    <mergeCell ref="JQ5:JS5"/>
    <mergeCell ref="JQ6:JS7"/>
    <mergeCell ref="JW5:JY5"/>
    <mergeCell ref="JW6:JY7"/>
    <mergeCell ref="JW8:JW9"/>
    <mergeCell ref="JX8:JX9"/>
    <mergeCell ref="JY8:JY9"/>
    <mergeCell ref="JK5:JM5"/>
    <mergeCell ref="JK6:JM7"/>
    <mergeCell ref="JK8:JK9"/>
    <mergeCell ref="JL8:JL9"/>
    <mergeCell ref="JM8:JM9"/>
    <mergeCell ref="JQ8:JQ9"/>
    <mergeCell ref="JR8:JR9"/>
    <mergeCell ref="JS8:JS9"/>
    <mergeCell ref="JN5:JP5"/>
    <mergeCell ref="JN6:JP7"/>
    <mergeCell ref="JN8:JN9"/>
    <mergeCell ref="JO8:JO9"/>
    <mergeCell ref="JP8:JP9"/>
    <mergeCell ref="JH5:JJ5"/>
    <mergeCell ref="JH6:JJ7"/>
    <mergeCell ref="JH8:JH9"/>
    <mergeCell ref="JI8:JI9"/>
    <mergeCell ref="JJ8:JJ9"/>
    <mergeCell ref="JE5:JG5"/>
    <mergeCell ref="JE6:JG7"/>
    <mergeCell ref="JE8:JE9"/>
    <mergeCell ref="JF8:JF9"/>
    <mergeCell ref="JG8:JG9"/>
    <mergeCell ref="IV5:IX5"/>
    <mergeCell ref="IV6:IX7"/>
    <mergeCell ref="IV8:IV9"/>
    <mergeCell ref="IW8:IW9"/>
    <mergeCell ref="IX8:IX9"/>
    <mergeCell ref="JB5:JD5"/>
    <mergeCell ref="JB6:JD7"/>
    <mergeCell ref="JB8:JB9"/>
    <mergeCell ref="JC8:JC9"/>
    <mergeCell ref="JD8:JD9"/>
    <mergeCell ref="IY5:JA5"/>
    <mergeCell ref="IY6:JA7"/>
    <mergeCell ref="IY8:IY9"/>
    <mergeCell ref="IZ8:IZ9"/>
    <mergeCell ref="JA8:JA9"/>
    <mergeCell ref="IM5:IO5"/>
    <mergeCell ref="IM6:IO7"/>
    <mergeCell ref="IM8:IM9"/>
    <mergeCell ref="IN8:IN9"/>
    <mergeCell ref="IO8:IO9"/>
    <mergeCell ref="IS5:IU5"/>
    <mergeCell ref="IS6:IU7"/>
    <mergeCell ref="IS8:IS9"/>
    <mergeCell ref="IT8:IT9"/>
    <mergeCell ref="IU8:IU9"/>
    <mergeCell ref="IP5:IR5"/>
    <mergeCell ref="IP6:IR7"/>
    <mergeCell ref="IP8:IP9"/>
    <mergeCell ref="IQ8:IQ9"/>
    <mergeCell ref="IR8:IR9"/>
    <mergeCell ref="HZ8:HZ9"/>
    <mergeCell ref="IJ5:IL5"/>
    <mergeCell ref="IJ6:IL7"/>
    <mergeCell ref="IJ8:IJ9"/>
    <mergeCell ref="IK8:IK9"/>
    <mergeCell ref="IL8:IL9"/>
    <mergeCell ref="ID5:IF5"/>
    <mergeCell ref="ID6:IF7"/>
    <mergeCell ref="ID8:ID9"/>
    <mergeCell ref="IE8:IE9"/>
    <mergeCell ref="IF8:IF9"/>
    <mergeCell ref="IA5:IC5"/>
    <mergeCell ref="IA6:IC7"/>
    <mergeCell ref="IA8:IA9"/>
    <mergeCell ref="IB8:IB9"/>
    <mergeCell ref="IC8:IC9"/>
    <mergeCell ref="CF8:CF9"/>
    <mergeCell ref="CA8:CA9"/>
    <mergeCell ref="BU8:BU9"/>
    <mergeCell ref="CV5:CX5"/>
    <mergeCell ref="CV6:CX7"/>
    <mergeCell ref="CV8:CV9"/>
    <mergeCell ref="CW8:CW9"/>
    <mergeCell ref="CX8:CX9"/>
    <mergeCell ref="FD5:FF5"/>
    <mergeCell ref="FD6:FF7"/>
    <mergeCell ref="FD8:FD9"/>
    <mergeCell ref="FE8:FE9"/>
    <mergeCell ref="FF8:FF9"/>
    <mergeCell ref="FA5:FC5"/>
    <mergeCell ref="FA6:FC7"/>
    <mergeCell ref="FA8:FA9"/>
    <mergeCell ref="FB8:FB9"/>
    <mergeCell ref="FC8:FC9"/>
    <mergeCell ref="EF5:EH5"/>
    <mergeCell ref="EF6:EH7"/>
    <mergeCell ref="EF8:EF9"/>
    <mergeCell ref="EG8:EG9"/>
    <mergeCell ref="EH8:EH9"/>
    <mergeCell ref="ER5:ET5"/>
    <mergeCell ref="CS5:CU5"/>
    <mergeCell ref="CS6:CU7"/>
    <mergeCell ref="CS8:CS9"/>
    <mergeCell ref="CT8:CT9"/>
    <mergeCell ref="CU8:CU9"/>
    <mergeCell ref="CG8:CG9"/>
    <mergeCell ref="CH8:CH9"/>
    <mergeCell ref="CI8:CI9"/>
    <mergeCell ref="CG5:CI5"/>
    <mergeCell ref="CG6:CI7"/>
    <mergeCell ref="CJ5:CL5"/>
    <mergeCell ref="CJ6:CL7"/>
    <mergeCell ref="CJ8:CJ9"/>
    <mergeCell ref="CK8:CK9"/>
    <mergeCell ref="CL8:CL9"/>
    <mergeCell ref="CP5:CR5"/>
    <mergeCell ref="CP6:CR7"/>
    <mergeCell ref="CP8:CP9"/>
    <mergeCell ref="CQ8:CQ9"/>
    <mergeCell ref="CM5:CO5"/>
    <mergeCell ref="CM6:CO7"/>
    <mergeCell ref="CM8:CM9"/>
    <mergeCell ref="CN8:CN9"/>
    <mergeCell ref="CO8:CO9"/>
    <mergeCell ref="L8:L9"/>
    <mergeCell ref="M8:M9"/>
    <mergeCell ref="AT8:AT9"/>
    <mergeCell ref="AU8:AU9"/>
    <mergeCell ref="BF8:BF9"/>
    <mergeCell ref="BG8:BG9"/>
    <mergeCell ref="BH8:BH9"/>
    <mergeCell ref="BC8:BC9"/>
    <mergeCell ref="BD8:BD9"/>
    <mergeCell ref="BE8:BE9"/>
    <mergeCell ref="AW8:AW9"/>
    <mergeCell ref="AV8:AV9"/>
    <mergeCell ref="P6:R7"/>
    <mergeCell ref="U8:U9"/>
    <mergeCell ref="BV8:BV9"/>
    <mergeCell ref="BW8:BW9"/>
    <mergeCell ref="BT8:BT9"/>
    <mergeCell ref="BS8:BS9"/>
    <mergeCell ref="BR8:BR9"/>
    <mergeCell ref="BO8:BO9"/>
    <mergeCell ref="BP8:BP9"/>
    <mergeCell ref="BQ8:BQ9"/>
    <mergeCell ref="BJ8:BJ9"/>
    <mergeCell ref="BK8:BK9"/>
    <mergeCell ref="BC6:BE7"/>
    <mergeCell ref="BF6:BH7"/>
    <mergeCell ref="BR6:BT7"/>
    <mergeCell ref="BU6:BW7"/>
    <mergeCell ref="BI6:BK7"/>
    <mergeCell ref="A5:A9"/>
    <mergeCell ref="C5:C9"/>
    <mergeCell ref="D5:F5"/>
    <mergeCell ref="E8:E9"/>
    <mergeCell ref="D6:F7"/>
    <mergeCell ref="G5:I5"/>
    <mergeCell ref="J5:L5"/>
    <mergeCell ref="M5:O5"/>
    <mergeCell ref="P5:R5"/>
    <mergeCell ref="G8:G9"/>
    <mergeCell ref="H8:H9"/>
    <mergeCell ref="G6:I7"/>
    <mergeCell ref="I8:I9"/>
    <mergeCell ref="J6:L7"/>
    <mergeCell ref="J8:J9"/>
    <mergeCell ref="K8:K9"/>
    <mergeCell ref="D8:D9"/>
    <mergeCell ref="F8:F9"/>
    <mergeCell ref="M6:O7"/>
    <mergeCell ref="N8:N9"/>
    <mergeCell ref="O8:O9"/>
    <mergeCell ref="P8:P9"/>
    <mergeCell ref="Q8:Q9"/>
    <mergeCell ref="R8:R9"/>
    <mergeCell ref="S5:U5"/>
    <mergeCell ref="S6:U7"/>
    <mergeCell ref="S8:S9"/>
    <mergeCell ref="T8:T9"/>
    <mergeCell ref="BX8:BX9"/>
    <mergeCell ref="BX5:BZ5"/>
    <mergeCell ref="BX6:BZ7"/>
    <mergeCell ref="BY8:BY9"/>
    <mergeCell ref="BZ8:BZ9"/>
    <mergeCell ref="AI8:AI9"/>
    <mergeCell ref="AJ8:AJ9"/>
    <mergeCell ref="AW6:AY7"/>
    <mergeCell ref="AZ6:BB7"/>
    <mergeCell ref="AN8:AN9"/>
    <mergeCell ref="AH6:AJ7"/>
    <mergeCell ref="AY8:AY9"/>
    <mergeCell ref="AR8:AR9"/>
    <mergeCell ref="AS8:AS9"/>
    <mergeCell ref="AX8:AX9"/>
    <mergeCell ref="BB8:BB9"/>
    <mergeCell ref="AO8:AO9"/>
    <mergeCell ref="AP8:AP9"/>
    <mergeCell ref="AQ8:AQ9"/>
    <mergeCell ref="AT6:AV7"/>
    <mergeCell ref="CB8:CB9"/>
    <mergeCell ref="CC8:CC9"/>
    <mergeCell ref="BL5:BN5"/>
    <mergeCell ref="BL6:BN7"/>
    <mergeCell ref="BL8:BL9"/>
    <mergeCell ref="BM8:BM9"/>
    <mergeCell ref="BN8:BN9"/>
    <mergeCell ref="AZ8:AZ9"/>
    <mergeCell ref="BA8:BA9"/>
    <mergeCell ref="CA5:CC5"/>
    <mergeCell ref="CA6:CC7"/>
    <mergeCell ref="BO5:BQ5"/>
    <mergeCell ref="BO6:BQ7"/>
    <mergeCell ref="AZ5:BB5"/>
    <mergeCell ref="BC5:BE5"/>
    <mergeCell ref="BF5:BH5"/>
    <mergeCell ref="BU5:BW5"/>
    <mergeCell ref="BI5:BK5"/>
    <mergeCell ref="CD5:CF5"/>
    <mergeCell ref="CD6:CF7"/>
    <mergeCell ref="CD8:CD9"/>
    <mergeCell ref="CE8:CE9"/>
    <mergeCell ref="NC5:NE5"/>
    <mergeCell ref="NC6:NE7"/>
    <mergeCell ref="NC8:NC9"/>
    <mergeCell ref="ND8:ND9"/>
    <mergeCell ref="NE8:NE9"/>
    <mergeCell ref="MZ5:NB5"/>
    <mergeCell ref="EX5:EZ5"/>
    <mergeCell ref="DU8:DU9"/>
    <mergeCell ref="CR8:CR9"/>
    <mergeCell ref="DE8:DE9"/>
    <mergeCell ref="DF8:DF9"/>
    <mergeCell ref="DG8:DG9"/>
    <mergeCell ref="EC5:EE5"/>
    <mergeCell ref="EC6:EE7"/>
    <mergeCell ref="EC8:EC9"/>
    <mergeCell ref="ED8:ED9"/>
    <mergeCell ref="CY5:DA5"/>
    <mergeCell ref="CY6:DA7"/>
    <mergeCell ref="EZ8:EZ9"/>
    <mergeCell ref="ET8:ET9"/>
    <mergeCell ref="FY5:GA5"/>
    <mergeCell ref="FY6:GA7"/>
    <mergeCell ref="FY8:FY9"/>
    <mergeCell ref="FZ8:FZ9"/>
    <mergeCell ref="GA8:GA9"/>
    <mergeCell ref="FV5:FX5"/>
    <mergeCell ref="FV6:FX7"/>
    <mergeCell ref="FV8:FV9"/>
    <mergeCell ref="HL5:HN5"/>
    <mergeCell ref="GW5:GY5"/>
    <mergeCell ref="GW6:GY7"/>
    <mergeCell ref="GS8:GS9"/>
    <mergeCell ref="GN5:GP5"/>
    <mergeCell ref="GN6:GP7"/>
    <mergeCell ref="FW8:FW9"/>
    <mergeCell ref="FX8:FX9"/>
    <mergeCell ref="HH8:HH9"/>
    <mergeCell ref="HL6:HN7"/>
    <mergeCell ref="HL8:HL9"/>
    <mergeCell ref="GH6:GJ7"/>
    <mergeCell ref="GH8:GH9"/>
    <mergeCell ref="GI8:GI9"/>
    <mergeCell ref="GJ8:GJ9"/>
    <mergeCell ref="HA8:HA9"/>
    <mergeCell ref="HU5:HW5"/>
    <mergeCell ref="HU6:HW7"/>
    <mergeCell ref="HU8:HU9"/>
    <mergeCell ref="HV8:HV9"/>
    <mergeCell ref="HW8:HW9"/>
    <mergeCell ref="GN8:GN9"/>
    <mergeCell ref="GO8:GO9"/>
    <mergeCell ref="GP8:GP9"/>
    <mergeCell ref="IG6:II7"/>
    <mergeCell ref="IG8:IG9"/>
    <mergeCell ref="IH8:IH9"/>
    <mergeCell ref="II8:II9"/>
    <mergeCell ref="GW8:GW9"/>
    <mergeCell ref="GX8:GX9"/>
    <mergeCell ref="GY8:GY9"/>
    <mergeCell ref="HX5:HZ5"/>
    <mergeCell ref="HX6:HZ7"/>
    <mergeCell ref="HX8:HX9"/>
    <mergeCell ref="HY8:HY9"/>
    <mergeCell ref="HE8:HE9"/>
    <mergeCell ref="HI8:HI9"/>
    <mergeCell ref="HJ8:HJ9"/>
    <mergeCell ref="HM8:HM9"/>
    <mergeCell ref="HN8:HN9"/>
    <mergeCell ref="FJ5:FL5"/>
    <mergeCell ref="FN8:FN9"/>
    <mergeCell ref="FJ6:FL7"/>
    <mergeCell ref="FJ8:FJ9"/>
    <mergeCell ref="FK8:FK9"/>
    <mergeCell ref="FL8:FL9"/>
    <mergeCell ref="FS6:FU7"/>
    <mergeCell ref="FS8:FS9"/>
    <mergeCell ref="FT8:FT9"/>
    <mergeCell ref="FP5:FR5"/>
    <mergeCell ref="FP6:FR7"/>
    <mergeCell ref="FP8:FP9"/>
    <mergeCell ref="FQ8:FQ9"/>
    <mergeCell ref="FU8:FU9"/>
    <mergeCell ref="FR8:FR9"/>
    <mergeCell ref="FS5:FU5"/>
    <mergeCell ref="HB8:HB9"/>
    <mergeCell ref="HI6:HK7"/>
    <mergeCell ref="GQ8:GQ9"/>
    <mergeCell ref="GR8:GR9"/>
    <mergeCell ref="HD8:HD9"/>
    <mergeCell ref="DX8:DX9"/>
    <mergeCell ref="EO5:EQ5"/>
    <mergeCell ref="EO6:EQ7"/>
    <mergeCell ref="EO8:EO9"/>
    <mergeCell ref="EP8:EP9"/>
    <mergeCell ref="EI5:EK5"/>
    <mergeCell ref="EQ8:EQ9"/>
    <mergeCell ref="EX8:EX9"/>
    <mergeCell ref="EX6:EZ7"/>
    <mergeCell ref="EY8:EY9"/>
    <mergeCell ref="ER6:ET7"/>
    <mergeCell ref="ER8:ER9"/>
    <mergeCell ref="ES8:ES9"/>
    <mergeCell ref="EU8:EU9"/>
    <mergeCell ref="EU5:EW5"/>
    <mergeCell ref="EU6:EW7"/>
    <mergeCell ref="EV8:EV9"/>
    <mergeCell ref="EW8:EW9"/>
    <mergeCell ref="EL8:EL9"/>
    <mergeCell ref="EM8:EM9"/>
    <mergeCell ref="EN8:EN9"/>
    <mergeCell ref="QA8:QA9"/>
    <mergeCell ref="QB8:QB9"/>
    <mergeCell ref="HR5:HT5"/>
    <mergeCell ref="HR6:HT7"/>
    <mergeCell ref="HR8:HR9"/>
    <mergeCell ref="HS8:HS9"/>
    <mergeCell ref="HT8:HT9"/>
    <mergeCell ref="PW8:PW9"/>
    <mergeCell ref="PX8:PX9"/>
    <mergeCell ref="PY8:PY9"/>
    <mergeCell ref="PZ8:PZ9"/>
    <mergeCell ref="PB5:PD5"/>
    <mergeCell ref="PB6:PD7"/>
    <mergeCell ref="PB8:PB9"/>
    <mergeCell ref="PC8:PC9"/>
    <mergeCell ref="PD8:PD9"/>
    <mergeCell ref="OS5:OU5"/>
    <mergeCell ref="OV5:OX5"/>
    <mergeCell ref="OS6:OU7"/>
    <mergeCell ref="IG5:II5"/>
    <mergeCell ref="NF8:NF9"/>
    <mergeCell ref="NG8:NG9"/>
    <mergeCell ref="AT5:AV5"/>
    <mergeCell ref="OU8:OU9"/>
    <mergeCell ref="OV8:OV9"/>
    <mergeCell ref="EI6:EK7"/>
    <mergeCell ref="EI8:EI9"/>
    <mergeCell ref="EJ8:EJ9"/>
    <mergeCell ref="EK8:EK9"/>
    <mergeCell ref="DK8:DK9"/>
    <mergeCell ref="DL8:DL9"/>
    <mergeCell ref="DM8:DM9"/>
    <mergeCell ref="DH5:DJ5"/>
    <mergeCell ref="DH6:DJ7"/>
    <mergeCell ref="DY8:DY9"/>
    <mergeCell ref="DC8:DC9"/>
    <mergeCell ref="DD8:DD9"/>
    <mergeCell ref="DT5:DV5"/>
    <mergeCell ref="DT6:DV7"/>
    <mergeCell ref="DH8:DH9"/>
    <mergeCell ref="DI8:DI9"/>
    <mergeCell ref="DJ8:DJ9"/>
    <mergeCell ref="DQ5:DS5"/>
    <mergeCell ref="DQ6:DS7"/>
    <mergeCell ref="DQ8:DQ9"/>
    <mergeCell ref="DV8:DV9"/>
    <mergeCell ref="DB5:DD5"/>
    <mergeCell ref="DB6:DD7"/>
    <mergeCell ref="DB8:DB9"/>
    <mergeCell ref="DE5:DG5"/>
    <mergeCell ref="DE6:DG7"/>
    <mergeCell ref="DR8:DR9"/>
    <mergeCell ref="EB8:EB9"/>
    <mergeCell ref="EE8:EE9"/>
    <mergeCell ref="DK5:DM5"/>
    <mergeCell ref="DK6:DM7"/>
    <mergeCell ref="DN8:DN9"/>
    <mergeCell ref="DO8:DO9"/>
    <mergeCell ref="DN6:DP7"/>
    <mergeCell ref="DS8:DS9"/>
    <mergeCell ref="DN5:DP5"/>
    <mergeCell ref="DZ5:EB5"/>
    <mergeCell ref="DZ6:EB7"/>
    <mergeCell ref="DZ8:DZ9"/>
    <mergeCell ref="EA8:EA9"/>
    <mergeCell ref="DT8:DT9"/>
    <mergeCell ref="DW5:DY5"/>
    <mergeCell ref="DW6:DY7"/>
    <mergeCell ref="DW8:DW9"/>
    <mergeCell ref="DP8:DP9"/>
    <mergeCell ref="OM5:OO5"/>
    <mergeCell ref="OM6:OO7"/>
    <mergeCell ref="OM8:OM9"/>
    <mergeCell ref="ON8:ON9"/>
    <mergeCell ref="OO8:OO9"/>
    <mergeCell ref="OX8:OX9"/>
    <mergeCell ref="OV6:OX7"/>
    <mergeCell ref="FG5:FI5"/>
    <mergeCell ref="FG6:FI7"/>
    <mergeCell ref="FG8:FG9"/>
    <mergeCell ref="FH8:FH9"/>
    <mergeCell ref="FI8:FI9"/>
    <mergeCell ref="NO5:NQ5"/>
    <mergeCell ref="NO6:NQ7"/>
    <mergeCell ref="NO8:NO9"/>
    <mergeCell ref="NP8:NP9"/>
    <mergeCell ref="NQ8:NQ9"/>
    <mergeCell ref="MZ6:NB7"/>
    <mergeCell ref="MZ8:MZ9"/>
    <mergeCell ref="NA8:NA9"/>
    <mergeCell ref="NB8:NB9"/>
    <mergeCell ref="FO8:FO9"/>
    <mergeCell ref="NI8:NI9"/>
    <mergeCell ref="NJ8:NJ9"/>
  </mergeCells>
  <phoneticPr fontId="4" type="noConversion"/>
  <printOptions horizontalCentered="1" verticalCentered="1"/>
  <pageMargins left="0" right="0" top="0.19685039370078741" bottom="0.31496062992125984" header="7.874015748031496E-2" footer="0.31496062992125984"/>
  <pageSetup paperSize="9" scale="45" orientation="landscape" r:id="rId1"/>
  <headerFooter alignWithMargins="0">
    <oddHeader>&amp;R5. számú táblázat &amp;P. oldal a ... önkormányzati rendelethez
 a 2/2015. (II. 23.) rendelet 5. számú táblázat módosításához</oddHeader>
  </headerFooter>
  <colBreaks count="36" manualBreakCount="36">
    <brk id="15" max="71" man="1"/>
    <brk id="27" max="71" man="1"/>
    <brk id="39" max="71" man="1"/>
    <brk id="51" max="71" man="1"/>
    <brk id="63" max="71" man="1"/>
    <brk id="75" max="71" man="1"/>
    <brk id="87" max="71" man="1"/>
    <brk id="99" max="71" man="1"/>
    <brk id="111" max="71" man="1"/>
    <brk id="123" max="71" man="1"/>
    <brk id="135" max="71" man="1"/>
    <brk id="147" max="71" man="1"/>
    <brk id="159" max="71" man="1"/>
    <brk id="171" max="71" man="1"/>
    <brk id="183" max="71" man="1"/>
    <brk id="195" max="71" man="1"/>
    <brk id="207" max="71" man="1"/>
    <brk id="219" max="71" man="1"/>
    <brk id="231" max="71" man="1"/>
    <brk id="243" max="71" man="1"/>
    <brk id="255" max="71" man="1"/>
    <brk id="267" max="71" man="1"/>
    <brk id="279" max="71" man="1"/>
    <brk id="291" max="71" man="1"/>
    <brk id="303" max="71" man="1"/>
    <brk id="315" max="71" man="1"/>
    <brk id="327" max="71" man="1"/>
    <brk id="339" max="71" man="1"/>
    <brk id="351" max="71" man="1"/>
    <brk id="363" max="71" man="1"/>
    <brk id="375" max="71" man="1"/>
    <brk id="387" max="71" man="1"/>
    <brk id="399" max="71" man="1"/>
    <brk id="411" max="71" man="1"/>
    <brk id="423" max="71" man="1"/>
    <brk id="435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2015</vt:lpstr>
      <vt:lpstr>'2015'!Nyomtatási_cím</vt:lpstr>
      <vt:lpstr>'2015'!Nyomtatási_terület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2015-09-02T11:21:46Z</dcterms:modified>
</cp:coreProperties>
</file>