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20" windowWidth="9720" windowHeight="649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tartalék!$8:$12</definedName>
    <definedName name="_xlnm.Print_Area" localSheetId="1">tartalék!$A$1:$F$92</definedName>
  </definedNames>
  <calcPr calcId="145621"/>
</workbook>
</file>

<file path=xl/calcChain.xml><?xml version="1.0" encoding="utf-8"?>
<calcChain xmlns="http://schemas.openxmlformats.org/spreadsheetml/2006/main">
  <c r="C23" i="2" l="1"/>
  <c r="D40" i="2"/>
  <c r="D34" i="2" l="1"/>
  <c r="D23" i="2"/>
  <c r="E86" i="2" l="1"/>
  <c r="E61" i="2"/>
  <c r="D63" i="2"/>
  <c r="C63" i="2"/>
  <c r="E68" i="2"/>
  <c r="C53" i="2"/>
  <c r="C33" i="2"/>
  <c r="E48" i="2" l="1"/>
  <c r="E32" i="2"/>
  <c r="D88" i="2" l="1"/>
  <c r="C88" i="2"/>
  <c r="D80" i="2"/>
  <c r="C80" i="2"/>
  <c r="E74" i="2"/>
  <c r="E75" i="2"/>
  <c r="E76" i="2"/>
  <c r="E77" i="2"/>
  <c r="E78" i="2"/>
  <c r="E24" i="2"/>
  <c r="E25" i="2"/>
  <c r="E26" i="2"/>
  <c r="E27" i="2"/>
  <c r="E28" i="2"/>
  <c r="E29" i="2"/>
  <c r="E30" i="2"/>
  <c r="E31" i="2"/>
  <c r="E33" i="2"/>
  <c r="E34" i="2"/>
  <c r="E35" i="2"/>
  <c r="E60" i="2" l="1"/>
  <c r="D70" i="2"/>
  <c r="C70" i="2"/>
  <c r="D44" i="2" l="1"/>
  <c r="D50" i="2" s="1"/>
  <c r="C44" i="2"/>
  <c r="C50" i="2" s="1"/>
  <c r="E73" i="2" l="1"/>
  <c r="E67" i="2"/>
  <c r="E58" i="2"/>
  <c r="E59" i="2"/>
  <c r="E41" i="2"/>
  <c r="E42" i="2"/>
  <c r="D90" i="2" l="1"/>
  <c r="D92" i="2" s="1"/>
  <c r="C90" i="2"/>
  <c r="C92" i="2" s="1"/>
  <c r="E88" i="2"/>
  <c r="E44" i="2"/>
  <c r="E63" i="2"/>
  <c r="E70" i="2"/>
  <c r="E80" i="2"/>
  <c r="E50" i="2"/>
  <c r="E90" i="2" l="1"/>
  <c r="E57" i="2"/>
  <c r="E40" i="2" l="1"/>
  <c r="E39" i="2" l="1"/>
  <c r="E38" i="2" l="1"/>
  <c r="E37" i="2" l="1"/>
  <c r="E56" i="2" l="1"/>
  <c r="E85" i="2"/>
  <c r="E84" i="2"/>
  <c r="E83" i="2"/>
  <c r="E66" i="2"/>
  <c r="E55" i="2"/>
  <c r="E54" i="2"/>
  <c r="E53" i="2"/>
  <c r="E47" i="2"/>
  <c r="E36" i="2"/>
  <c r="D18" i="2"/>
  <c r="C18" i="2"/>
  <c r="E16" i="2"/>
  <c r="E18" i="2" s="1"/>
  <c r="E23" i="2" l="1"/>
  <c r="E92" i="2" l="1"/>
</calcChain>
</file>

<file path=xl/sharedStrings.xml><?xml version="1.0" encoding="utf-8"?>
<sst xmlns="http://schemas.openxmlformats.org/spreadsheetml/2006/main" count="118" uniqueCount="73">
  <si>
    <t>Budapest Főváros VII. Kerület Erzsébetváros Önkormányzata</t>
  </si>
  <si>
    <t>Tartalék jogcíme</t>
  </si>
  <si>
    <t>ezer Ft</t>
  </si>
  <si>
    <t xml:space="preserve">Központilag kezelt ágazati feladatok </t>
  </si>
  <si>
    <t>Központilag kezelt közművelődési pályázatok és feladatok</t>
  </si>
  <si>
    <t xml:space="preserve">Központilag kezelt sport pályázatok és feladatok </t>
  </si>
  <si>
    <t>Erzsébetvárosi Civil Szervezetek Kerete</t>
  </si>
  <si>
    <t>Nemzetiségi Önkormányzatok kulturális kerete</t>
  </si>
  <si>
    <t>Kerületi egyházak támogatása</t>
  </si>
  <si>
    <t>Nyári táborok (pályázat)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</si>
  <si>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</si>
  <si>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</si>
  <si>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</si>
  <si>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</si>
  <si>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</si>
  <si>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</si>
  <si>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</si>
  <si>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</si>
  <si>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</si>
  <si>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Általános tartalék előirányzata összesen</t>
  </si>
  <si>
    <t>Pályázati önerő, pályázatok előkészítése</t>
  </si>
  <si>
    <t>Tartalék előirányzat mindösszesen (7100 + 7200 + 7300 + 7500)</t>
  </si>
  <si>
    <t>Feladat típusa (K/Ö/Á)</t>
  </si>
  <si>
    <t>Tartalék előirányzat mindösszesen (6+7)</t>
  </si>
  <si>
    <t>Működési célra 
(K513. rovaton)</t>
  </si>
  <si>
    <t>Felhalmozási célra 
(K89. rovaton)</t>
  </si>
  <si>
    <t>Nyílászáró csere pályázat</t>
  </si>
  <si>
    <t>Növényesítési beruházásokhoz kapcsolódó tartalék</t>
  </si>
  <si>
    <t>Rendkívüli káresemények kerete az Áht. 40. § (5) bekezdése szerint</t>
  </si>
  <si>
    <t>Tűzfalak alapfelületei előkészítése, bádogozás</t>
  </si>
  <si>
    <t>Tűzfalak művészeti értékű dekorálása</t>
  </si>
  <si>
    <t>Tervezési feladatok</t>
  </si>
  <si>
    <t>Működési kiadások kerete</t>
  </si>
  <si>
    <t>Önkormányzati ingatlanok felújítása</t>
  </si>
  <si>
    <t>Lakásfelújítások tartalék kerete</t>
  </si>
  <si>
    <t>Kulturális pályázati keret</t>
  </si>
  <si>
    <t>Közoktatási támogatások</t>
  </si>
  <si>
    <t>Oktatási, közművelődési és sporttámogatások</t>
  </si>
  <si>
    <t>Sportegyesületek és szövetségek támogatása</t>
  </si>
  <si>
    <t>Otthonvédelmi program (hevederzár 1.000 ezer Ft, CO érzékelő 3.000 ezer Ft)</t>
  </si>
  <si>
    <t>Címszám</t>
  </si>
  <si>
    <t>Bizottságokra átruházott felhasználási jogkörű céltartalékok előirányzata  összesen (7302+7303+7305+7306)</t>
  </si>
  <si>
    <t>Polgármesterre átruházott előirányzat-átcsoportosítási hatáskörű céltartalékok előirányzata összesen (7201+7203)</t>
  </si>
  <si>
    <t>2017. évi költségvetési tartalék előirányzatok</t>
  </si>
  <si>
    <t>Céltartalék 2017.</t>
  </si>
  <si>
    <t>Környezetvédelmi Alap</t>
  </si>
  <si>
    <t>Műszaki ellenőrzés</t>
  </si>
  <si>
    <t>Köznevelési intézmények karbantartási és készletbeszerzési feladatai</t>
  </si>
  <si>
    <t xml:space="preserve">Önkormányzati tulajdonú házakban levő pincékbe, lakásokba és helyiségekbe vízóra felszerelése </t>
  </si>
  <si>
    <t>Társasházakban az önkormányzati tulajdonú lakások karbantartási költsége</t>
  </si>
  <si>
    <t>Köztisztasági feladatok</t>
  </si>
  <si>
    <t>Fedezetbiztosítási számla (elkülönített összeg)</t>
  </si>
  <si>
    <t>Egészségügyi szolgáltatók támogatása</t>
  </si>
  <si>
    <t>Szociális civil szervezetek támogatása</t>
  </si>
  <si>
    <t>Általános felújítási pályázat (kölcsön)</t>
  </si>
  <si>
    <t>Gázkizárt társasházi pályázat (kölcsön)</t>
  </si>
  <si>
    <t>Gázkizárt társasházi pályázat (támogatás)</t>
  </si>
  <si>
    <t>Önkormányzati karbantartási feladatok</t>
  </si>
  <si>
    <t>Műszaki előkészítés</t>
  </si>
  <si>
    <t>Önkormányzati készletbeszerzés, egyéb feladatok</t>
  </si>
  <si>
    <t>Erzsébet tervvel kapcsolatos kiadások</t>
  </si>
  <si>
    <t>Központilag kezelt ágazati feladatok összesen (1+2+…+20)</t>
  </si>
  <si>
    <t>Elbírálás alatt lévő pályázatok önerő</t>
  </si>
  <si>
    <t>Kapufigyelő rendszer pályázat</t>
  </si>
  <si>
    <t>Központilag kezelt kerület-fejlesztési pályázatok és feladatok összesen (1+2+…+6)</t>
  </si>
  <si>
    <t>Társasházak teherhordó épületszerkezeteinek és épületgépészeti rendszereinek rendeltetését gátló javító munkái  (kölcsön)</t>
  </si>
  <si>
    <t>Társasházak teherhordó épületszerkezeteinek és épületgépészeti rendszereinek rendeltetését gátló javító munkái  (támogatás)</t>
  </si>
  <si>
    <t>Központilag kezelt sport pályázatok és feladatok összesen (1+2+3)</t>
  </si>
  <si>
    <t>Nagycsaládosok és egyszülős családok nyári üdülési támogatása pályázat formájában a Balatonmáriai önkormányzati üdülőben</t>
  </si>
  <si>
    <t>Központilag kezelt közművelődési pályázatok és feladatok összesen (1+2+…+9)</t>
  </si>
  <si>
    <t>Erzsébetvárosi Roma Nemzetiségi Önkormányzat 2017 évi programjainak támogatása</t>
  </si>
  <si>
    <t>Központilag kezelt közrendvédelmi, környezetvédelmi pályázatok és feladatok összesen (1+2+…+4)</t>
  </si>
  <si>
    <t>Társasházak és 100 %-os önkormányzati tulajdonban lévő lakóépületek részére kerékpár tároló kialakítására pályázat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</si>
</sst>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20"/>
      <name val="Times New Roman"/>
      <family val="1"/>
      <charset val="238"/>
    </font>
    <font>
      <sz val="2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83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1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30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19" xfId="0" applyNumberFormat="1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right" vertical="center"/>
    </xf>
    <xf numFmtId="3" fontId="6" fillId="0" borderId="35" xfId="0" applyNumberFormat="1" applyFont="1" applyFill="1" applyBorder="1" applyAlignment="1">
      <alignment horizontal="right" vertical="center"/>
    </xf>
    <xf numFmtId="3" fontId="6" fillId="0" borderId="34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2" xfId="0" applyFont="1" applyFill="1" applyBorder="1" applyAlignment="1">
      <alignment vertical="center"/>
    </xf>
    <xf numFmtId="0" fontId="6" fillId="0" borderId="14" xfId="0" applyFont="1" applyFill="1" applyBorder="1" applyAlignment="1">
      <alignment horizontal="center" vertical="center"/>
    </xf>
    <xf numFmtId="3" fontId="6" fillId="0" borderId="14" xfId="0" applyNumberFormat="1" applyFont="1" applyFill="1" applyBorder="1" applyAlignment="1">
      <alignment vertical="center"/>
    </xf>
    <xf numFmtId="3" fontId="5" fillId="0" borderId="33" xfId="0" applyNumberFormat="1" applyFont="1" applyFill="1" applyBorder="1" applyAlignment="1">
      <alignment horizontal="right" vertical="center"/>
    </xf>
    <xf numFmtId="3" fontId="5" fillId="0" borderId="16" xfId="0" applyNumberFormat="1" applyFont="1" applyFill="1" applyBorder="1" applyAlignment="1">
      <alignment horizontal="right" vertical="center"/>
    </xf>
    <xf numFmtId="3" fontId="6" fillId="0" borderId="3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3" fontId="6" fillId="0" borderId="5" xfId="0" applyNumberFormat="1" applyFont="1" applyFill="1" applyBorder="1" applyAlignment="1">
      <alignment vertical="center"/>
    </xf>
    <xf numFmtId="3" fontId="6" fillId="0" borderId="4" xfId="0" applyNumberFormat="1" applyFont="1" applyFill="1" applyBorder="1" applyAlignment="1">
      <alignment horizontal="center" vertical="top" wrapText="1"/>
    </xf>
    <xf numFmtId="0" fontId="5" fillId="0" borderId="8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center"/>
    </xf>
    <xf numFmtId="0" fontId="5" fillId="0" borderId="8" xfId="0" applyFont="1" applyFill="1" applyBorder="1" applyAlignment="1">
      <alignment vertical="center"/>
    </xf>
    <xf numFmtId="3" fontId="5" fillId="0" borderId="5" xfId="0" applyNumberFormat="1" applyFont="1" applyFill="1" applyBorder="1" applyAlignment="1">
      <alignment horizontal="right" vertical="center"/>
    </xf>
    <xf numFmtId="3" fontId="5" fillId="0" borderId="25" xfId="0" applyNumberFormat="1" applyFont="1" applyFill="1" applyBorder="1" applyAlignment="1">
      <alignment horizontal="right" vertical="center"/>
    </xf>
    <xf numFmtId="0" fontId="6" fillId="0" borderId="14" xfId="0" applyFont="1" applyFill="1" applyBorder="1" applyAlignment="1">
      <alignment horizontal="left" vertical="center" indent="1"/>
    </xf>
    <xf numFmtId="0" fontId="5" fillId="0" borderId="0" xfId="0" applyFont="1" applyFill="1" applyAlignment="1">
      <alignment horizontal="center" vertical="center"/>
    </xf>
    <xf numFmtId="0" fontId="6" fillId="0" borderId="15" xfId="0" applyFont="1" applyFill="1" applyBorder="1" applyAlignment="1">
      <alignment horizontal="left" vertical="center"/>
    </xf>
    <xf numFmtId="3" fontId="6" fillId="0" borderId="16" xfId="0" applyNumberFormat="1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left" vertical="center" wrapText="1"/>
    </xf>
    <xf numFmtId="3" fontId="6" fillId="0" borderId="36" xfId="0" applyNumberFormat="1" applyFont="1" applyFill="1" applyBorder="1" applyAlignment="1">
      <alignment vertical="center"/>
    </xf>
    <xf numFmtId="3" fontId="5" fillId="0" borderId="35" xfId="0" applyNumberFormat="1" applyFont="1" applyFill="1" applyBorder="1" applyAlignment="1">
      <alignment horizontal="right" vertical="center"/>
    </xf>
    <xf numFmtId="3" fontId="5" fillId="0" borderId="37" xfId="0" applyNumberFormat="1" applyFont="1" applyFill="1" applyBorder="1" applyAlignment="1">
      <alignment horizontal="right" vertical="center"/>
    </xf>
    <xf numFmtId="3" fontId="6" fillId="0" borderId="38" xfId="0" applyNumberFormat="1" applyFont="1" applyFill="1" applyBorder="1" applyAlignment="1">
      <alignment horizontal="left" vertical="center"/>
    </xf>
    <xf numFmtId="0" fontId="6" fillId="0" borderId="39" xfId="0" applyFont="1" applyFill="1" applyBorder="1" applyAlignment="1">
      <alignment vertical="center"/>
    </xf>
    <xf numFmtId="3" fontId="5" fillId="0" borderId="40" xfId="0" applyNumberFormat="1" applyFont="1" applyFill="1" applyBorder="1" applyAlignment="1">
      <alignment horizontal="right" vertical="center"/>
    </xf>
    <xf numFmtId="3" fontId="5" fillId="0" borderId="41" xfId="0" applyNumberFormat="1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2"/>
  <sheetViews>
    <sheetView tabSelected="1" view="pageBreakPreview" topLeftCell="A61" zoomScale="55" zoomScaleNormal="75" zoomScaleSheetLayoutView="55" workbookViewId="0">
      <selection activeCell="C23" sqref="C23"/>
    </sheetView>
  </sheetViews>
  <sheetFormatPr defaultRowHeight="26.25" x14ac:dyDescent="0.2"/>
  <cols>
    <col min="1" max="1" width="24.42578125" style="1" customWidth="1"/>
    <col min="2" max="2" width="209.5703125" style="1" customWidth="1"/>
    <col min="3" max="5" width="52.28515625" style="1" customWidth="1"/>
    <col min="6" max="6" width="14.7109375" style="1" customWidth="1"/>
    <col min="7" max="16384" width="9.140625" style="1"/>
  </cols>
  <sheetData>
    <row r="1" spans="1:6" ht="28.5" customHeight="1" x14ac:dyDescent="0.2">
      <c r="A1" s="70" t="s">
        <v>0</v>
      </c>
      <c r="B1" s="70"/>
      <c r="C1" s="70"/>
      <c r="D1" s="70"/>
      <c r="E1" s="70"/>
      <c r="F1" s="70"/>
    </row>
    <row r="2" spans="1:6" x14ac:dyDescent="0.2">
      <c r="A2" s="70" t="s">
        <v>43</v>
      </c>
      <c r="B2" s="70"/>
      <c r="C2" s="70"/>
      <c r="D2" s="70"/>
      <c r="E2" s="70"/>
      <c r="F2" s="70"/>
    </row>
    <row r="3" spans="1:6" x14ac:dyDescent="0.2">
      <c r="A3" s="54"/>
      <c r="B3" s="54"/>
      <c r="C3" s="54"/>
      <c r="D3" s="54"/>
      <c r="E3" s="54"/>
      <c r="F3" s="54"/>
    </row>
    <row r="4" spans="1:6" x14ac:dyDescent="0.2">
      <c r="A4" s="54"/>
      <c r="B4" s="54"/>
      <c r="C4" s="54"/>
      <c r="D4" s="54"/>
      <c r="E4" s="54"/>
      <c r="F4" s="54"/>
    </row>
    <row r="5" spans="1:6" x14ac:dyDescent="0.2">
      <c r="A5" s="54"/>
      <c r="B5" s="54"/>
      <c r="C5" s="54"/>
      <c r="D5" s="54"/>
      <c r="E5" s="54"/>
      <c r="F5" s="54"/>
    </row>
    <row r="6" spans="1:6" x14ac:dyDescent="0.2">
      <c r="A6" s="54"/>
      <c r="B6" s="54"/>
      <c r="C6" s="54"/>
      <c r="D6" s="54"/>
      <c r="E6" s="54"/>
      <c r="F6" s="54"/>
    </row>
    <row r="7" spans="1:6" ht="27" thickBot="1" x14ac:dyDescent="0.25">
      <c r="E7" s="2" t="s">
        <v>2</v>
      </c>
      <c r="F7" s="2"/>
    </row>
    <row r="8" spans="1:6" ht="30.75" customHeight="1" x14ac:dyDescent="0.2">
      <c r="A8" s="67" t="s">
        <v>40</v>
      </c>
      <c r="B8" s="67" t="s">
        <v>1</v>
      </c>
      <c r="C8" s="71" t="s">
        <v>44</v>
      </c>
      <c r="D8" s="72"/>
      <c r="E8" s="73"/>
      <c r="F8" s="67" t="s">
        <v>22</v>
      </c>
    </row>
    <row r="9" spans="1:6" ht="18.75" customHeight="1" x14ac:dyDescent="0.2">
      <c r="A9" s="68"/>
      <c r="B9" s="68"/>
      <c r="C9" s="74" t="s">
        <v>24</v>
      </c>
      <c r="D9" s="77" t="s">
        <v>25</v>
      </c>
      <c r="E9" s="80" t="s">
        <v>23</v>
      </c>
      <c r="F9" s="68"/>
    </row>
    <row r="10" spans="1:6" x14ac:dyDescent="0.2">
      <c r="A10" s="68"/>
      <c r="B10" s="68"/>
      <c r="C10" s="75"/>
      <c r="D10" s="78"/>
      <c r="E10" s="81"/>
      <c r="F10" s="68"/>
    </row>
    <row r="11" spans="1:6" ht="43.5" customHeight="1" x14ac:dyDescent="0.2">
      <c r="A11" s="69"/>
      <c r="B11" s="69"/>
      <c r="C11" s="76"/>
      <c r="D11" s="79"/>
      <c r="E11" s="82"/>
      <c r="F11" s="69"/>
    </row>
    <row r="12" spans="1:6" x14ac:dyDescent="0.2">
      <c r="A12" s="3">
        <v>1</v>
      </c>
      <c r="B12" s="3">
        <v>2</v>
      </c>
      <c r="C12" s="4">
        <v>6</v>
      </c>
      <c r="D12" s="5">
        <v>7</v>
      </c>
      <c r="E12" s="6">
        <v>8</v>
      </c>
      <c r="F12" s="7">
        <v>9</v>
      </c>
    </row>
    <row r="13" spans="1:6" x14ac:dyDescent="0.2">
      <c r="A13" s="8"/>
      <c r="B13" s="9"/>
      <c r="C13" s="10"/>
      <c r="D13" s="11"/>
      <c r="E13" s="12"/>
      <c r="F13" s="13"/>
    </row>
    <row r="14" spans="1:6" x14ac:dyDescent="0.2">
      <c r="A14" s="8"/>
      <c r="B14" s="9" t="s">
        <v>15</v>
      </c>
      <c r="C14" s="10"/>
      <c r="D14" s="11"/>
      <c r="E14" s="12"/>
      <c r="F14" s="13"/>
    </row>
    <row r="15" spans="1:6" x14ac:dyDescent="0.2">
      <c r="A15" s="8"/>
      <c r="B15" s="9"/>
      <c r="C15" s="10"/>
      <c r="D15" s="11"/>
      <c r="E15" s="12"/>
      <c r="F15" s="13"/>
    </row>
    <row r="16" spans="1:6" x14ac:dyDescent="0.2">
      <c r="A16" s="9">
        <v>7101</v>
      </c>
      <c r="B16" s="14" t="s">
        <v>18</v>
      </c>
      <c r="C16" s="15">
        <v>10000</v>
      </c>
      <c r="D16" s="11"/>
      <c r="E16" s="12">
        <f>SUM(C16:D16)</f>
        <v>10000</v>
      </c>
      <c r="F16" s="16" t="s">
        <v>16</v>
      </c>
    </row>
    <row r="17" spans="1:6" ht="27" thickBot="1" x14ac:dyDescent="0.25">
      <c r="A17" s="8"/>
      <c r="B17" s="9"/>
      <c r="C17" s="17"/>
      <c r="D17" s="11"/>
      <c r="E17" s="12"/>
      <c r="F17" s="13"/>
    </row>
    <row r="18" spans="1:6" s="24" customFormat="1" ht="22.5" customHeight="1" thickBot="1" x14ac:dyDescent="0.25">
      <c r="A18" s="18">
        <v>7100</v>
      </c>
      <c r="B18" s="19" t="s">
        <v>19</v>
      </c>
      <c r="C18" s="20">
        <f>SUM(C16)</f>
        <v>10000</v>
      </c>
      <c r="D18" s="21">
        <f t="shared" ref="D18:E18" si="0">SUM(D16)</f>
        <v>0</v>
      </c>
      <c r="E18" s="22">
        <f t="shared" si="0"/>
        <v>10000</v>
      </c>
      <c r="F18" s="23"/>
    </row>
    <row r="19" spans="1:6" s="28" customFormat="1" x14ac:dyDescent="0.2">
      <c r="A19" s="9"/>
      <c r="B19" s="14"/>
      <c r="C19" s="25"/>
      <c r="D19" s="26"/>
      <c r="E19" s="27"/>
      <c r="F19" s="13"/>
    </row>
    <row r="20" spans="1:6" s="28" customFormat="1" x14ac:dyDescent="0.2">
      <c r="A20" s="9"/>
      <c r="B20" s="9" t="s">
        <v>14</v>
      </c>
      <c r="C20" s="25"/>
      <c r="D20" s="26"/>
      <c r="E20" s="27"/>
      <c r="F20" s="13"/>
    </row>
    <row r="21" spans="1:6" s="28" customFormat="1" x14ac:dyDescent="0.2">
      <c r="A21" s="9"/>
      <c r="B21" s="14"/>
      <c r="C21" s="25"/>
      <c r="D21" s="26"/>
      <c r="E21" s="27"/>
      <c r="F21" s="13"/>
    </row>
    <row r="22" spans="1:6" x14ac:dyDescent="0.2">
      <c r="A22" s="9">
        <v>7201</v>
      </c>
      <c r="B22" s="14" t="s">
        <v>3</v>
      </c>
      <c r="C22" s="25"/>
      <c r="D22" s="26"/>
      <c r="E22" s="27"/>
      <c r="F22" s="13"/>
    </row>
    <row r="23" spans="1:6" ht="32.1" customHeight="1" x14ac:dyDescent="0.2">
      <c r="A23" s="8">
        <v>1</v>
      </c>
      <c r="B23" s="29" t="s">
        <v>13</v>
      </c>
      <c r="C23" s="15">
        <f>54901+1069-1200-1500-5600-4000-400-4000-2000-2000-1000-4000-5000-110-1000-250-6000-6000</f>
        <v>11910</v>
      </c>
      <c r="D23" s="30">
        <f>69816-1000-5000-5000-2000-7500-3000-3000-8500-2000</f>
        <v>32816</v>
      </c>
      <c r="E23" s="27">
        <f>SUM(C23:D23)</f>
        <v>44726</v>
      </c>
      <c r="F23" s="16" t="s">
        <v>16</v>
      </c>
    </row>
    <row r="24" spans="1:6" ht="32.1" customHeight="1" x14ac:dyDescent="0.2">
      <c r="A24" s="8">
        <v>2</v>
      </c>
      <c r="B24" s="29" t="s">
        <v>28</v>
      </c>
      <c r="C24" s="15">
        <v>23000</v>
      </c>
      <c r="D24" s="30">
        <v>30000</v>
      </c>
      <c r="E24" s="27">
        <f t="shared" ref="E24:E35" si="1">SUM(C24:D24)</f>
        <v>53000</v>
      </c>
      <c r="F24" s="16" t="s">
        <v>16</v>
      </c>
    </row>
    <row r="25" spans="1:6" ht="32.1" customHeight="1" x14ac:dyDescent="0.2">
      <c r="A25" s="8">
        <v>3</v>
      </c>
      <c r="B25" s="29" t="s">
        <v>57</v>
      </c>
      <c r="C25" s="15">
        <v>0</v>
      </c>
      <c r="D25" s="30">
        <v>60000</v>
      </c>
      <c r="E25" s="27">
        <f t="shared" si="1"/>
        <v>60000</v>
      </c>
      <c r="F25" s="16" t="s">
        <v>16</v>
      </c>
    </row>
    <row r="26" spans="1:6" ht="32.1" customHeight="1" x14ac:dyDescent="0.2">
      <c r="A26" s="8">
        <v>4</v>
      </c>
      <c r="B26" s="29" t="s">
        <v>45</v>
      </c>
      <c r="C26" s="15">
        <v>329</v>
      </c>
      <c r="D26" s="30"/>
      <c r="E26" s="27">
        <f t="shared" si="1"/>
        <v>329</v>
      </c>
      <c r="F26" s="16" t="s">
        <v>16</v>
      </c>
    </row>
    <row r="27" spans="1:6" ht="32.1" customHeight="1" x14ac:dyDescent="0.2">
      <c r="A27" s="8">
        <v>5</v>
      </c>
      <c r="B27" s="29" t="s">
        <v>27</v>
      </c>
      <c r="C27" s="15"/>
      <c r="D27" s="30">
        <v>50000</v>
      </c>
      <c r="E27" s="27">
        <f t="shared" si="1"/>
        <v>50000</v>
      </c>
      <c r="F27" s="16" t="s">
        <v>16</v>
      </c>
    </row>
    <row r="28" spans="1:6" ht="32.1" customHeight="1" x14ac:dyDescent="0.2">
      <c r="A28" s="8">
        <v>6</v>
      </c>
      <c r="B28" s="29" t="s">
        <v>29</v>
      </c>
      <c r="C28" s="15"/>
      <c r="D28" s="30">
        <v>20000</v>
      </c>
      <c r="E28" s="27">
        <f t="shared" si="1"/>
        <v>20000</v>
      </c>
      <c r="F28" s="16" t="s">
        <v>16</v>
      </c>
    </row>
    <row r="29" spans="1:6" ht="32.1" customHeight="1" x14ac:dyDescent="0.2">
      <c r="A29" s="8">
        <v>7</v>
      </c>
      <c r="B29" s="29" t="s">
        <v>30</v>
      </c>
      <c r="C29" s="15"/>
      <c r="D29" s="30">
        <v>20000</v>
      </c>
      <c r="E29" s="27">
        <f t="shared" si="1"/>
        <v>20000</v>
      </c>
      <c r="F29" s="16" t="s">
        <v>16</v>
      </c>
    </row>
    <row r="30" spans="1:6" ht="32.1" customHeight="1" x14ac:dyDescent="0.2">
      <c r="A30" s="8">
        <v>8</v>
      </c>
      <c r="B30" s="29" t="s">
        <v>31</v>
      </c>
      <c r="C30" s="15"/>
      <c r="D30" s="30">
        <v>60000</v>
      </c>
      <c r="E30" s="27">
        <f t="shared" si="1"/>
        <v>60000</v>
      </c>
      <c r="F30" s="16" t="s">
        <v>16</v>
      </c>
    </row>
    <row r="31" spans="1:6" ht="32.1" customHeight="1" x14ac:dyDescent="0.2">
      <c r="A31" s="8">
        <v>9</v>
      </c>
      <c r="B31" s="29" t="s">
        <v>46</v>
      </c>
      <c r="C31" s="15"/>
      <c r="D31" s="30">
        <v>19102</v>
      </c>
      <c r="E31" s="27">
        <f t="shared" si="1"/>
        <v>19102</v>
      </c>
      <c r="F31" s="16" t="s">
        <v>16</v>
      </c>
    </row>
    <row r="32" spans="1:6" ht="32.1" customHeight="1" x14ac:dyDescent="0.2">
      <c r="A32" s="8">
        <v>10</v>
      </c>
      <c r="B32" s="29" t="s">
        <v>58</v>
      </c>
      <c r="C32" s="15">
        <v>41803</v>
      </c>
      <c r="D32" s="30"/>
      <c r="E32" s="27">
        <f t="shared" si="1"/>
        <v>41803</v>
      </c>
      <c r="F32" s="16" t="s">
        <v>16</v>
      </c>
    </row>
    <row r="33" spans="1:6" ht="32.1" customHeight="1" x14ac:dyDescent="0.2">
      <c r="A33" s="8">
        <v>11</v>
      </c>
      <c r="B33" s="29" t="s">
        <v>32</v>
      </c>
      <c r="C33" s="15">
        <f>3901-2000</f>
        <v>1901</v>
      </c>
      <c r="D33" s="30"/>
      <c r="E33" s="27">
        <f t="shared" si="1"/>
        <v>1901</v>
      </c>
      <c r="F33" s="16" t="s">
        <v>16</v>
      </c>
    </row>
    <row r="34" spans="1:6" ht="32.1" customHeight="1" x14ac:dyDescent="0.2">
      <c r="A34" s="8">
        <v>12</v>
      </c>
      <c r="B34" s="29" t="s">
        <v>59</v>
      </c>
      <c r="C34" s="15">
        <v>0</v>
      </c>
      <c r="D34" s="30">
        <f>80000-5000</f>
        <v>75000</v>
      </c>
      <c r="E34" s="27">
        <f t="shared" si="1"/>
        <v>75000</v>
      </c>
      <c r="F34" s="16" t="s">
        <v>16</v>
      </c>
    </row>
    <row r="35" spans="1:6" ht="32.1" customHeight="1" x14ac:dyDescent="0.2">
      <c r="A35" s="8">
        <v>13</v>
      </c>
      <c r="B35" s="29" t="s">
        <v>47</v>
      </c>
      <c r="C35" s="15">
        <v>27094</v>
      </c>
      <c r="D35" s="30"/>
      <c r="E35" s="27">
        <f t="shared" si="1"/>
        <v>27094</v>
      </c>
      <c r="F35" s="16" t="s">
        <v>16</v>
      </c>
    </row>
    <row r="36" spans="1:6" ht="32.1" customHeight="1" x14ac:dyDescent="0.2">
      <c r="A36" s="8">
        <v>14</v>
      </c>
      <c r="B36" s="29" t="s">
        <v>34</v>
      </c>
      <c r="C36" s="15"/>
      <c r="D36" s="30">
        <v>150000</v>
      </c>
      <c r="E36" s="27">
        <f t="shared" ref="E36" si="2">SUM(C36:D36)</f>
        <v>150000</v>
      </c>
      <c r="F36" s="16" t="s">
        <v>16</v>
      </c>
    </row>
    <row r="37" spans="1:6" ht="32.1" customHeight="1" x14ac:dyDescent="0.2">
      <c r="A37" s="8">
        <v>15</v>
      </c>
      <c r="B37" s="29" t="s">
        <v>33</v>
      </c>
      <c r="C37" s="15"/>
      <c r="D37" s="30">
        <v>150000</v>
      </c>
      <c r="E37" s="27">
        <f t="shared" ref="E37:E42" si="3">SUM(C37:D37)</f>
        <v>150000</v>
      </c>
      <c r="F37" s="16" t="s">
        <v>16</v>
      </c>
    </row>
    <row r="38" spans="1:6" x14ac:dyDescent="0.2">
      <c r="A38" s="8">
        <v>16</v>
      </c>
      <c r="B38" s="29" t="s">
        <v>48</v>
      </c>
      <c r="C38" s="15">
        <v>16000</v>
      </c>
      <c r="D38" s="30"/>
      <c r="E38" s="27">
        <f t="shared" si="3"/>
        <v>16000</v>
      </c>
      <c r="F38" s="16" t="s">
        <v>16</v>
      </c>
    </row>
    <row r="39" spans="1:6" ht="32.1" customHeight="1" x14ac:dyDescent="0.2">
      <c r="A39" s="8">
        <v>17</v>
      </c>
      <c r="B39" s="29" t="s">
        <v>49</v>
      </c>
      <c r="C39" s="15">
        <v>15000</v>
      </c>
      <c r="D39" s="30"/>
      <c r="E39" s="27">
        <f t="shared" si="3"/>
        <v>15000</v>
      </c>
      <c r="F39" s="16" t="s">
        <v>16</v>
      </c>
    </row>
    <row r="40" spans="1:6" x14ac:dyDescent="0.2">
      <c r="A40" s="8">
        <v>18</v>
      </c>
      <c r="B40" s="29" t="s">
        <v>60</v>
      </c>
      <c r="C40" s="15"/>
      <c r="D40" s="30">
        <f>313203-8000-6000-8000-7800-5000-7500-2000-8000-4000-5000-1000</f>
        <v>250903</v>
      </c>
      <c r="E40" s="27">
        <f t="shared" si="3"/>
        <v>250903</v>
      </c>
      <c r="F40" s="16" t="s">
        <v>16</v>
      </c>
    </row>
    <row r="41" spans="1:6" ht="32.1" customHeight="1" x14ac:dyDescent="0.2">
      <c r="A41" s="8">
        <v>19</v>
      </c>
      <c r="B41" s="29" t="s">
        <v>50</v>
      </c>
      <c r="C41" s="15">
        <v>45000</v>
      </c>
      <c r="D41" s="30"/>
      <c r="E41" s="27">
        <f t="shared" si="3"/>
        <v>45000</v>
      </c>
      <c r="F41" s="16" t="s">
        <v>16</v>
      </c>
    </row>
    <row r="42" spans="1:6" ht="32.1" customHeight="1" x14ac:dyDescent="0.2">
      <c r="A42" s="8">
        <v>20</v>
      </c>
      <c r="B42" s="29" t="s">
        <v>51</v>
      </c>
      <c r="C42" s="15"/>
      <c r="D42" s="30">
        <v>260500</v>
      </c>
      <c r="E42" s="27">
        <f t="shared" si="3"/>
        <v>260500</v>
      </c>
      <c r="F42" s="16" t="s">
        <v>16</v>
      </c>
    </row>
    <row r="43" spans="1:6" ht="27" thickBot="1" x14ac:dyDescent="0.25">
      <c r="A43" s="8"/>
      <c r="B43" s="29"/>
      <c r="C43" s="31"/>
      <c r="D43" s="32"/>
      <c r="E43" s="27"/>
      <c r="F43" s="16" t="s">
        <v>16</v>
      </c>
    </row>
    <row r="44" spans="1:6" s="24" customFormat="1" ht="22.5" customHeight="1" thickBot="1" x14ac:dyDescent="0.25">
      <c r="A44" s="18">
        <v>7201</v>
      </c>
      <c r="B44" s="19" t="s">
        <v>61</v>
      </c>
      <c r="C44" s="20">
        <f>SUM(C22:C43)</f>
        <v>182037</v>
      </c>
      <c r="D44" s="21">
        <f>SUM(D22:D43)</f>
        <v>1178321</v>
      </c>
      <c r="E44" s="22">
        <f>SUM(C44:D44)</f>
        <v>1360358</v>
      </c>
      <c r="F44" s="23"/>
    </row>
    <row r="45" spans="1:6" x14ac:dyDescent="0.2">
      <c r="A45" s="8"/>
      <c r="B45" s="29"/>
      <c r="C45" s="33"/>
      <c r="D45" s="30"/>
      <c r="E45" s="27"/>
      <c r="F45" s="13"/>
    </row>
    <row r="46" spans="1:6" x14ac:dyDescent="0.2">
      <c r="A46" s="9">
        <v>7203</v>
      </c>
      <c r="B46" s="34" t="s">
        <v>20</v>
      </c>
      <c r="C46" s="25"/>
      <c r="D46" s="26"/>
      <c r="E46" s="27"/>
      <c r="F46" s="13"/>
    </row>
    <row r="47" spans="1:6" x14ac:dyDescent="0.2">
      <c r="A47" s="8">
        <v>1</v>
      </c>
      <c r="B47" s="29" t="s">
        <v>62</v>
      </c>
      <c r="C47" s="17"/>
      <c r="D47" s="11">
        <v>111489</v>
      </c>
      <c r="E47" s="27">
        <f t="shared" ref="E47:E48" si="4">SUM(C47:D47)</f>
        <v>111489</v>
      </c>
      <c r="F47" s="16" t="s">
        <v>16</v>
      </c>
    </row>
    <row r="48" spans="1:6" x14ac:dyDescent="0.2">
      <c r="A48" s="8">
        <v>2</v>
      </c>
      <c r="B48" s="29" t="s">
        <v>20</v>
      </c>
      <c r="C48" s="17"/>
      <c r="D48" s="11">
        <v>250000</v>
      </c>
      <c r="E48" s="27">
        <f t="shared" si="4"/>
        <v>250000</v>
      </c>
      <c r="F48" s="16" t="s">
        <v>16</v>
      </c>
    </row>
    <row r="49" spans="1:8" ht="27" thickBot="1" x14ac:dyDescent="0.25">
      <c r="A49" s="8"/>
      <c r="B49" s="35"/>
      <c r="C49" s="17"/>
      <c r="D49" s="26"/>
      <c r="E49" s="27"/>
      <c r="F49" s="13"/>
    </row>
    <row r="50" spans="1:8" s="39" customFormat="1" ht="27" thickBot="1" x14ac:dyDescent="0.25">
      <c r="A50" s="36">
        <v>7200</v>
      </c>
      <c r="B50" s="37" t="s">
        <v>42</v>
      </c>
      <c r="C50" s="38">
        <f>C44+C47+C48</f>
        <v>182037</v>
      </c>
      <c r="D50" s="21">
        <f>D44+D47+D48</f>
        <v>1539810</v>
      </c>
      <c r="E50" s="22">
        <f>SUM(C50:D50)</f>
        <v>1721847</v>
      </c>
      <c r="F50" s="23"/>
    </row>
    <row r="51" spans="1:8" s="45" customFormat="1" x14ac:dyDescent="0.2">
      <c r="A51" s="57"/>
      <c r="B51" s="55"/>
      <c r="C51" s="41"/>
      <c r="D51" s="65"/>
      <c r="E51" s="66"/>
      <c r="F51" s="56"/>
    </row>
    <row r="52" spans="1:8" s="45" customFormat="1" ht="27" thickBot="1" x14ac:dyDescent="0.25">
      <c r="A52" s="58">
        <v>7302</v>
      </c>
      <c r="B52" s="59" t="s">
        <v>4</v>
      </c>
      <c r="C52" s="60"/>
      <c r="D52" s="61"/>
      <c r="E52" s="62"/>
      <c r="F52" s="63"/>
      <c r="G52" s="64"/>
      <c r="H52" s="64"/>
    </row>
    <row r="53" spans="1:8" s="45" customFormat="1" ht="32.1" customHeight="1" x14ac:dyDescent="0.2">
      <c r="A53" s="8">
        <v>1</v>
      </c>
      <c r="B53" s="29" t="s">
        <v>6</v>
      </c>
      <c r="C53" s="17">
        <f>9500+2000</f>
        <v>11500</v>
      </c>
      <c r="D53" s="26"/>
      <c r="E53" s="27">
        <f>SUM(C53:D53)</f>
        <v>11500</v>
      </c>
      <c r="F53" s="16" t="s">
        <v>16</v>
      </c>
    </row>
    <row r="54" spans="1:8" s="45" customFormat="1" ht="32.1" customHeight="1" x14ac:dyDescent="0.2">
      <c r="A54" s="8">
        <v>2</v>
      </c>
      <c r="B54" s="29" t="s">
        <v>7</v>
      </c>
      <c r="C54" s="17">
        <v>3000</v>
      </c>
      <c r="D54" s="26"/>
      <c r="E54" s="27">
        <f t="shared" ref="E54:E61" si="5">SUM(C54:D54)</f>
        <v>3000</v>
      </c>
      <c r="F54" s="16" t="s">
        <v>16</v>
      </c>
    </row>
    <row r="55" spans="1:8" s="45" customFormat="1" ht="32.1" customHeight="1" x14ac:dyDescent="0.2">
      <c r="A55" s="8">
        <v>3</v>
      </c>
      <c r="B55" s="29" t="s">
        <v>8</v>
      </c>
      <c r="C55" s="17"/>
      <c r="D55" s="11">
        <v>28000</v>
      </c>
      <c r="E55" s="27">
        <f t="shared" si="5"/>
        <v>28000</v>
      </c>
      <c r="F55" s="16" t="s">
        <v>16</v>
      </c>
    </row>
    <row r="56" spans="1:8" s="45" customFormat="1" ht="32.1" customHeight="1" x14ac:dyDescent="0.2">
      <c r="A56" s="8">
        <v>4</v>
      </c>
      <c r="B56" s="29" t="s">
        <v>35</v>
      </c>
      <c r="C56" s="17">
        <v>7000</v>
      </c>
      <c r="D56" s="11"/>
      <c r="E56" s="27">
        <f t="shared" si="5"/>
        <v>7000</v>
      </c>
      <c r="F56" s="16" t="s">
        <v>16</v>
      </c>
    </row>
    <row r="57" spans="1:8" ht="32.1" customHeight="1" x14ac:dyDescent="0.2">
      <c r="A57" s="8">
        <v>5</v>
      </c>
      <c r="B57" s="29" t="s">
        <v>52</v>
      </c>
      <c r="C57" s="15"/>
      <c r="D57" s="30">
        <v>6000</v>
      </c>
      <c r="E57" s="27">
        <f t="shared" si="5"/>
        <v>6000</v>
      </c>
      <c r="F57" s="16" t="s">
        <v>16</v>
      </c>
    </row>
    <row r="58" spans="1:8" ht="32.1" customHeight="1" x14ac:dyDescent="0.2">
      <c r="A58" s="8">
        <v>6</v>
      </c>
      <c r="B58" s="29" t="s">
        <v>36</v>
      </c>
      <c r="C58" s="15">
        <v>15000</v>
      </c>
      <c r="D58" s="30"/>
      <c r="E58" s="27">
        <f t="shared" si="5"/>
        <v>15000</v>
      </c>
      <c r="F58" s="16" t="s">
        <v>16</v>
      </c>
    </row>
    <row r="59" spans="1:8" ht="32.1" customHeight="1" x14ac:dyDescent="0.2">
      <c r="A59" s="8">
        <v>7</v>
      </c>
      <c r="B59" s="29" t="s">
        <v>37</v>
      </c>
      <c r="C59" s="15">
        <v>30000</v>
      </c>
      <c r="D59" s="30"/>
      <c r="E59" s="27">
        <f t="shared" si="5"/>
        <v>30000</v>
      </c>
      <c r="F59" s="16" t="s">
        <v>16</v>
      </c>
    </row>
    <row r="60" spans="1:8" ht="32.1" customHeight="1" x14ac:dyDescent="0.2">
      <c r="A60" s="8">
        <v>8</v>
      </c>
      <c r="B60" s="29" t="s">
        <v>53</v>
      </c>
      <c r="C60" s="31">
        <v>1500</v>
      </c>
      <c r="D60" s="11">
        <v>1500</v>
      </c>
      <c r="E60" s="27">
        <f t="shared" si="5"/>
        <v>3000</v>
      </c>
      <c r="F60" s="16" t="s">
        <v>16</v>
      </c>
    </row>
    <row r="61" spans="1:8" ht="32.1" customHeight="1" x14ac:dyDescent="0.2">
      <c r="A61" s="8">
        <v>9</v>
      </c>
      <c r="B61" s="29" t="s">
        <v>70</v>
      </c>
      <c r="C61" s="31">
        <v>5600</v>
      </c>
      <c r="D61" s="11"/>
      <c r="E61" s="27">
        <f t="shared" si="5"/>
        <v>5600</v>
      </c>
      <c r="F61" s="16" t="s">
        <v>16</v>
      </c>
    </row>
    <row r="62" spans="1:8" ht="27" thickBot="1" x14ac:dyDescent="0.25">
      <c r="A62" s="8"/>
      <c r="B62" s="29"/>
      <c r="C62" s="31"/>
      <c r="D62" s="32"/>
      <c r="E62" s="27"/>
      <c r="F62" s="16"/>
    </row>
    <row r="63" spans="1:8" s="24" customFormat="1" ht="22.5" customHeight="1" thickBot="1" x14ac:dyDescent="0.25">
      <c r="A63" s="18">
        <v>7302</v>
      </c>
      <c r="B63" s="19" t="s">
        <v>69</v>
      </c>
      <c r="C63" s="20">
        <f>SUM(C53:C62)</f>
        <v>73600</v>
      </c>
      <c r="D63" s="21">
        <f>SUM(D53:D62)</f>
        <v>35500</v>
      </c>
      <c r="E63" s="22">
        <f>SUM(C63:D63)</f>
        <v>109100</v>
      </c>
      <c r="F63" s="23"/>
    </row>
    <row r="64" spans="1:8" s="45" customFormat="1" x14ac:dyDescent="0.2">
      <c r="A64" s="8"/>
      <c r="B64" s="35"/>
      <c r="C64" s="46"/>
      <c r="D64" s="26"/>
      <c r="E64" s="27"/>
      <c r="F64" s="13"/>
    </row>
    <row r="65" spans="1:6" x14ac:dyDescent="0.2">
      <c r="A65" s="9">
        <v>7303</v>
      </c>
      <c r="B65" s="14" t="s">
        <v>5</v>
      </c>
      <c r="C65" s="17"/>
      <c r="D65" s="26"/>
      <c r="E65" s="27"/>
      <c r="F65" s="13"/>
    </row>
    <row r="66" spans="1:6" ht="32.1" customHeight="1" x14ac:dyDescent="0.2">
      <c r="A66" s="8">
        <v>1</v>
      </c>
      <c r="B66" s="29" t="s">
        <v>9</v>
      </c>
      <c r="C66" s="17">
        <v>7000</v>
      </c>
      <c r="D66" s="26"/>
      <c r="E66" s="27">
        <f t="shared" ref="E66:E70" si="6">SUM(C66:D66)</f>
        <v>7000</v>
      </c>
      <c r="F66" s="16" t="s">
        <v>16</v>
      </c>
    </row>
    <row r="67" spans="1:6" ht="32.1" customHeight="1" x14ac:dyDescent="0.2">
      <c r="A67" s="8">
        <v>2</v>
      </c>
      <c r="B67" s="29" t="s">
        <v>38</v>
      </c>
      <c r="C67" s="17">
        <v>30000</v>
      </c>
      <c r="D67" s="26"/>
      <c r="E67" s="27">
        <f t="shared" si="6"/>
        <v>30000</v>
      </c>
      <c r="F67" s="16" t="s">
        <v>16</v>
      </c>
    </row>
    <row r="68" spans="1:6" ht="32.1" customHeight="1" x14ac:dyDescent="0.2">
      <c r="A68" s="8">
        <v>3</v>
      </c>
      <c r="B68" s="29" t="s">
        <v>68</v>
      </c>
      <c r="C68" s="17">
        <v>1500</v>
      </c>
      <c r="D68" s="26"/>
      <c r="E68" s="27">
        <f t="shared" si="6"/>
        <v>1500</v>
      </c>
      <c r="F68" s="16" t="s">
        <v>16</v>
      </c>
    </row>
    <row r="69" spans="1:6" ht="27" thickBot="1" x14ac:dyDescent="0.25">
      <c r="A69" s="8"/>
      <c r="B69" s="29"/>
      <c r="C69" s="17"/>
      <c r="D69" s="26"/>
      <c r="E69" s="27"/>
      <c r="F69" s="16"/>
    </row>
    <row r="70" spans="1:6" s="24" customFormat="1" ht="22.5" customHeight="1" thickBot="1" x14ac:dyDescent="0.25">
      <c r="A70" s="18">
        <v>7303</v>
      </c>
      <c r="B70" s="19" t="s">
        <v>67</v>
      </c>
      <c r="C70" s="20">
        <f>SUM(C66:C69)</f>
        <v>38500</v>
      </c>
      <c r="D70" s="21">
        <f>SUM(D66:D69)</f>
        <v>0</v>
      </c>
      <c r="E70" s="22">
        <f t="shared" si="6"/>
        <v>38500</v>
      </c>
      <c r="F70" s="23"/>
    </row>
    <row r="71" spans="1:6" x14ac:dyDescent="0.2">
      <c r="A71" s="40"/>
      <c r="B71" s="53"/>
      <c r="C71" s="41"/>
      <c r="D71" s="42"/>
      <c r="E71" s="43"/>
      <c r="F71" s="44"/>
    </row>
    <row r="72" spans="1:6" x14ac:dyDescent="0.2">
      <c r="A72" s="9">
        <v>7305</v>
      </c>
      <c r="B72" s="34" t="s">
        <v>10</v>
      </c>
      <c r="C72" s="17"/>
      <c r="D72" s="26"/>
      <c r="E72" s="27"/>
      <c r="F72" s="13"/>
    </row>
    <row r="73" spans="1:6" ht="32.1" customHeight="1" x14ac:dyDescent="0.2">
      <c r="A73" s="8">
        <v>1</v>
      </c>
      <c r="B73" s="29" t="s">
        <v>26</v>
      </c>
      <c r="C73" s="17"/>
      <c r="D73" s="11">
        <v>25000</v>
      </c>
      <c r="E73" s="27">
        <f t="shared" ref="E73:E80" si="7">SUM(C73:D73)</f>
        <v>25000</v>
      </c>
      <c r="F73" s="47" t="s">
        <v>17</v>
      </c>
    </row>
    <row r="74" spans="1:6" ht="32.1" customHeight="1" x14ac:dyDescent="0.2">
      <c r="A74" s="8">
        <v>2</v>
      </c>
      <c r="B74" s="29" t="s">
        <v>54</v>
      </c>
      <c r="C74" s="17"/>
      <c r="D74" s="11">
        <v>60000</v>
      </c>
      <c r="E74" s="27">
        <f t="shared" si="7"/>
        <v>60000</v>
      </c>
      <c r="F74" s="47" t="s">
        <v>17</v>
      </c>
    </row>
    <row r="75" spans="1:6" ht="32.1" customHeight="1" x14ac:dyDescent="0.2">
      <c r="A75" s="8">
        <v>3</v>
      </c>
      <c r="B75" s="29" t="s">
        <v>65</v>
      </c>
      <c r="C75" s="17"/>
      <c r="D75" s="11">
        <v>45000</v>
      </c>
      <c r="E75" s="27">
        <f t="shared" si="7"/>
        <v>45000</v>
      </c>
      <c r="F75" s="47" t="s">
        <v>17</v>
      </c>
    </row>
    <row r="76" spans="1:6" ht="32.1" customHeight="1" x14ac:dyDescent="0.2">
      <c r="A76" s="8">
        <v>4</v>
      </c>
      <c r="B76" s="29" t="s">
        <v>66</v>
      </c>
      <c r="C76" s="17"/>
      <c r="D76" s="11">
        <v>30000</v>
      </c>
      <c r="E76" s="27">
        <f t="shared" si="7"/>
        <v>30000</v>
      </c>
      <c r="F76" s="47" t="s">
        <v>17</v>
      </c>
    </row>
    <row r="77" spans="1:6" ht="32.1" customHeight="1" x14ac:dyDescent="0.2">
      <c r="A77" s="8">
        <v>5</v>
      </c>
      <c r="B77" s="29" t="s">
        <v>55</v>
      </c>
      <c r="C77" s="17"/>
      <c r="D77" s="11">
        <v>18000</v>
      </c>
      <c r="E77" s="27">
        <f t="shared" si="7"/>
        <v>18000</v>
      </c>
      <c r="F77" s="47" t="s">
        <v>17</v>
      </c>
    </row>
    <row r="78" spans="1:6" ht="32.1" customHeight="1" x14ac:dyDescent="0.2">
      <c r="A78" s="8">
        <v>6</v>
      </c>
      <c r="B78" s="29" t="s">
        <v>56</v>
      </c>
      <c r="C78" s="17"/>
      <c r="D78" s="11">
        <v>12000</v>
      </c>
      <c r="E78" s="27">
        <f t="shared" si="7"/>
        <v>12000</v>
      </c>
      <c r="F78" s="47" t="s">
        <v>17</v>
      </c>
    </row>
    <row r="79" spans="1:6" ht="27.95" customHeight="1" thickBot="1" x14ac:dyDescent="0.25">
      <c r="A79" s="8"/>
      <c r="B79" s="29"/>
      <c r="C79" s="17"/>
      <c r="D79" s="11"/>
      <c r="E79" s="27"/>
      <c r="F79" s="47"/>
    </row>
    <row r="80" spans="1:6" s="24" customFormat="1" ht="22.5" customHeight="1" thickBot="1" x14ac:dyDescent="0.25">
      <c r="A80" s="18">
        <v>7305</v>
      </c>
      <c r="B80" s="19" t="s">
        <v>64</v>
      </c>
      <c r="C80" s="20">
        <f>SUM(C72:C79)</f>
        <v>0</v>
      </c>
      <c r="D80" s="21">
        <f>SUM(D72:D79)</f>
        <v>190000</v>
      </c>
      <c r="E80" s="22">
        <f t="shared" si="7"/>
        <v>190000</v>
      </c>
      <c r="F80" s="23"/>
    </row>
    <row r="81" spans="1:6" x14ac:dyDescent="0.2">
      <c r="A81" s="8"/>
      <c r="B81" s="10"/>
      <c r="C81" s="17"/>
      <c r="D81" s="11"/>
      <c r="E81" s="27"/>
      <c r="F81" s="13"/>
    </row>
    <row r="82" spans="1:6" x14ac:dyDescent="0.2">
      <c r="A82" s="48">
        <v>7306</v>
      </c>
      <c r="B82" s="34" t="s">
        <v>11</v>
      </c>
      <c r="C82" s="17"/>
      <c r="D82" s="11"/>
      <c r="E82" s="27"/>
      <c r="F82" s="13"/>
    </row>
    <row r="83" spans="1:6" ht="32.1" customHeight="1" x14ac:dyDescent="0.2">
      <c r="A83" s="8">
        <v>1</v>
      </c>
      <c r="B83" s="35" t="s">
        <v>12</v>
      </c>
      <c r="C83" s="17">
        <v>8000</v>
      </c>
      <c r="D83" s="11"/>
      <c r="E83" s="27">
        <f t="shared" ref="E83:E88" si="8">SUM(C83:D83)</f>
        <v>8000</v>
      </c>
      <c r="F83" s="47" t="s">
        <v>17</v>
      </c>
    </row>
    <row r="84" spans="1:6" ht="32.1" customHeight="1" x14ac:dyDescent="0.2">
      <c r="A84" s="8">
        <v>2</v>
      </c>
      <c r="B84" s="35" t="s">
        <v>63</v>
      </c>
      <c r="C84" s="17">
        <v>3000</v>
      </c>
      <c r="D84" s="11"/>
      <c r="E84" s="27">
        <f t="shared" si="8"/>
        <v>3000</v>
      </c>
      <c r="F84" s="47" t="s">
        <v>17</v>
      </c>
    </row>
    <row r="85" spans="1:6" ht="32.1" customHeight="1" x14ac:dyDescent="0.2">
      <c r="A85" s="8">
        <v>3</v>
      </c>
      <c r="B85" s="29" t="s">
        <v>39</v>
      </c>
      <c r="C85" s="17">
        <v>4000</v>
      </c>
      <c r="D85" s="11"/>
      <c r="E85" s="27">
        <f t="shared" si="8"/>
        <v>4000</v>
      </c>
      <c r="F85" s="47" t="s">
        <v>17</v>
      </c>
    </row>
    <row r="86" spans="1:6" ht="32.1" customHeight="1" x14ac:dyDescent="0.2">
      <c r="A86" s="8">
        <v>4</v>
      </c>
      <c r="B86" s="29" t="s">
        <v>72</v>
      </c>
      <c r="C86" s="17"/>
      <c r="D86" s="11">
        <v>2000</v>
      </c>
      <c r="E86" s="27">
        <f t="shared" si="8"/>
        <v>2000</v>
      </c>
      <c r="F86" s="47" t="s">
        <v>17</v>
      </c>
    </row>
    <row r="87" spans="1:6" ht="32.1" customHeight="1" thickBot="1" x14ac:dyDescent="0.25">
      <c r="A87" s="8"/>
      <c r="B87" s="29"/>
      <c r="C87" s="17"/>
      <c r="D87" s="11"/>
      <c r="E87" s="27"/>
      <c r="F87" s="47"/>
    </row>
    <row r="88" spans="1:6" s="24" customFormat="1" ht="22.5" customHeight="1" thickBot="1" x14ac:dyDescent="0.25">
      <c r="A88" s="18">
        <v>7306</v>
      </c>
      <c r="B88" s="19" t="s">
        <v>71</v>
      </c>
      <c r="C88" s="20">
        <f>SUM(C83:C87)</f>
        <v>15000</v>
      </c>
      <c r="D88" s="21">
        <f>SUM(D83:D87)</f>
        <v>2000</v>
      </c>
      <c r="E88" s="22">
        <f t="shared" si="8"/>
        <v>17000</v>
      </c>
      <c r="F88" s="23"/>
    </row>
    <row r="89" spans="1:6" ht="27" thickBot="1" x14ac:dyDescent="0.25">
      <c r="A89" s="8"/>
      <c r="B89" s="10"/>
      <c r="C89" s="17"/>
      <c r="D89" s="26"/>
      <c r="E89" s="27"/>
      <c r="F89" s="13"/>
    </row>
    <row r="90" spans="1:6" s="49" customFormat="1" ht="27" thickBot="1" x14ac:dyDescent="0.25">
      <c r="A90" s="18">
        <v>7300</v>
      </c>
      <c r="B90" s="37" t="s">
        <v>41</v>
      </c>
      <c r="C90" s="38">
        <f>C63+C70+C80+C88</f>
        <v>127100</v>
      </c>
      <c r="D90" s="21">
        <f>D63+D70+D80+D88</f>
        <v>227500</v>
      </c>
      <c r="E90" s="22">
        <f>SUM(C90:D90)</f>
        <v>354600</v>
      </c>
      <c r="F90" s="23"/>
    </row>
    <row r="91" spans="1:6" ht="27" thickBot="1" x14ac:dyDescent="0.25">
      <c r="A91" s="9"/>
      <c r="B91" s="50"/>
      <c r="C91" s="51"/>
      <c r="D91" s="26"/>
      <c r="E91" s="27"/>
      <c r="F91" s="13"/>
    </row>
    <row r="92" spans="1:6" s="49" customFormat="1" ht="27" thickBot="1" x14ac:dyDescent="0.25">
      <c r="A92" s="18">
        <v>7000</v>
      </c>
      <c r="B92" s="37" t="s">
        <v>21</v>
      </c>
      <c r="C92" s="38">
        <f>C18+C50+C90</f>
        <v>319137</v>
      </c>
      <c r="D92" s="52">
        <f>D18+D50+D90</f>
        <v>1767310</v>
      </c>
      <c r="E92" s="22">
        <f>SUM(C92:D92)</f>
        <v>2086447</v>
      </c>
      <c r="F92" s="23"/>
    </row>
  </sheetData>
  <mergeCells count="9">
    <mergeCell ref="F8:F11"/>
    <mergeCell ref="A2:F2"/>
    <mergeCell ref="A1:F1"/>
    <mergeCell ref="A8:A11"/>
    <mergeCell ref="B8:B11"/>
    <mergeCell ref="C8:E8"/>
    <mergeCell ref="C9:C11"/>
    <mergeCell ref="D9:D11"/>
    <mergeCell ref="E9:E11"/>
  </mergeCells>
  <phoneticPr fontId="0" type="noConversion"/>
  <printOptions horizontalCentered="1"/>
  <pageMargins left="0.23622047244094491" right="0.27559055118110237" top="0.59055118110236227" bottom="0.62992125984251968" header="0.19685039370078741" footer="0.31496062992125984"/>
  <pageSetup paperSize="9" scale="35" fitToHeight="2" orientation="landscape" horizontalDpi="300" verticalDpi="300" r:id="rId1"/>
  <headerFooter alignWithMargins="0">
    <oddHeader>&amp;R&amp;14 &amp;20 20. számú táblázat &amp;P. oldal a 3/2017. (II. 17.) rendelethez</oddHeader>
  </headerFooter>
  <rowBreaks count="1" manualBreakCount="1">
    <brk id="7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Klein Gábor Péter</cp:lastModifiedBy>
  <cp:lastPrinted>2017-02-15T16:51:24Z</cp:lastPrinted>
  <dcterms:created xsi:type="dcterms:W3CDTF">2000-02-06T06:27:57Z</dcterms:created>
  <dcterms:modified xsi:type="dcterms:W3CDTF">2017-02-17T10:30:09Z</dcterms:modified>
</cp:coreProperties>
</file>