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soldis József.ERVSZ\Desktop\Beszerzések_ERVSZ\Közbeszerzések_ERVSZ\27db lakás felújítása\"/>
    </mc:Choice>
  </mc:AlternateContent>
  <xr:revisionPtr revIDLastSave="0" documentId="13_ncr:1_{9907AFAD-1DB0-438E-964A-90AE29442444}" xr6:coauthVersionLast="40" xr6:coauthVersionMax="40" xr10:uidLastSave="{00000000-0000-0000-0000-000000000000}"/>
  <bookViews>
    <workbookView xWindow="0" yWindow="0" windowWidth="20490" windowHeight="7530" activeTab="2" xr2:uid="{00000000-000D-0000-FFFF-FFFF00000000}"/>
  </bookViews>
  <sheets>
    <sheet name="2018.01.22.felmérés" sheetId="2" r:id="rId1"/>
    <sheet name="ajánlat" sheetId="3" r:id="rId2"/>
    <sheet name="ajánlat_mód" sheetId="4" r:id="rId3"/>
  </sheets>
  <calcPr calcId="181029"/>
</workbook>
</file>

<file path=xl/calcChain.xml><?xml version="1.0" encoding="utf-8"?>
<calcChain xmlns="http://schemas.openxmlformats.org/spreadsheetml/2006/main">
  <c r="D29" i="4" l="1"/>
  <c r="F28" i="4"/>
  <c r="E28" i="4"/>
  <c r="G28" i="4" s="1"/>
  <c r="F27" i="4"/>
  <c r="E27" i="4"/>
  <c r="G27" i="4" s="1"/>
  <c r="F26" i="4"/>
  <c r="E26" i="4"/>
  <c r="F25" i="4"/>
  <c r="G25" i="4" s="1"/>
  <c r="E25" i="4"/>
  <c r="F24" i="4"/>
  <c r="E24" i="4"/>
  <c r="G24" i="4" s="1"/>
  <c r="F23" i="4"/>
  <c r="E23" i="4"/>
  <c r="F22" i="4"/>
  <c r="E22" i="4"/>
  <c r="G21" i="4"/>
  <c r="F21" i="4"/>
  <c r="E21" i="4"/>
  <c r="F20" i="4"/>
  <c r="E20" i="4"/>
  <c r="G20" i="4" s="1"/>
  <c r="F19" i="4"/>
  <c r="E19" i="4"/>
  <c r="G19" i="4" s="1"/>
  <c r="F18" i="4"/>
  <c r="E18" i="4"/>
  <c r="F17" i="4"/>
  <c r="E17" i="4"/>
  <c r="G17" i="4" s="1"/>
  <c r="F16" i="4"/>
  <c r="E16" i="4"/>
  <c r="F15" i="4"/>
  <c r="E15" i="4"/>
  <c r="G15" i="4" s="1"/>
  <c r="F14" i="4"/>
  <c r="G14" i="4" s="1"/>
  <c r="E14" i="4"/>
  <c r="F13" i="4"/>
  <c r="E13" i="4"/>
  <c r="G13" i="4" s="1"/>
  <c r="F12" i="4"/>
  <c r="E12" i="4"/>
  <c r="G12" i="4" s="1"/>
  <c r="F11" i="4"/>
  <c r="E11" i="4"/>
  <c r="G11" i="4" s="1"/>
  <c r="F10" i="4"/>
  <c r="E10" i="4"/>
  <c r="F9" i="4"/>
  <c r="G9" i="4" s="1"/>
  <c r="E9" i="4"/>
  <c r="F8" i="4"/>
  <c r="E8" i="4"/>
  <c r="G8" i="4" s="1"/>
  <c r="F7" i="4"/>
  <c r="E7" i="4"/>
  <c r="F6" i="4"/>
  <c r="E6" i="4"/>
  <c r="G5" i="4"/>
  <c r="F5" i="4"/>
  <c r="E5" i="4"/>
  <c r="F4" i="4"/>
  <c r="E4" i="4"/>
  <c r="F3" i="4"/>
  <c r="E3" i="4"/>
  <c r="G3" i="4" s="1"/>
  <c r="F2" i="4"/>
  <c r="G2" i="4" s="1"/>
  <c r="E2" i="4"/>
  <c r="E29" i="4" s="1"/>
  <c r="G18" i="4" l="1"/>
  <c r="G6" i="4"/>
  <c r="G22" i="4"/>
  <c r="G7" i="4"/>
  <c r="G10" i="4"/>
  <c r="G16" i="4"/>
  <c r="H16" i="4" s="1"/>
  <c r="I16" i="4" s="1"/>
  <c r="G23" i="4"/>
  <c r="H23" i="4" s="1"/>
  <c r="I23" i="4" s="1"/>
  <c r="G26" i="4"/>
  <c r="H26" i="4" s="1"/>
  <c r="I26" i="4" s="1"/>
  <c r="G4" i="4"/>
  <c r="H2" i="4"/>
  <c r="H15" i="4"/>
  <c r="I15" i="4" s="1"/>
  <c r="H3" i="4"/>
  <c r="I3" i="4" s="1"/>
  <c r="H12" i="4"/>
  <c r="I12" i="4" s="1"/>
  <c r="I13" i="4"/>
  <c r="H19" i="4"/>
  <c r="I19" i="4"/>
  <c r="H22" i="4"/>
  <c r="I22" i="4" s="1"/>
  <c r="H28" i="4"/>
  <c r="I28" i="4" s="1"/>
  <c r="H10" i="4"/>
  <c r="I10" i="4" s="1"/>
  <c r="H8" i="4"/>
  <c r="I8" i="4"/>
  <c r="I18" i="4"/>
  <c r="H18" i="4"/>
  <c r="H24" i="4"/>
  <c r="I24" i="4"/>
  <c r="I6" i="4"/>
  <c r="H6" i="4"/>
  <c r="H4" i="4"/>
  <c r="I4" i="4"/>
  <c r="H11" i="4"/>
  <c r="I11" i="4"/>
  <c r="H14" i="4"/>
  <c r="I14" i="4" s="1"/>
  <c r="H20" i="4"/>
  <c r="I20" i="4" s="1"/>
  <c r="H27" i="4"/>
  <c r="I27" i="4" s="1"/>
  <c r="F29" i="4"/>
  <c r="H5" i="4"/>
  <c r="I5" i="4" s="1"/>
  <c r="H9" i="4"/>
  <c r="I9" i="4" s="1"/>
  <c r="H13" i="4"/>
  <c r="H17" i="4"/>
  <c r="I17" i="4" s="1"/>
  <c r="H21" i="4"/>
  <c r="I21" i="4" s="1"/>
  <c r="H25" i="4"/>
  <c r="I25" i="4" s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" i="3"/>
  <c r="D29" i="3"/>
  <c r="E28" i="3"/>
  <c r="E27" i="3"/>
  <c r="E26" i="3"/>
  <c r="E25" i="3"/>
  <c r="E24" i="3"/>
  <c r="E23" i="3"/>
  <c r="G23" i="3" s="1"/>
  <c r="E22" i="3"/>
  <c r="E21" i="3"/>
  <c r="E20" i="3"/>
  <c r="E19" i="3"/>
  <c r="G19" i="3" s="1"/>
  <c r="E18" i="3"/>
  <c r="E17" i="3"/>
  <c r="E16" i="3"/>
  <c r="E15" i="3"/>
  <c r="G15" i="3" s="1"/>
  <c r="E14" i="3"/>
  <c r="E13" i="3"/>
  <c r="E12" i="3"/>
  <c r="E11" i="3"/>
  <c r="G11" i="3" s="1"/>
  <c r="E10" i="3"/>
  <c r="E9" i="3"/>
  <c r="E8" i="3"/>
  <c r="E7" i="3"/>
  <c r="G7" i="3" s="1"/>
  <c r="E6" i="3"/>
  <c r="E5" i="3"/>
  <c r="E4" i="3"/>
  <c r="E3" i="3"/>
  <c r="G3" i="3" s="1"/>
  <c r="E2" i="3"/>
  <c r="G2" i="3" s="1"/>
  <c r="G29" i="4" l="1"/>
  <c r="G4" i="3"/>
  <c r="H4" i="3" s="1"/>
  <c r="I4" i="3" s="1"/>
  <c r="G8" i="3"/>
  <c r="H8" i="3" s="1"/>
  <c r="I8" i="3" s="1"/>
  <c r="G12" i="3"/>
  <c r="G16" i="3"/>
  <c r="G20" i="3"/>
  <c r="H20" i="3" s="1"/>
  <c r="I20" i="3" s="1"/>
  <c r="G24" i="3"/>
  <c r="H24" i="3" s="1"/>
  <c r="I24" i="3" s="1"/>
  <c r="G28" i="3"/>
  <c r="H7" i="4"/>
  <c r="I7" i="4" s="1"/>
  <c r="G5" i="3"/>
  <c r="H5" i="3" s="1"/>
  <c r="I5" i="3" s="1"/>
  <c r="G9" i="3"/>
  <c r="G13" i="3"/>
  <c r="G17" i="3"/>
  <c r="G21" i="3"/>
  <c r="H21" i="3" s="1"/>
  <c r="I21" i="3" s="1"/>
  <c r="G25" i="3"/>
  <c r="H25" i="3" s="1"/>
  <c r="I25" i="3" s="1"/>
  <c r="I2" i="4"/>
  <c r="G27" i="3"/>
  <c r="G6" i="3"/>
  <c r="H6" i="3" s="1"/>
  <c r="I6" i="3" s="1"/>
  <c r="G10" i="3"/>
  <c r="G14" i="3"/>
  <c r="H14" i="3" s="1"/>
  <c r="I14" i="3" s="1"/>
  <c r="G18" i="3"/>
  <c r="H18" i="3" s="1"/>
  <c r="G22" i="3"/>
  <c r="H22" i="3" s="1"/>
  <c r="I22" i="3" s="1"/>
  <c r="G26" i="3"/>
  <c r="H17" i="3"/>
  <c r="I17" i="3" s="1"/>
  <c r="H2" i="3"/>
  <c r="I2" i="3" s="1"/>
  <c r="H10" i="3"/>
  <c r="I10" i="3" s="1"/>
  <c r="H26" i="3"/>
  <c r="I26" i="3" s="1"/>
  <c r="H9" i="3"/>
  <c r="I9" i="3" s="1"/>
  <c r="H3" i="3"/>
  <c r="I3" i="3" s="1"/>
  <c r="H7" i="3"/>
  <c r="I7" i="3" s="1"/>
  <c r="H11" i="3"/>
  <c r="I11" i="3" s="1"/>
  <c r="H15" i="3"/>
  <c r="I15" i="3" s="1"/>
  <c r="H19" i="3"/>
  <c r="I19" i="3" s="1"/>
  <c r="H23" i="3"/>
  <c r="I23" i="3" s="1"/>
  <c r="H27" i="3"/>
  <c r="I27" i="3" s="1"/>
  <c r="H13" i="3"/>
  <c r="I13" i="3" s="1"/>
  <c r="H12" i="3"/>
  <c r="I12" i="3" s="1"/>
  <c r="H16" i="3"/>
  <c r="I16" i="3" s="1"/>
  <c r="H28" i="3"/>
  <c r="I28" i="3" s="1"/>
  <c r="E29" i="3"/>
  <c r="D29" i="2"/>
  <c r="E2" i="2"/>
  <c r="F2" i="2"/>
  <c r="G2" i="2" s="1"/>
  <c r="H2" i="2" l="1"/>
  <c r="I2" i="2" s="1"/>
  <c r="I29" i="4"/>
  <c r="H29" i="4"/>
  <c r="I18" i="3"/>
  <c r="H29" i="3"/>
  <c r="F29" i="3"/>
  <c r="E3" i="2"/>
  <c r="F3" i="2" s="1"/>
  <c r="E4" i="2"/>
  <c r="F4" i="2" s="1"/>
  <c r="E5" i="2"/>
  <c r="F5" i="2" s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G26" i="2" l="1"/>
  <c r="H26" i="2" s="1"/>
  <c r="I26" i="2" s="1"/>
  <c r="G10" i="2"/>
  <c r="H10" i="2" s="1"/>
  <c r="I10" i="2" s="1"/>
  <c r="F29" i="2"/>
  <c r="G25" i="2"/>
  <c r="H25" i="2" s="1"/>
  <c r="I25" i="2" s="1"/>
  <c r="G21" i="2"/>
  <c r="H21" i="2" s="1"/>
  <c r="I21" i="2" s="1"/>
  <c r="G17" i="2"/>
  <c r="H17" i="2" s="1"/>
  <c r="I17" i="2" s="1"/>
  <c r="G13" i="2"/>
  <c r="H13" i="2" s="1"/>
  <c r="I13" i="2" s="1"/>
  <c r="G9" i="2"/>
  <c r="H9" i="2" s="1"/>
  <c r="I9" i="2" s="1"/>
  <c r="G5" i="2"/>
  <c r="H5" i="2" s="1"/>
  <c r="I5" i="2" s="1"/>
  <c r="G22" i="2"/>
  <c r="H22" i="2" s="1"/>
  <c r="I22" i="2" s="1"/>
  <c r="G14" i="2"/>
  <c r="H14" i="2" s="1"/>
  <c r="I14" i="2" s="1"/>
  <c r="G28" i="2"/>
  <c r="H28" i="2" s="1"/>
  <c r="I28" i="2" s="1"/>
  <c r="G24" i="2"/>
  <c r="H24" i="2" s="1"/>
  <c r="I24" i="2" s="1"/>
  <c r="G20" i="2"/>
  <c r="H20" i="2" s="1"/>
  <c r="I20" i="2" s="1"/>
  <c r="G16" i="2"/>
  <c r="H16" i="2" s="1"/>
  <c r="I16" i="2" s="1"/>
  <c r="G12" i="2"/>
  <c r="H12" i="2" s="1"/>
  <c r="I12" i="2" s="1"/>
  <c r="G8" i="2"/>
  <c r="H8" i="2" s="1"/>
  <c r="I8" i="2" s="1"/>
  <c r="G4" i="2"/>
  <c r="H4" i="2" s="1"/>
  <c r="I4" i="2" s="1"/>
  <c r="G18" i="2"/>
  <c r="H18" i="2" s="1"/>
  <c r="I18" i="2" s="1"/>
  <c r="G6" i="2"/>
  <c r="H6" i="2" s="1"/>
  <c r="I6" i="2" s="1"/>
  <c r="G27" i="2"/>
  <c r="H27" i="2" s="1"/>
  <c r="I27" i="2" s="1"/>
  <c r="G23" i="2"/>
  <c r="H23" i="2" s="1"/>
  <c r="I23" i="2" s="1"/>
  <c r="G19" i="2"/>
  <c r="H19" i="2" s="1"/>
  <c r="I19" i="2" s="1"/>
  <c r="G15" i="2"/>
  <c r="H15" i="2" s="1"/>
  <c r="I15" i="2" s="1"/>
  <c r="G11" i="2"/>
  <c r="H11" i="2" s="1"/>
  <c r="I11" i="2" s="1"/>
  <c r="G7" i="2"/>
  <c r="H7" i="2" s="1"/>
  <c r="I7" i="2" s="1"/>
  <c r="G3" i="2"/>
  <c r="H3" i="2" s="1"/>
  <c r="I3" i="2" s="1"/>
  <c r="E29" i="2"/>
  <c r="G29" i="3" l="1"/>
  <c r="I29" i="3"/>
  <c r="G29" i="2"/>
  <c r="H29" i="2"/>
  <c r="I29" i="2"/>
</calcChain>
</file>

<file path=xl/sharedStrings.xml><?xml version="1.0" encoding="utf-8"?>
<sst xmlns="http://schemas.openxmlformats.org/spreadsheetml/2006/main" count="273" uniqueCount="105">
  <si>
    <t>Cím</t>
  </si>
  <si>
    <t xml:space="preserve">Bethlen G. u. 19.II.18 </t>
  </si>
  <si>
    <t xml:space="preserve">Akácfa u. 11.IV.19 </t>
  </si>
  <si>
    <t xml:space="preserve">Akácfa u. 56.III.11 </t>
  </si>
  <si>
    <t xml:space="preserve">Bethlen G. u. 3.I.10 </t>
  </si>
  <si>
    <t xml:space="preserve">Bethlen G. u. 9.II.20 </t>
  </si>
  <si>
    <t>Csengery u. 26.III.31</t>
  </si>
  <si>
    <t>Dembinszky u. 30.III.19.</t>
  </si>
  <si>
    <t>Dembinszky u. 33.fszt.3/a.</t>
  </si>
  <si>
    <t>Dembinszky u. 4.III.4.</t>
  </si>
  <si>
    <t>Dembinszky u. 41.III.51.</t>
  </si>
  <si>
    <t>Dembinszky u. 41.IV.64.</t>
  </si>
  <si>
    <t>Dembinszky u. 37. I. 9.</t>
  </si>
  <si>
    <t xml:space="preserve">Dob u. 12.I.27. </t>
  </si>
  <si>
    <t>István u. 21.II.23</t>
  </si>
  <si>
    <t>István u. 31.fszt.1.</t>
  </si>
  <si>
    <t>Garay tér 17.II.12.</t>
  </si>
  <si>
    <t>Hernád u. 22. II.16</t>
  </si>
  <si>
    <t>Hernád u. 32. I.20.</t>
  </si>
  <si>
    <t>Péterfy S. u.23.II.6.</t>
  </si>
  <si>
    <t>Peterdy u. 34.III.31.</t>
  </si>
  <si>
    <t>Rejtő J. u. 6. III.5.</t>
  </si>
  <si>
    <t>Vörösmarty u.4/a.III.27.</t>
  </si>
  <si>
    <t>Dózsa Gy. út 10.III.27.</t>
  </si>
  <si>
    <t>Dózsa Gy. út 12.III.39.</t>
  </si>
  <si>
    <t>Dózsa Gy. út 80/a.fszt.3.</t>
  </si>
  <si>
    <t>Wesselényi u. 60.III.19/a.</t>
  </si>
  <si>
    <t>Kazinczy u. 10.II.5.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</si>
  <si>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</si>
  <si>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</si>
  <si>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</si>
  <si>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</si>
  <si>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</si>
  <si>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</si>
  <si>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</si>
  <si>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</si>
  <si>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</si>
  <si>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</si>
  <si>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</si>
  <si>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</si>
  <si>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</si>
  <si>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</si>
  <si>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</si>
  <si>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</si>
  <si>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</si>
  <si>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</si>
  <si>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</si>
  <si>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</si>
  <si>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</si>
  <si>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</si>
  <si>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</si>
  <si>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</si>
  <si>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</si>
  <si>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</si>
  <si>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</si>
  <si>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Összesen:</t>
  </si>
  <si>
    <t>Tervezett felújítási költség (ÁFA nélkül)</t>
  </si>
  <si>
    <t>Tervezett felújítási költség (ÁFA-val)</t>
  </si>
  <si>
    <t>Tervezett műszaki ellenőri díjazás 5% (ÁFA nélkül)</t>
  </si>
  <si>
    <t>Tervezett felújítási költség műszaki ellenőri díjazással együtt (ÁFA nélkül)</t>
  </si>
  <si>
    <t>ERVSZ bonyolítói jutaléka 3% (ÁFA nélkül)</t>
  </si>
  <si>
    <t>Tervezett felújítási költség összesen (ÁFA nélkül)</t>
  </si>
  <si>
    <t>Sorszám</t>
  </si>
  <si>
    <t>rendkívüli élethelyzet vagy idei cserealap</t>
  </si>
  <si>
    <t>Jogcím (PKB határozat száma, felhasználás célja)</t>
  </si>
  <si>
    <t>846/2017.(10.16) sz. PKB-határozat: cserealap</t>
  </si>
  <si>
    <t>590/2017.(07.20.) sz. PKB-határozat: cserealap</t>
  </si>
  <si>
    <t>846/2017.(10.16) sz.PKB-határozat: cserealap</t>
  </si>
  <si>
    <t>Elektromos szabványos mérőhely, vezeték csere. Fürdőszoba kiépítése. Fűtés kialakitása. Festés - mázolás.</t>
  </si>
  <si>
    <t>Elektromos vezeték javitása. Gázvezeték csere. Konyha járólap csere.Burkolat javitása. Fűtés kialakitása (cirkó). Festés - mázolás.  LOMOS!</t>
  </si>
  <si>
    <t>Elektromos szabványos mérőhely, vezeték részleges cseréje. Gáz vezeték csere. Fürdőszoba: bojler. Festés - mázolás. LOMOS!</t>
  </si>
  <si>
    <t xml:space="preserve">Elektromos szabványos mérőhely, vezeték csere. Gázvezeték csere, nagyobb teljesítményü konvektor. Konyha leválasztás - vízesblok kiépítése. Festés - mázolás. </t>
  </si>
  <si>
    <t xml:space="preserve"> Elektromos vezeték csere. Cserépkályha lebontása. Konyha leválasztás - vízesblok kiépítéséhez. Festés - mázolás. LOMOS!</t>
  </si>
  <si>
    <t>Szabványos mérőhely, vezeték csere. Gázóra piros blombás, vezeték csere. Konyha járólap csere. Fürdőszoba: bojler, falimelegitő. Előszoba: melegburkolat csere. Festés - mázolás.  LOMOS!</t>
  </si>
  <si>
    <t xml:space="preserve">Fürdőszoba: szerelvényezés, burkolat. Festés. </t>
  </si>
  <si>
    <t xml:space="preserve">Szabványos mérőhely, vezeték csere. Gázvezeték csere. Fürdőszoba kiépítése:WC, zuhanyzó, burkolatok. Cserép kályha bontása. Nagyobb teljesítményű konvektor cseréje. Festés - mázolás.  </t>
  </si>
  <si>
    <t>Elektromos vezeték csere, guman tábla csere.3/. 33.Fürdőszoba kiépítése. Fűtés kialakitása. Konyha burkolat csere. Festés - mázolás. LOMOS!</t>
  </si>
  <si>
    <t>Szabványos mérőhely, vezeték csere, gázóra piros plombás. Fürdőszoba zuhanyzó, burkolat, bojler. Konyha gázvezeték csere, elektromos fűtés kialakitása. Festés - mázolás. LOMOS!</t>
  </si>
  <si>
    <t>Szabványos mérőhely. Gáz piros plombás, vezeték csere. Vízóra kiépítése, vízelzáró csere. Konyha leválasztás fürdőszobának: WC kiépítése, burkolatok. Új konvektor. Konyha: járólap csere. Festés - mázolás. LOMOS!</t>
  </si>
  <si>
    <t>Szabványos mérőhely, vezeték demre. Gázóra piros blombás, vezeték demre. Konyha járólap demre. Fürdőszoba: bojler, falimelegitő. Előszoba: melegburkolat demre. Festés - mázolás.  LOMOS!</t>
  </si>
  <si>
    <t>Elektromos vezeték csere, guman tábla csere. Fürdőszoba kiépítése. Fűtés kialakitása. Konyha burkolat csere. Festés - mázolás. LOMOS!</t>
  </si>
  <si>
    <t>Szabványos mérőhely, vezeték csere fűtésre (elektromos kazán). Fűrdőszoba burkolat, konyha járólap. Bejárati ajtó csere. Cserépkály lebontása. NINCS GÁZ! festés - mázolás. LOMOS!</t>
  </si>
  <si>
    <t>Szabványos mérőhely, vezeték. Fűrdőszoba WC csere. Konyha burkolat. Cserépkály lebontása.  festés - mázolás. LOMOS!</t>
  </si>
  <si>
    <t>Szabványos mérőhely, vezeték csere. Fűrdőszoba teljes felújitás (bojler). Szoba kéménybélelés, cirkó kialakítás. Konyha  Festés - mázolás. LOMOS!</t>
  </si>
  <si>
    <t>Fürdő szoba kialakítása, szabványos mérőhely, bejárati ajtó csere, 1szobában laminált parketta csere, festés - mázolás. LOMOS!</t>
  </si>
  <si>
    <t>Elektromos vezeték csere, fürdőszobában minden csere, bojler beépítése, konvektor csere,  festés - mázolás. LOMOS!</t>
  </si>
  <si>
    <t>Festés - mázolás. LOMOS!</t>
  </si>
  <si>
    <t>Szabványos mérőhely, vezeték istre. Gázóra piros blombás, vezeték istre. Konyha járólap istre. Fürdőszoba: bojler, falimelegitő. Előszoba: melegburkolat istre. Festés - mázolás.  LOMOS!</t>
  </si>
  <si>
    <t>Elektromos szabványos mérőhely, vezeték csere. Piros blombás a gáz. Fütés kialakitása (elektromos kazán). Fürdőszoba: teljes felújitás. Festés - mázolás. LOMOS!</t>
  </si>
  <si>
    <t>Szabványos mérőhely, vezeték kazre. Gázóra piros blombás, vezeték kazre. Konyha járólap kazre. Fürdőszoba: bojler, falimelegitő. Előszoba: melegburkolat kazre. Festés - mázolás.  LOMOS!</t>
  </si>
  <si>
    <t>Szabványos mérőhely, vezeték petre. Gázóra piros blombás, vezeték petre. Konyha járólap petre. Fürdőszoba: bojler, falimelegitő. Előszoba: melegburkolat petre. Festés - mázolás.  LOMOS!</t>
  </si>
  <si>
    <t xml:space="preserve">Elektromos szabványos mérőhely, vezeték csere. Piros plombás a gáz, cserépkályha bontás, fütés kialakitása (elektromos kazán). Fürdőszoba: teljes felújitás.  Festés - mázolás. </t>
  </si>
  <si>
    <t>Szabványos mérőhely, vezeték rejre. . Gázóra piros blombás, vezeték rejre. Konyha járólap rejre. Fürdőszoba: bojler, falimelegitő. Előszoba: melegburkolat rejre. Festés - mázolás.  LOMOS!</t>
  </si>
  <si>
    <t>Elektromos szabványos mérőhely kialakitás, vezeték csere. Cirkó fűtés kialakitása. Fürdőszoba: teljes felújitás. Cserépkályha bontás. Festés - mázolás.</t>
  </si>
  <si>
    <t>Elektromos vezeték csere, guman tábla csere.19/. 60.Fürdőszoba kiépítése. Fűtés kialakitása. Konyha burkolat csere. Festés - mázolás. LOMOS!</t>
  </si>
  <si>
    <t>Felszámított ÁFA (27%)</t>
  </si>
  <si>
    <t>Tervezett felújítási és kiegészítő munkák</t>
  </si>
  <si>
    <t>Tervezett felújítási költség összesen (ÁFA-val)</t>
  </si>
  <si>
    <t>Mindösszesen:</t>
  </si>
  <si>
    <t>Szakipari felújítási és kiegészítő munkák</t>
  </si>
  <si>
    <t>Szakipari felújítási és kiegészítő munkák költségei (ÁFA nélkül)</t>
  </si>
  <si>
    <t>Műszaki ellenőri díjak 5% (ÁFA nélkül)</t>
  </si>
  <si>
    <t>Teljes felújítási költség összesen (ÁFA nélkül)</t>
  </si>
  <si>
    <t>Teljes felújítási költség összesen (ÁFA-val)</t>
  </si>
  <si>
    <t>Wesselényi u. 18. félemelet 8/A.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</si>
</sst>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8" x14ac:knownFonts="1">
    <font>
      <sz val="14"/>
      <color theme="1"/>
      <name val="Calibri"/>
      <family val="2"/>
      <charset val="238"/>
      <scheme val="min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sz val="14"/>
      <color theme="1"/>
      <name val="Cambria"/>
      <family val="1"/>
      <charset val="238"/>
      <scheme val="maj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0" xfId="0" applyNumberFormat="1" applyFont="1"/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164" fontId="0" fillId="2" borderId="1" xfId="0" applyNumberFormat="1" applyFont="1" applyFill="1" applyBorder="1" applyAlignment="1">
      <alignment vertical="center"/>
    </xf>
    <xf numFmtId="164" fontId="0" fillId="2" borderId="2" xfId="0" applyNumberFormat="1" applyFont="1" applyFill="1" applyBorder="1" applyAlignment="1">
      <alignment vertical="center"/>
    </xf>
    <xf numFmtId="164" fontId="4" fillId="2" borderId="5" xfId="0" applyNumberFormat="1" applyFont="1" applyFill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164" fontId="7" fillId="2" borderId="6" xfId="0" applyNumberFormat="1" applyFont="1" applyFill="1" applyBorder="1" applyAlignment="1">
      <alignment horizontal="center" vertical="top" wrapText="1"/>
    </xf>
    <xf numFmtId="164" fontId="0" fillId="2" borderId="6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workbookViewId="0">
      <pane ySplit="1" topLeftCell="A2" activePane="bottomLeft" state="frozen"/>
      <selection pane="bottomLeft" activeCell="C18" sqref="C18"/>
    </sheetView>
  </sheetViews>
  <sheetFormatPr defaultRowHeight="18.75" x14ac:dyDescent="0.3"/>
  <cols>
    <col min="1" max="1" width="5.796875" bestFit="1" customWidth="1"/>
    <col min="2" max="2" width="15.59765625" bestFit="1" customWidth="1"/>
    <col min="3" max="3" width="16" bestFit="1" customWidth="1"/>
    <col min="4" max="4" width="13.19921875" style="2" customWidth="1"/>
    <col min="5" max="5" width="12.296875" style="2" customWidth="1"/>
    <col min="6" max="6" width="13.796875" style="2" bestFit="1" customWidth="1"/>
    <col min="7" max="7" width="12.59765625" style="2" customWidth="1"/>
    <col min="8" max="8" width="13.796875" style="2" bestFit="1" customWidth="1"/>
    <col min="9" max="9" width="13.796875" bestFit="1" customWidth="1"/>
  </cols>
  <sheetData>
    <row r="1" spans="1:9" ht="51.75" thickTop="1" x14ac:dyDescent="0.3">
      <c r="A1" s="11" t="s">
        <v>62</v>
      </c>
      <c r="B1" s="11" t="s">
        <v>0</v>
      </c>
      <c r="C1" s="15" t="s">
        <v>64</v>
      </c>
      <c r="D1" s="12" t="s">
        <v>56</v>
      </c>
      <c r="E1" s="12" t="s">
        <v>58</v>
      </c>
      <c r="F1" s="12" t="s">
        <v>59</v>
      </c>
      <c r="G1" s="12" t="s">
        <v>60</v>
      </c>
      <c r="H1" s="13" t="s">
        <v>61</v>
      </c>
      <c r="I1" s="14" t="s">
        <v>57</v>
      </c>
    </row>
    <row r="2" spans="1:9" ht="25.5" x14ac:dyDescent="0.3">
      <c r="A2" s="3" t="s">
        <v>28</v>
      </c>
      <c r="B2" s="5" t="s">
        <v>2</v>
      </c>
      <c r="C2" s="16" t="s">
        <v>66</v>
      </c>
      <c r="D2" s="4">
        <v>4078250</v>
      </c>
      <c r="E2" s="4">
        <f>D2*0.05</f>
        <v>203912.5</v>
      </c>
      <c r="F2" s="4">
        <f>SUM(D2:E2)</f>
        <v>4282162.5</v>
      </c>
      <c r="G2" s="4">
        <f>F2*0.03</f>
        <v>128464.875</v>
      </c>
      <c r="H2" s="6">
        <f>SUM(F2:G2)</f>
        <v>4410627.375</v>
      </c>
      <c r="I2" s="7">
        <f>H2*1.27</f>
        <v>5601496.7662500003</v>
      </c>
    </row>
    <row r="3" spans="1:9" ht="25.5" x14ac:dyDescent="0.3">
      <c r="A3" s="3" t="s">
        <v>29</v>
      </c>
      <c r="B3" s="5" t="s">
        <v>3</v>
      </c>
      <c r="C3" s="17" t="s">
        <v>63</v>
      </c>
      <c r="D3" s="4">
        <v>4226550</v>
      </c>
      <c r="E3" s="4">
        <f t="shared" ref="E3:E28" si="0">D3*0.05</f>
        <v>211327.5</v>
      </c>
      <c r="F3" s="4">
        <f t="shared" ref="F3:F28" si="1">SUM(D3:E3)</f>
        <v>4437877.5</v>
      </c>
      <c r="G3" s="4">
        <f t="shared" ref="G3:G28" si="2">F3*0.03</f>
        <v>133136.32499999998</v>
      </c>
      <c r="H3" s="6">
        <f t="shared" ref="H3:H28" si="3">SUM(F3:G3)</f>
        <v>4571013.8250000002</v>
      </c>
      <c r="I3" s="7">
        <f t="shared" ref="I3:I28" si="4">H3*1.27</f>
        <v>5805187.5577500006</v>
      </c>
    </row>
    <row r="4" spans="1:9" ht="25.5" x14ac:dyDescent="0.3">
      <c r="A4" s="3" t="s">
        <v>30</v>
      </c>
      <c r="B4" s="5" t="s">
        <v>4</v>
      </c>
      <c r="C4" s="17" t="s">
        <v>65</v>
      </c>
      <c r="D4" s="4">
        <v>5264650</v>
      </c>
      <c r="E4" s="4">
        <f t="shared" si="0"/>
        <v>263232.5</v>
      </c>
      <c r="F4" s="4">
        <f t="shared" si="1"/>
        <v>5527882.5</v>
      </c>
      <c r="G4" s="4">
        <f t="shared" si="2"/>
        <v>165836.47500000001</v>
      </c>
      <c r="H4" s="6">
        <f t="shared" si="3"/>
        <v>5693718.9749999996</v>
      </c>
      <c r="I4" s="7">
        <f t="shared" si="4"/>
        <v>7231023.0982499998</v>
      </c>
    </row>
    <row r="5" spans="1:9" ht="25.5" x14ac:dyDescent="0.3">
      <c r="A5" s="3" t="s">
        <v>31</v>
      </c>
      <c r="B5" s="5" t="s">
        <v>5</v>
      </c>
      <c r="C5" s="17" t="s">
        <v>63</v>
      </c>
      <c r="D5" s="4">
        <v>3114300</v>
      </c>
      <c r="E5" s="4">
        <f t="shared" si="0"/>
        <v>155715</v>
      </c>
      <c r="F5" s="4">
        <f t="shared" si="1"/>
        <v>3270015</v>
      </c>
      <c r="G5" s="4">
        <f t="shared" si="2"/>
        <v>98100.45</v>
      </c>
      <c r="H5" s="6">
        <f t="shared" si="3"/>
        <v>3368115.45</v>
      </c>
      <c r="I5" s="7">
        <f t="shared" si="4"/>
        <v>4277506.6215000004</v>
      </c>
    </row>
    <row r="6" spans="1:9" ht="25.5" x14ac:dyDescent="0.3">
      <c r="A6" s="3" t="s">
        <v>32</v>
      </c>
      <c r="B6" s="5" t="s">
        <v>1</v>
      </c>
      <c r="C6" s="17" t="s">
        <v>63</v>
      </c>
      <c r="D6" s="4">
        <v>3040150</v>
      </c>
      <c r="E6" s="4">
        <f t="shared" si="0"/>
        <v>152007.5</v>
      </c>
      <c r="F6" s="4">
        <f t="shared" si="1"/>
        <v>3192157.5</v>
      </c>
      <c r="G6" s="4">
        <f t="shared" si="2"/>
        <v>95764.724999999991</v>
      </c>
      <c r="H6" s="6">
        <f t="shared" si="3"/>
        <v>3287922.2250000001</v>
      </c>
      <c r="I6" s="7">
        <f t="shared" si="4"/>
        <v>4175661.2257500002</v>
      </c>
    </row>
    <row r="7" spans="1:9" ht="25.5" x14ac:dyDescent="0.3">
      <c r="A7" s="3" t="s">
        <v>33</v>
      </c>
      <c r="B7" s="5" t="s">
        <v>6</v>
      </c>
      <c r="C7" s="16" t="s">
        <v>66</v>
      </c>
      <c r="D7" s="4">
        <v>5116350</v>
      </c>
      <c r="E7" s="4">
        <f t="shared" si="0"/>
        <v>255817.5</v>
      </c>
      <c r="F7" s="4">
        <f t="shared" si="1"/>
        <v>5372167.5</v>
      </c>
      <c r="G7" s="4">
        <f t="shared" si="2"/>
        <v>161165.02499999999</v>
      </c>
      <c r="H7" s="6">
        <f t="shared" si="3"/>
        <v>5533332.5250000004</v>
      </c>
      <c r="I7" s="7">
        <f t="shared" si="4"/>
        <v>7027332.3067500005</v>
      </c>
    </row>
    <row r="8" spans="1:9" ht="25.5" x14ac:dyDescent="0.3">
      <c r="A8" s="3" t="s">
        <v>34</v>
      </c>
      <c r="B8" s="5" t="s">
        <v>9</v>
      </c>
      <c r="C8" s="17" t="s">
        <v>63</v>
      </c>
      <c r="D8" s="4">
        <v>4078250</v>
      </c>
      <c r="E8" s="4">
        <f t="shared" si="0"/>
        <v>203912.5</v>
      </c>
      <c r="F8" s="4">
        <f t="shared" si="1"/>
        <v>4282162.5</v>
      </c>
      <c r="G8" s="4">
        <f t="shared" si="2"/>
        <v>128464.875</v>
      </c>
      <c r="H8" s="6">
        <f t="shared" si="3"/>
        <v>4410627.375</v>
      </c>
      <c r="I8" s="7">
        <f t="shared" si="4"/>
        <v>5601496.7662500003</v>
      </c>
    </row>
    <row r="9" spans="1:9" ht="25.5" x14ac:dyDescent="0.3">
      <c r="A9" s="3" t="s">
        <v>35</v>
      </c>
      <c r="B9" s="5" t="s">
        <v>7</v>
      </c>
      <c r="C9" s="17" t="s">
        <v>63</v>
      </c>
      <c r="D9" s="4">
        <v>4300700</v>
      </c>
      <c r="E9" s="4">
        <f t="shared" si="0"/>
        <v>215035</v>
      </c>
      <c r="F9" s="4">
        <f t="shared" si="1"/>
        <v>4515735</v>
      </c>
      <c r="G9" s="4">
        <f t="shared" si="2"/>
        <v>135472.04999999999</v>
      </c>
      <c r="H9" s="6">
        <f t="shared" si="3"/>
        <v>4651207.05</v>
      </c>
      <c r="I9" s="7">
        <f t="shared" si="4"/>
        <v>5907032.9534999998</v>
      </c>
    </row>
    <row r="10" spans="1:9" ht="25.5" x14ac:dyDescent="0.3">
      <c r="A10" s="3" t="s">
        <v>36</v>
      </c>
      <c r="B10" s="5" t="s">
        <v>8</v>
      </c>
      <c r="C10" s="17" t="s">
        <v>63</v>
      </c>
      <c r="D10" s="4">
        <v>3781650</v>
      </c>
      <c r="E10" s="4">
        <f t="shared" si="0"/>
        <v>189082.5</v>
      </c>
      <c r="F10" s="4">
        <f t="shared" si="1"/>
        <v>3970732.5</v>
      </c>
      <c r="G10" s="4">
        <f t="shared" si="2"/>
        <v>119121.97499999999</v>
      </c>
      <c r="H10" s="6">
        <f t="shared" si="3"/>
        <v>4089854.4750000001</v>
      </c>
      <c r="I10" s="7">
        <f t="shared" si="4"/>
        <v>5194115.1832499998</v>
      </c>
    </row>
    <row r="11" spans="1:9" ht="25.5" x14ac:dyDescent="0.3">
      <c r="A11" s="3" t="s">
        <v>37</v>
      </c>
      <c r="B11" s="5" t="s">
        <v>12</v>
      </c>
      <c r="C11" s="17" t="s">
        <v>63</v>
      </c>
      <c r="D11" s="4">
        <v>3781650</v>
      </c>
      <c r="E11" s="4">
        <f t="shared" si="0"/>
        <v>189082.5</v>
      </c>
      <c r="F11" s="4">
        <f t="shared" si="1"/>
        <v>3970732.5</v>
      </c>
      <c r="G11" s="4">
        <f t="shared" si="2"/>
        <v>119121.97499999999</v>
      </c>
      <c r="H11" s="6">
        <f t="shared" si="3"/>
        <v>4089854.4750000001</v>
      </c>
      <c r="I11" s="7">
        <f t="shared" si="4"/>
        <v>5194115.1832499998</v>
      </c>
    </row>
    <row r="12" spans="1:9" ht="25.5" x14ac:dyDescent="0.3">
      <c r="A12" s="3" t="s">
        <v>38</v>
      </c>
      <c r="B12" s="5" t="s">
        <v>10</v>
      </c>
      <c r="C12" s="17" t="s">
        <v>63</v>
      </c>
      <c r="D12" s="4">
        <v>2521100</v>
      </c>
      <c r="E12" s="4">
        <f t="shared" si="0"/>
        <v>126055</v>
      </c>
      <c r="F12" s="4">
        <f t="shared" si="1"/>
        <v>2647155</v>
      </c>
      <c r="G12" s="4">
        <f t="shared" si="2"/>
        <v>79414.649999999994</v>
      </c>
      <c r="H12" s="6">
        <f t="shared" si="3"/>
        <v>2726569.65</v>
      </c>
      <c r="I12" s="7">
        <f t="shared" si="4"/>
        <v>3462743.4555000002</v>
      </c>
    </row>
    <row r="13" spans="1:9" ht="25.5" x14ac:dyDescent="0.3">
      <c r="A13" s="3" t="s">
        <v>39</v>
      </c>
      <c r="B13" s="5" t="s">
        <v>11</v>
      </c>
      <c r="C13" s="17" t="s">
        <v>63</v>
      </c>
      <c r="D13" s="4">
        <v>3188450</v>
      </c>
      <c r="E13" s="4">
        <f t="shared" si="0"/>
        <v>159422.5</v>
      </c>
      <c r="F13" s="4">
        <f t="shared" si="1"/>
        <v>3347872.5</v>
      </c>
      <c r="G13" s="4">
        <f t="shared" si="2"/>
        <v>100436.175</v>
      </c>
      <c r="H13" s="6">
        <f t="shared" si="3"/>
        <v>3448308.6749999998</v>
      </c>
      <c r="I13" s="7">
        <f t="shared" si="4"/>
        <v>4379352.0172499996</v>
      </c>
    </row>
    <row r="14" spans="1:9" ht="25.5" x14ac:dyDescent="0.3">
      <c r="A14" s="3" t="s">
        <v>40</v>
      </c>
      <c r="B14" s="5" t="s">
        <v>13</v>
      </c>
      <c r="C14" s="17" t="s">
        <v>65</v>
      </c>
      <c r="D14" s="4">
        <v>2298650</v>
      </c>
      <c r="E14" s="4">
        <f t="shared" si="0"/>
        <v>114932.5</v>
      </c>
      <c r="F14" s="4">
        <f t="shared" si="1"/>
        <v>2413582.5</v>
      </c>
      <c r="G14" s="4">
        <f t="shared" si="2"/>
        <v>72407.474999999991</v>
      </c>
      <c r="H14" s="6">
        <f t="shared" si="3"/>
        <v>2485989.9750000001</v>
      </c>
      <c r="I14" s="7">
        <f t="shared" si="4"/>
        <v>3157207.2682500002</v>
      </c>
    </row>
    <row r="15" spans="1:9" ht="25.5" x14ac:dyDescent="0.3">
      <c r="A15" s="3" t="s">
        <v>41</v>
      </c>
      <c r="B15" s="5" t="s">
        <v>23</v>
      </c>
      <c r="C15" s="17" t="s">
        <v>63</v>
      </c>
      <c r="D15" s="4">
        <v>4374850</v>
      </c>
      <c r="E15" s="4">
        <f t="shared" si="0"/>
        <v>218742.5</v>
      </c>
      <c r="F15" s="4">
        <f t="shared" si="1"/>
        <v>4593592.5</v>
      </c>
      <c r="G15" s="4">
        <f t="shared" si="2"/>
        <v>137807.77499999999</v>
      </c>
      <c r="H15" s="6">
        <f t="shared" si="3"/>
        <v>4731400.2750000004</v>
      </c>
      <c r="I15" s="7">
        <f t="shared" si="4"/>
        <v>6008878.3492500009</v>
      </c>
    </row>
    <row r="16" spans="1:9" ht="25.5" x14ac:dyDescent="0.3">
      <c r="A16" s="3" t="s">
        <v>42</v>
      </c>
      <c r="B16" s="5" t="s">
        <v>24</v>
      </c>
      <c r="C16" s="17" t="s">
        <v>63</v>
      </c>
      <c r="D16" s="4">
        <v>2446950</v>
      </c>
      <c r="E16" s="4">
        <f t="shared" si="0"/>
        <v>122347.5</v>
      </c>
      <c r="F16" s="4">
        <f t="shared" si="1"/>
        <v>2569297.5</v>
      </c>
      <c r="G16" s="4">
        <f t="shared" si="2"/>
        <v>77078.925000000003</v>
      </c>
      <c r="H16" s="6">
        <f t="shared" si="3"/>
        <v>2646376.4249999998</v>
      </c>
      <c r="I16" s="7">
        <f t="shared" si="4"/>
        <v>3360898.05975</v>
      </c>
    </row>
    <row r="17" spans="1:9" ht="25.5" x14ac:dyDescent="0.3">
      <c r="A17" s="3" t="s">
        <v>43</v>
      </c>
      <c r="B17" s="5" t="s">
        <v>25</v>
      </c>
      <c r="C17" s="17" t="s">
        <v>63</v>
      </c>
      <c r="D17" s="4">
        <v>4523150</v>
      </c>
      <c r="E17" s="4">
        <f t="shared" si="0"/>
        <v>226157.5</v>
      </c>
      <c r="F17" s="4">
        <f t="shared" si="1"/>
        <v>4749307.5</v>
      </c>
      <c r="G17" s="4">
        <f t="shared" si="2"/>
        <v>142479.22500000001</v>
      </c>
      <c r="H17" s="6">
        <f t="shared" si="3"/>
        <v>4891786.7249999996</v>
      </c>
      <c r="I17" s="7">
        <f t="shared" si="4"/>
        <v>6212569.1407499993</v>
      </c>
    </row>
    <row r="18" spans="1:9" ht="25.5" x14ac:dyDescent="0.3">
      <c r="A18" s="3" t="s">
        <v>44</v>
      </c>
      <c r="B18" s="5" t="s">
        <v>16</v>
      </c>
      <c r="C18" s="17" t="s">
        <v>65</v>
      </c>
      <c r="D18" s="4">
        <v>4819750</v>
      </c>
      <c r="E18" s="4">
        <f t="shared" si="0"/>
        <v>240987.5</v>
      </c>
      <c r="F18" s="4">
        <f t="shared" si="1"/>
        <v>5060737.5</v>
      </c>
      <c r="G18" s="4">
        <f t="shared" si="2"/>
        <v>151822.125</v>
      </c>
      <c r="H18" s="6">
        <f t="shared" si="3"/>
        <v>5212559.625</v>
      </c>
      <c r="I18" s="7">
        <f t="shared" si="4"/>
        <v>6619950.7237499999</v>
      </c>
    </row>
    <row r="19" spans="1:9" ht="25.5" x14ac:dyDescent="0.3">
      <c r="A19" s="3" t="s">
        <v>45</v>
      </c>
      <c r="B19" s="5" t="s">
        <v>17</v>
      </c>
      <c r="C19" s="17" t="s">
        <v>67</v>
      </c>
      <c r="D19" s="4">
        <v>4078250</v>
      </c>
      <c r="E19" s="4">
        <f t="shared" si="0"/>
        <v>203912.5</v>
      </c>
      <c r="F19" s="4">
        <f t="shared" si="1"/>
        <v>4282162.5</v>
      </c>
      <c r="G19" s="4">
        <f t="shared" si="2"/>
        <v>128464.875</v>
      </c>
      <c r="H19" s="6">
        <f t="shared" si="3"/>
        <v>4410627.375</v>
      </c>
      <c r="I19" s="7">
        <f t="shared" si="4"/>
        <v>5601496.7662500003</v>
      </c>
    </row>
    <row r="20" spans="1:9" ht="25.5" x14ac:dyDescent="0.3">
      <c r="A20" s="3" t="s">
        <v>46</v>
      </c>
      <c r="B20" s="5" t="s">
        <v>18</v>
      </c>
      <c r="C20" s="17" t="s">
        <v>65</v>
      </c>
      <c r="D20" s="4">
        <v>2002050</v>
      </c>
      <c r="E20" s="4">
        <f t="shared" si="0"/>
        <v>100102.5</v>
      </c>
      <c r="F20" s="4">
        <f t="shared" si="1"/>
        <v>2102152.5</v>
      </c>
      <c r="G20" s="4">
        <f t="shared" si="2"/>
        <v>63064.574999999997</v>
      </c>
      <c r="H20" s="6">
        <f t="shared" si="3"/>
        <v>2165217.0750000002</v>
      </c>
      <c r="I20" s="7">
        <f t="shared" si="4"/>
        <v>2749825.6852500001</v>
      </c>
    </row>
    <row r="21" spans="1:9" ht="25.5" x14ac:dyDescent="0.3">
      <c r="A21" s="3" t="s">
        <v>47</v>
      </c>
      <c r="B21" s="5" t="s">
        <v>14</v>
      </c>
      <c r="C21" s="17" t="s">
        <v>65</v>
      </c>
      <c r="D21" s="4">
        <v>2150350</v>
      </c>
      <c r="E21" s="4">
        <f t="shared" si="0"/>
        <v>107517.5</v>
      </c>
      <c r="F21" s="4">
        <f t="shared" si="1"/>
        <v>2257867.5</v>
      </c>
      <c r="G21" s="4">
        <f t="shared" si="2"/>
        <v>67736.024999999994</v>
      </c>
      <c r="H21" s="6">
        <f t="shared" si="3"/>
        <v>2325603.5249999999</v>
      </c>
      <c r="I21" s="7">
        <f t="shared" si="4"/>
        <v>2953516.4767499999</v>
      </c>
    </row>
    <row r="22" spans="1:9" ht="25.5" x14ac:dyDescent="0.3">
      <c r="A22" s="3" t="s">
        <v>48</v>
      </c>
      <c r="B22" s="5" t="s">
        <v>15</v>
      </c>
      <c r="C22" s="17" t="s">
        <v>65</v>
      </c>
      <c r="D22" s="4">
        <v>3410900</v>
      </c>
      <c r="E22" s="4">
        <f t="shared" si="0"/>
        <v>170545</v>
      </c>
      <c r="F22" s="4">
        <f t="shared" si="1"/>
        <v>3581445</v>
      </c>
      <c r="G22" s="4">
        <f t="shared" si="2"/>
        <v>107443.34999999999</v>
      </c>
      <c r="H22" s="6">
        <f t="shared" si="3"/>
        <v>3688888.35</v>
      </c>
      <c r="I22" s="7">
        <f t="shared" si="4"/>
        <v>4684888.2045</v>
      </c>
    </row>
    <row r="23" spans="1:9" ht="25.5" x14ac:dyDescent="0.3">
      <c r="A23" s="3" t="s">
        <v>49</v>
      </c>
      <c r="B23" s="5" t="s">
        <v>27</v>
      </c>
      <c r="C23" s="16" t="s">
        <v>66</v>
      </c>
      <c r="D23" s="4">
        <v>3855800</v>
      </c>
      <c r="E23" s="4">
        <f t="shared" si="0"/>
        <v>192790</v>
      </c>
      <c r="F23" s="4">
        <f t="shared" si="1"/>
        <v>4048590</v>
      </c>
      <c r="G23" s="4">
        <f t="shared" si="2"/>
        <v>121457.7</v>
      </c>
      <c r="H23" s="6">
        <f t="shared" si="3"/>
        <v>4170047.7</v>
      </c>
      <c r="I23" s="7">
        <f t="shared" si="4"/>
        <v>5295960.5789999999</v>
      </c>
    </row>
    <row r="24" spans="1:9" ht="25.5" x14ac:dyDescent="0.3">
      <c r="A24" s="3" t="s">
        <v>50</v>
      </c>
      <c r="B24" s="5" t="s">
        <v>20</v>
      </c>
      <c r="C24" s="17" t="s">
        <v>65</v>
      </c>
      <c r="D24" s="4">
        <v>2298650</v>
      </c>
      <c r="E24" s="4">
        <f t="shared" si="0"/>
        <v>114932.5</v>
      </c>
      <c r="F24" s="4">
        <f t="shared" si="1"/>
        <v>2413582.5</v>
      </c>
      <c r="G24" s="4">
        <f t="shared" si="2"/>
        <v>72407.474999999991</v>
      </c>
      <c r="H24" s="6">
        <f t="shared" si="3"/>
        <v>2485989.9750000001</v>
      </c>
      <c r="I24" s="7">
        <f t="shared" si="4"/>
        <v>3157207.2682500002</v>
      </c>
    </row>
    <row r="25" spans="1:9" ht="25.5" x14ac:dyDescent="0.3">
      <c r="A25" s="3" t="s">
        <v>51</v>
      </c>
      <c r="B25" s="5" t="s">
        <v>19</v>
      </c>
      <c r="C25" s="17" t="s">
        <v>65</v>
      </c>
      <c r="D25" s="4">
        <v>2076200</v>
      </c>
      <c r="E25" s="4">
        <f t="shared" si="0"/>
        <v>103810</v>
      </c>
      <c r="F25" s="4">
        <f t="shared" si="1"/>
        <v>2180010</v>
      </c>
      <c r="G25" s="4">
        <f t="shared" si="2"/>
        <v>65400.299999999996</v>
      </c>
      <c r="H25" s="6">
        <f t="shared" si="3"/>
        <v>2245410.2999999998</v>
      </c>
      <c r="I25" s="7">
        <f t="shared" si="4"/>
        <v>2851671.0809999998</v>
      </c>
    </row>
    <row r="26" spans="1:9" ht="25.5" x14ac:dyDescent="0.3">
      <c r="A26" s="3" t="s">
        <v>52</v>
      </c>
      <c r="B26" s="5" t="s">
        <v>21</v>
      </c>
      <c r="C26" s="17" t="s">
        <v>65</v>
      </c>
      <c r="D26" s="4">
        <v>1927900</v>
      </c>
      <c r="E26" s="4">
        <f t="shared" si="0"/>
        <v>96395</v>
      </c>
      <c r="F26" s="4">
        <f t="shared" si="1"/>
        <v>2024295</v>
      </c>
      <c r="G26" s="4">
        <f t="shared" si="2"/>
        <v>60728.85</v>
      </c>
      <c r="H26" s="6">
        <f t="shared" si="3"/>
        <v>2085023.85</v>
      </c>
      <c r="I26" s="7">
        <f t="shared" si="4"/>
        <v>2647980.2895</v>
      </c>
    </row>
    <row r="27" spans="1:9" ht="25.5" x14ac:dyDescent="0.3">
      <c r="A27" s="3" t="s">
        <v>53</v>
      </c>
      <c r="B27" s="5" t="s">
        <v>22</v>
      </c>
      <c r="C27" s="17" t="s">
        <v>65</v>
      </c>
      <c r="D27" s="4">
        <v>7266700</v>
      </c>
      <c r="E27" s="4">
        <f t="shared" si="0"/>
        <v>363335</v>
      </c>
      <c r="F27" s="4">
        <f t="shared" si="1"/>
        <v>7630035</v>
      </c>
      <c r="G27" s="4">
        <f t="shared" si="2"/>
        <v>228901.05</v>
      </c>
      <c r="H27" s="6">
        <f t="shared" si="3"/>
        <v>7858936.0499999998</v>
      </c>
      <c r="I27" s="7">
        <f t="shared" si="4"/>
        <v>9980848.7835000008</v>
      </c>
    </row>
    <row r="28" spans="1:9" ht="25.5" x14ac:dyDescent="0.3">
      <c r="A28" s="3" t="s">
        <v>54</v>
      </c>
      <c r="B28" s="1" t="s">
        <v>26</v>
      </c>
      <c r="C28" s="17" t="s">
        <v>65</v>
      </c>
      <c r="D28" s="4">
        <v>2669400</v>
      </c>
      <c r="E28" s="4">
        <f t="shared" si="0"/>
        <v>133470</v>
      </c>
      <c r="F28" s="4">
        <f t="shared" si="1"/>
        <v>2802870</v>
      </c>
      <c r="G28" s="4">
        <f t="shared" si="2"/>
        <v>84086.099999999991</v>
      </c>
      <c r="H28" s="6">
        <f t="shared" si="3"/>
        <v>2886956.1</v>
      </c>
      <c r="I28" s="7">
        <f t="shared" si="4"/>
        <v>3666434.247</v>
      </c>
    </row>
    <row r="29" spans="1:9" ht="19.5" thickBot="1" x14ac:dyDescent="0.35">
      <c r="A29" s="43" t="s">
        <v>55</v>
      </c>
      <c r="B29" s="44"/>
      <c r="C29" s="45"/>
      <c r="D29" s="9">
        <f t="shared" ref="D29:I29" si="5">SUM(D2:D28)</f>
        <v>96691600</v>
      </c>
      <c r="E29" s="9">
        <f t="shared" si="5"/>
        <v>4834580</v>
      </c>
      <c r="F29" s="9">
        <f t="shared" si="5"/>
        <v>101526180</v>
      </c>
      <c r="G29" s="9">
        <f t="shared" si="5"/>
        <v>3045785.4000000008</v>
      </c>
      <c r="H29" s="10">
        <f t="shared" si="5"/>
        <v>104571965.39999998</v>
      </c>
      <c r="I29" s="8">
        <f t="shared" si="5"/>
        <v>132806396.05800001</v>
      </c>
    </row>
    <row r="30" spans="1:9" ht="19.5" thickTop="1" x14ac:dyDescent="0.3"/>
  </sheetData>
  <mergeCells count="1">
    <mergeCell ref="A29:C29"/>
  </mergeCells>
  <printOptions horizontalCentered="1"/>
  <pageMargins left="0.78740157480314965" right="0.78740157480314965" top="0.98425196850393704" bottom="0.98425196850393704" header="0.31496062992125984" footer="0.31496062992125984"/>
  <pageSetup paperSize="9" fitToHeight="2" orientation="landscape" r:id="rId1"/>
  <headerFooter>
    <oddHeader>&amp;F</oddHeader>
    <oddFooter>&amp;P. oldal, összesen: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3F87-4295-4E43-A68C-DAF39E9F7387}">
  <sheetPr>
    <pageSetUpPr fitToPage="1"/>
  </sheetPr>
  <dimension ref="A1:L30"/>
  <sheetViews>
    <sheetView workbookViewId="0">
      <selection sqref="A1:XFD1048576"/>
    </sheetView>
  </sheetViews>
  <sheetFormatPr defaultRowHeight="18.75" x14ac:dyDescent="0.3"/>
  <cols>
    <col min="1" max="1" width="5.796875" bestFit="1" customWidth="1"/>
    <col min="2" max="2" width="11.3984375" customWidth="1"/>
    <col min="3" max="3" width="16" customWidth="1"/>
    <col min="4" max="4" width="11.59765625" style="2" bestFit="1" customWidth="1"/>
    <col min="5" max="5" width="12.296875" style="2" customWidth="1"/>
    <col min="6" max="6" width="10.59765625" style="2" bestFit="1" customWidth="1"/>
    <col min="7" max="7" width="12.59765625" style="2" bestFit="1" customWidth="1"/>
    <col min="8" max="8" width="11.59765625" style="2" bestFit="1" customWidth="1"/>
    <col min="9" max="9" width="12.69921875" bestFit="1" customWidth="1"/>
    <col min="10" max="10" width="9.19921875" bestFit="1" customWidth="1"/>
    <col min="11" max="12" width="10.59765625" bestFit="1" customWidth="1"/>
  </cols>
  <sheetData>
    <row r="1" spans="1:12" ht="39" thickTop="1" x14ac:dyDescent="0.3">
      <c r="A1" s="20" t="s">
        <v>62</v>
      </c>
      <c r="B1" s="20" t="s">
        <v>0</v>
      </c>
      <c r="C1" s="21" t="s">
        <v>96</v>
      </c>
      <c r="D1" s="22" t="s">
        <v>56</v>
      </c>
      <c r="E1" s="22" t="s">
        <v>58</v>
      </c>
      <c r="F1" s="23" t="s">
        <v>60</v>
      </c>
      <c r="G1" s="24" t="s">
        <v>61</v>
      </c>
      <c r="H1" s="35" t="s">
        <v>95</v>
      </c>
      <c r="I1" s="24" t="s">
        <v>97</v>
      </c>
    </row>
    <row r="2" spans="1:12" ht="63.75" x14ac:dyDescent="0.3">
      <c r="A2" s="18" t="s">
        <v>28</v>
      </c>
      <c r="B2" s="25" t="s">
        <v>2</v>
      </c>
      <c r="C2" s="26" t="s">
        <v>68</v>
      </c>
      <c r="D2" s="27">
        <v>3964815</v>
      </c>
      <c r="E2" s="27">
        <f>D2*0.05</f>
        <v>198240.75</v>
      </c>
      <c r="F2" s="28">
        <f>D2*0.03</f>
        <v>118944.45</v>
      </c>
      <c r="G2" s="29">
        <f>SUM(D2:F2)</f>
        <v>4282000.2</v>
      </c>
      <c r="H2" s="34">
        <f>G2*0.27</f>
        <v>1156140.0540000002</v>
      </c>
      <c r="I2" s="29">
        <f>SUM(G2:H2)</f>
        <v>5438140.2540000007</v>
      </c>
      <c r="J2" s="19"/>
      <c r="K2" s="19"/>
      <c r="L2" s="19"/>
    </row>
    <row r="3" spans="1:12" ht="76.5" x14ac:dyDescent="0.3">
      <c r="A3" s="18" t="s">
        <v>29</v>
      </c>
      <c r="B3" s="25" t="s">
        <v>3</v>
      </c>
      <c r="C3" s="26" t="s">
        <v>69</v>
      </c>
      <c r="D3" s="27">
        <v>4109259.2592592589</v>
      </c>
      <c r="E3" s="27">
        <f t="shared" ref="E3:E28" si="0">D3*0.05</f>
        <v>205462.96296296295</v>
      </c>
      <c r="F3" s="28">
        <f t="shared" ref="F3:F28" si="1">D3*0.03</f>
        <v>123277.77777777777</v>
      </c>
      <c r="G3" s="29">
        <f t="shared" ref="G3:G28" si="2">SUM(D3:F3)</f>
        <v>4438000</v>
      </c>
      <c r="H3" s="34">
        <f t="shared" ref="H3:H28" si="3">G3*0.27</f>
        <v>1198260</v>
      </c>
      <c r="I3" s="29">
        <f t="shared" ref="I3:I28" si="4">SUM(G3:H3)</f>
        <v>5636260</v>
      </c>
      <c r="J3" s="19"/>
      <c r="K3" s="19"/>
      <c r="L3" s="19"/>
    </row>
    <row r="4" spans="1:12" ht="63.75" x14ac:dyDescent="0.3">
      <c r="A4" s="18" t="s">
        <v>30</v>
      </c>
      <c r="B4" s="25" t="s">
        <v>4</v>
      </c>
      <c r="C4" s="26" t="s">
        <v>70</v>
      </c>
      <c r="D4" s="27">
        <v>5118518.5185185177</v>
      </c>
      <c r="E4" s="27">
        <f t="shared" si="0"/>
        <v>255925.9259259259</v>
      </c>
      <c r="F4" s="28">
        <f t="shared" si="1"/>
        <v>153555.55555555553</v>
      </c>
      <c r="G4" s="29">
        <f t="shared" si="2"/>
        <v>5528000</v>
      </c>
      <c r="H4" s="34">
        <f t="shared" si="3"/>
        <v>1492560</v>
      </c>
      <c r="I4" s="29">
        <f t="shared" si="4"/>
        <v>7020560</v>
      </c>
      <c r="J4" s="19"/>
      <c r="K4" s="19"/>
      <c r="L4" s="19"/>
    </row>
    <row r="5" spans="1:12" ht="89.25" x14ac:dyDescent="0.3">
      <c r="A5" s="18" t="s">
        <v>31</v>
      </c>
      <c r="B5" s="25" t="s">
        <v>5</v>
      </c>
      <c r="C5" s="26" t="s">
        <v>71</v>
      </c>
      <c r="D5" s="27">
        <v>3027777.7777777775</v>
      </c>
      <c r="E5" s="27">
        <f t="shared" si="0"/>
        <v>151388.88888888888</v>
      </c>
      <c r="F5" s="28">
        <f t="shared" si="1"/>
        <v>90833.333333333328</v>
      </c>
      <c r="G5" s="29">
        <f t="shared" si="2"/>
        <v>3270000</v>
      </c>
      <c r="H5" s="34">
        <f t="shared" si="3"/>
        <v>882900</v>
      </c>
      <c r="I5" s="29">
        <f t="shared" si="4"/>
        <v>4152900</v>
      </c>
      <c r="J5" s="19"/>
      <c r="K5" s="19"/>
      <c r="L5" s="19"/>
    </row>
    <row r="6" spans="1:12" ht="63.75" x14ac:dyDescent="0.3">
      <c r="A6" s="18" t="s">
        <v>32</v>
      </c>
      <c r="B6" s="25" t="s">
        <v>1</v>
      </c>
      <c r="C6" s="26" t="s">
        <v>72</v>
      </c>
      <c r="D6" s="27">
        <v>2955555.5555555555</v>
      </c>
      <c r="E6" s="27">
        <f t="shared" si="0"/>
        <v>147777.77777777778</v>
      </c>
      <c r="F6" s="28">
        <f t="shared" si="1"/>
        <v>88666.666666666657</v>
      </c>
      <c r="G6" s="29">
        <f t="shared" si="2"/>
        <v>3192000</v>
      </c>
      <c r="H6" s="34">
        <f t="shared" si="3"/>
        <v>861840</v>
      </c>
      <c r="I6" s="29">
        <f t="shared" si="4"/>
        <v>4053840</v>
      </c>
      <c r="J6" s="19"/>
      <c r="K6" s="19"/>
      <c r="L6" s="19"/>
    </row>
    <row r="7" spans="1:12" ht="102" x14ac:dyDescent="0.3">
      <c r="A7" s="18" t="s">
        <v>33</v>
      </c>
      <c r="B7" s="25" t="s">
        <v>6</v>
      </c>
      <c r="C7" s="26" t="s">
        <v>73</v>
      </c>
      <c r="D7" s="27">
        <v>4974074.0740740737</v>
      </c>
      <c r="E7" s="27">
        <f t="shared" si="0"/>
        <v>248703.70370370371</v>
      </c>
      <c r="F7" s="28">
        <f t="shared" si="1"/>
        <v>149222.22222222222</v>
      </c>
      <c r="G7" s="29">
        <f t="shared" si="2"/>
        <v>5371999.9999999991</v>
      </c>
      <c r="H7" s="34">
        <f t="shared" si="3"/>
        <v>1450439.9999999998</v>
      </c>
      <c r="I7" s="29">
        <f t="shared" si="4"/>
        <v>6822439.9999999991</v>
      </c>
      <c r="J7" s="19"/>
      <c r="K7" s="19"/>
      <c r="L7" s="19"/>
    </row>
    <row r="8" spans="1:12" ht="38.25" x14ac:dyDescent="0.3">
      <c r="A8" s="18" t="s">
        <v>34</v>
      </c>
      <c r="B8" s="25" t="s">
        <v>9</v>
      </c>
      <c r="C8" s="26" t="s">
        <v>74</v>
      </c>
      <c r="D8" s="27">
        <v>3964814.8148148144</v>
      </c>
      <c r="E8" s="27">
        <f t="shared" si="0"/>
        <v>198240.74074074073</v>
      </c>
      <c r="F8" s="28">
        <f t="shared" si="1"/>
        <v>118944.44444444442</v>
      </c>
      <c r="G8" s="29">
        <f t="shared" si="2"/>
        <v>4281999.9999999991</v>
      </c>
      <c r="H8" s="34">
        <f t="shared" si="3"/>
        <v>1156139.9999999998</v>
      </c>
      <c r="I8" s="29">
        <f t="shared" si="4"/>
        <v>5438139.9999999991</v>
      </c>
      <c r="J8" s="19"/>
      <c r="K8" s="19"/>
      <c r="L8" s="19"/>
    </row>
    <row r="9" spans="1:12" ht="102" x14ac:dyDescent="0.3">
      <c r="A9" s="18" t="s">
        <v>35</v>
      </c>
      <c r="B9" s="25" t="s">
        <v>7</v>
      </c>
      <c r="C9" s="26" t="s">
        <v>75</v>
      </c>
      <c r="D9" s="27">
        <v>4181481.4814814813</v>
      </c>
      <c r="E9" s="27">
        <f t="shared" si="0"/>
        <v>209074.07407407407</v>
      </c>
      <c r="F9" s="28">
        <f t="shared" si="1"/>
        <v>125444.44444444444</v>
      </c>
      <c r="G9" s="29">
        <f t="shared" si="2"/>
        <v>4515999.9999999991</v>
      </c>
      <c r="H9" s="34">
        <f t="shared" si="3"/>
        <v>1219319.9999999998</v>
      </c>
      <c r="I9" s="29">
        <f t="shared" si="4"/>
        <v>5735319.9999999991</v>
      </c>
      <c r="J9" s="19"/>
      <c r="K9" s="19"/>
      <c r="L9" s="19"/>
    </row>
    <row r="10" spans="1:12" ht="76.5" x14ac:dyDescent="0.3">
      <c r="A10" s="18" t="s">
        <v>36</v>
      </c>
      <c r="B10" s="25" t="s">
        <v>8</v>
      </c>
      <c r="C10" s="26" t="s">
        <v>76</v>
      </c>
      <c r="D10" s="27">
        <v>3676851.8518518517</v>
      </c>
      <c r="E10" s="27">
        <f t="shared" si="0"/>
        <v>183842.59259259258</v>
      </c>
      <c r="F10" s="28">
        <f t="shared" si="1"/>
        <v>110305.55555555555</v>
      </c>
      <c r="G10" s="29">
        <f t="shared" si="2"/>
        <v>3970999.9999999995</v>
      </c>
      <c r="H10" s="34">
        <f t="shared" si="3"/>
        <v>1072170</v>
      </c>
      <c r="I10" s="29">
        <f t="shared" si="4"/>
        <v>5043170</v>
      </c>
      <c r="J10" s="19"/>
      <c r="K10" s="19"/>
      <c r="L10" s="19"/>
    </row>
    <row r="11" spans="1:12" ht="102" x14ac:dyDescent="0.3">
      <c r="A11" s="18" t="s">
        <v>37</v>
      </c>
      <c r="B11" s="25" t="s">
        <v>12</v>
      </c>
      <c r="C11" s="26" t="s">
        <v>77</v>
      </c>
      <c r="D11" s="27">
        <v>3676851.8518518517</v>
      </c>
      <c r="E11" s="27">
        <f t="shared" si="0"/>
        <v>183842.59259259258</v>
      </c>
      <c r="F11" s="28">
        <f t="shared" si="1"/>
        <v>110305.55555555555</v>
      </c>
      <c r="G11" s="29">
        <f t="shared" si="2"/>
        <v>3970999.9999999995</v>
      </c>
      <c r="H11" s="34">
        <f t="shared" si="3"/>
        <v>1072170</v>
      </c>
      <c r="I11" s="29">
        <f t="shared" si="4"/>
        <v>5043170</v>
      </c>
      <c r="J11" s="19"/>
      <c r="K11" s="19"/>
      <c r="L11" s="19"/>
    </row>
    <row r="12" spans="1:12" ht="114.75" x14ac:dyDescent="0.3">
      <c r="A12" s="18" t="s">
        <v>38</v>
      </c>
      <c r="B12" s="25" t="s">
        <v>10</v>
      </c>
      <c r="C12" s="26" t="s">
        <v>78</v>
      </c>
      <c r="D12" s="27">
        <v>2450925.9259259258</v>
      </c>
      <c r="E12" s="27">
        <f t="shared" si="0"/>
        <v>122546.29629629629</v>
      </c>
      <c r="F12" s="28">
        <f t="shared" si="1"/>
        <v>73527.777777777766</v>
      </c>
      <c r="G12" s="29">
        <f t="shared" si="2"/>
        <v>2647000</v>
      </c>
      <c r="H12" s="34">
        <f t="shared" si="3"/>
        <v>714690</v>
      </c>
      <c r="I12" s="29">
        <f t="shared" si="4"/>
        <v>3361690</v>
      </c>
      <c r="J12" s="19"/>
      <c r="K12" s="19"/>
      <c r="L12" s="19"/>
    </row>
    <row r="13" spans="1:12" ht="102" x14ac:dyDescent="0.3">
      <c r="A13" s="18" t="s">
        <v>39</v>
      </c>
      <c r="B13" s="25" t="s">
        <v>11</v>
      </c>
      <c r="C13" s="26" t="s">
        <v>79</v>
      </c>
      <c r="D13" s="27">
        <v>3100000</v>
      </c>
      <c r="E13" s="27">
        <f t="shared" si="0"/>
        <v>155000</v>
      </c>
      <c r="F13" s="28">
        <f t="shared" si="1"/>
        <v>93000</v>
      </c>
      <c r="G13" s="29">
        <f t="shared" si="2"/>
        <v>3348000</v>
      </c>
      <c r="H13" s="34">
        <f t="shared" si="3"/>
        <v>903960.00000000012</v>
      </c>
      <c r="I13" s="29">
        <f t="shared" si="4"/>
        <v>4251960</v>
      </c>
      <c r="J13" s="19"/>
      <c r="K13" s="19"/>
      <c r="L13" s="19"/>
    </row>
    <row r="14" spans="1:12" ht="76.5" x14ac:dyDescent="0.3">
      <c r="A14" s="18" t="s">
        <v>40</v>
      </c>
      <c r="B14" s="25" t="s">
        <v>13</v>
      </c>
      <c r="C14" s="26" t="s">
        <v>80</v>
      </c>
      <c r="D14" s="27">
        <v>2234259.2592592593</v>
      </c>
      <c r="E14" s="27">
        <f t="shared" si="0"/>
        <v>111712.96296296298</v>
      </c>
      <c r="F14" s="28">
        <f t="shared" si="1"/>
        <v>67027.777777777781</v>
      </c>
      <c r="G14" s="29">
        <f t="shared" si="2"/>
        <v>2413000.0000000005</v>
      </c>
      <c r="H14" s="34">
        <f t="shared" si="3"/>
        <v>651510.00000000012</v>
      </c>
      <c r="I14" s="29">
        <f t="shared" si="4"/>
        <v>3064510.0000000005</v>
      </c>
      <c r="J14" s="19"/>
      <c r="K14" s="19"/>
      <c r="L14" s="19"/>
    </row>
    <row r="15" spans="1:12" ht="102" x14ac:dyDescent="0.3">
      <c r="A15" s="18" t="s">
        <v>41</v>
      </c>
      <c r="B15" s="25" t="s">
        <v>23</v>
      </c>
      <c r="C15" s="26" t="s">
        <v>81</v>
      </c>
      <c r="D15" s="27">
        <v>4253703.7037037034</v>
      </c>
      <c r="E15" s="27">
        <f t="shared" si="0"/>
        <v>212685.18518518517</v>
      </c>
      <c r="F15" s="28">
        <f t="shared" si="1"/>
        <v>127611.11111111109</v>
      </c>
      <c r="G15" s="29">
        <f t="shared" si="2"/>
        <v>4593999.9999999991</v>
      </c>
      <c r="H15" s="34">
        <f t="shared" si="3"/>
        <v>1240379.9999999998</v>
      </c>
      <c r="I15" s="29">
        <f t="shared" si="4"/>
        <v>5834379.9999999991</v>
      </c>
      <c r="J15" s="19"/>
      <c r="K15" s="19"/>
      <c r="L15" s="19"/>
    </row>
    <row r="16" spans="1:12" ht="63.75" x14ac:dyDescent="0.3">
      <c r="A16" s="18" t="s">
        <v>42</v>
      </c>
      <c r="B16" s="25" t="s">
        <v>24</v>
      </c>
      <c r="C16" s="26" t="s">
        <v>82</v>
      </c>
      <c r="D16" s="27">
        <v>2378703.7037037034</v>
      </c>
      <c r="E16" s="27">
        <f t="shared" si="0"/>
        <v>118935.18518518517</v>
      </c>
      <c r="F16" s="28">
        <f t="shared" si="1"/>
        <v>71361.111111111095</v>
      </c>
      <c r="G16" s="29">
        <f t="shared" si="2"/>
        <v>2568999.9999999995</v>
      </c>
      <c r="H16" s="34">
        <f t="shared" si="3"/>
        <v>693629.99999999988</v>
      </c>
      <c r="I16" s="29">
        <f t="shared" si="4"/>
        <v>3262629.9999999995</v>
      </c>
      <c r="J16" s="19"/>
      <c r="K16" s="19"/>
      <c r="L16" s="19"/>
    </row>
    <row r="17" spans="1:12" ht="76.5" x14ac:dyDescent="0.3">
      <c r="A17" s="18" t="s">
        <v>43</v>
      </c>
      <c r="B17" s="25" t="s">
        <v>25</v>
      </c>
      <c r="C17" s="26" t="s">
        <v>83</v>
      </c>
      <c r="D17" s="27">
        <v>4398148.1481481483</v>
      </c>
      <c r="E17" s="27">
        <f t="shared" si="0"/>
        <v>219907.40740740742</v>
      </c>
      <c r="F17" s="28">
        <f t="shared" si="1"/>
        <v>131944.44444444444</v>
      </c>
      <c r="G17" s="29">
        <f t="shared" si="2"/>
        <v>4750000</v>
      </c>
      <c r="H17" s="34">
        <f t="shared" si="3"/>
        <v>1282500</v>
      </c>
      <c r="I17" s="29">
        <f t="shared" si="4"/>
        <v>6032500</v>
      </c>
      <c r="J17" s="19"/>
      <c r="K17" s="19"/>
      <c r="L17" s="19"/>
    </row>
    <row r="18" spans="1:12" ht="76.5" x14ac:dyDescent="0.3">
      <c r="A18" s="18" t="s">
        <v>44</v>
      </c>
      <c r="B18" s="25" t="s">
        <v>16</v>
      </c>
      <c r="C18" s="26" t="s">
        <v>84</v>
      </c>
      <c r="D18" s="27">
        <v>4686111.111111111</v>
      </c>
      <c r="E18" s="27">
        <f t="shared" si="0"/>
        <v>234305.55555555556</v>
      </c>
      <c r="F18" s="28">
        <f t="shared" si="1"/>
        <v>140583.33333333331</v>
      </c>
      <c r="G18" s="29">
        <f t="shared" si="2"/>
        <v>5061000</v>
      </c>
      <c r="H18" s="34">
        <f t="shared" si="3"/>
        <v>1366470</v>
      </c>
      <c r="I18" s="29">
        <f t="shared" si="4"/>
        <v>6427470</v>
      </c>
      <c r="J18" s="19"/>
      <c r="K18" s="19"/>
      <c r="L18" s="19"/>
    </row>
    <row r="19" spans="1:12" ht="63.75" x14ac:dyDescent="0.3">
      <c r="A19" s="18" t="s">
        <v>45</v>
      </c>
      <c r="B19" s="25" t="s">
        <v>17</v>
      </c>
      <c r="C19" s="26" t="s">
        <v>85</v>
      </c>
      <c r="D19" s="27">
        <v>3964814.8148148144</v>
      </c>
      <c r="E19" s="27">
        <f t="shared" si="0"/>
        <v>198240.74074074073</v>
      </c>
      <c r="F19" s="28">
        <f t="shared" si="1"/>
        <v>118944.44444444442</v>
      </c>
      <c r="G19" s="29">
        <f t="shared" si="2"/>
        <v>4281999.9999999991</v>
      </c>
      <c r="H19" s="34">
        <f t="shared" si="3"/>
        <v>1156139.9999999998</v>
      </c>
      <c r="I19" s="29">
        <f t="shared" si="4"/>
        <v>5438139.9999999991</v>
      </c>
      <c r="J19" s="19"/>
      <c r="K19" s="19"/>
      <c r="L19" s="19"/>
    </row>
    <row r="20" spans="1:12" x14ac:dyDescent="0.3">
      <c r="A20" s="18" t="s">
        <v>46</v>
      </c>
      <c r="B20" s="25" t="s">
        <v>18</v>
      </c>
      <c r="C20" s="26" t="s">
        <v>86</v>
      </c>
      <c r="D20" s="27">
        <v>1946296.2962962962</v>
      </c>
      <c r="E20" s="27">
        <f t="shared" si="0"/>
        <v>97314.814814814818</v>
      </c>
      <c r="F20" s="28">
        <f t="shared" si="1"/>
        <v>58388.888888888883</v>
      </c>
      <c r="G20" s="29">
        <f t="shared" si="2"/>
        <v>2102000</v>
      </c>
      <c r="H20" s="34">
        <f t="shared" si="3"/>
        <v>567540</v>
      </c>
      <c r="I20" s="29">
        <f t="shared" si="4"/>
        <v>2669540</v>
      </c>
      <c r="J20" s="19"/>
      <c r="K20" s="19"/>
      <c r="L20" s="19"/>
    </row>
    <row r="21" spans="1:12" ht="102" x14ac:dyDescent="0.3">
      <c r="A21" s="18" t="s">
        <v>47</v>
      </c>
      <c r="B21" s="25" t="s">
        <v>14</v>
      </c>
      <c r="C21" s="26" t="s">
        <v>87</v>
      </c>
      <c r="D21" s="27">
        <v>2089814.8148148146</v>
      </c>
      <c r="E21" s="27">
        <f t="shared" si="0"/>
        <v>104490.74074074073</v>
      </c>
      <c r="F21" s="28">
        <f t="shared" si="1"/>
        <v>62694.444444444438</v>
      </c>
      <c r="G21" s="29">
        <f t="shared" si="2"/>
        <v>2257000</v>
      </c>
      <c r="H21" s="34">
        <f t="shared" si="3"/>
        <v>609390</v>
      </c>
      <c r="I21" s="29">
        <f t="shared" si="4"/>
        <v>2866390</v>
      </c>
      <c r="J21" s="19"/>
      <c r="K21" s="19"/>
      <c r="L21" s="19"/>
    </row>
    <row r="22" spans="1:12" ht="89.25" x14ac:dyDescent="0.3">
      <c r="A22" s="18" t="s">
        <v>48</v>
      </c>
      <c r="B22" s="25" t="s">
        <v>15</v>
      </c>
      <c r="C22" s="26" t="s">
        <v>88</v>
      </c>
      <c r="D22" s="27">
        <v>3315740.7407407407</v>
      </c>
      <c r="E22" s="27">
        <f t="shared" si="0"/>
        <v>165787.03703703705</v>
      </c>
      <c r="F22" s="28">
        <f t="shared" si="1"/>
        <v>99472.222222222219</v>
      </c>
      <c r="G22" s="29">
        <f t="shared" si="2"/>
        <v>3580999.9999999995</v>
      </c>
      <c r="H22" s="34">
        <f t="shared" si="3"/>
        <v>966869.99999999988</v>
      </c>
      <c r="I22" s="29">
        <f t="shared" si="4"/>
        <v>4547869.9999999991</v>
      </c>
      <c r="J22" s="19"/>
      <c r="K22" s="19"/>
      <c r="L22" s="19"/>
    </row>
    <row r="23" spans="1:12" ht="102" x14ac:dyDescent="0.3">
      <c r="A23" s="18" t="s">
        <v>49</v>
      </c>
      <c r="B23" s="25" t="s">
        <v>27</v>
      </c>
      <c r="C23" s="26" t="s">
        <v>89</v>
      </c>
      <c r="D23" s="27">
        <v>3749074.0740740737</v>
      </c>
      <c r="E23" s="27">
        <f t="shared" si="0"/>
        <v>187453.70370370371</v>
      </c>
      <c r="F23" s="28">
        <f t="shared" si="1"/>
        <v>112472.2222222222</v>
      </c>
      <c r="G23" s="29">
        <f t="shared" si="2"/>
        <v>4048999.9999999995</v>
      </c>
      <c r="H23" s="34">
        <f t="shared" si="3"/>
        <v>1093230</v>
      </c>
      <c r="I23" s="29">
        <f t="shared" si="4"/>
        <v>5142230</v>
      </c>
      <c r="J23" s="19"/>
      <c r="K23" s="19"/>
      <c r="L23" s="19"/>
    </row>
    <row r="24" spans="1:12" ht="102" x14ac:dyDescent="0.3">
      <c r="A24" s="18" t="s">
        <v>50</v>
      </c>
      <c r="B24" s="25" t="s">
        <v>20</v>
      </c>
      <c r="C24" s="26" t="s">
        <v>90</v>
      </c>
      <c r="D24" s="27">
        <v>2234259.2592592593</v>
      </c>
      <c r="E24" s="27">
        <f t="shared" si="0"/>
        <v>111712.96296296298</v>
      </c>
      <c r="F24" s="28">
        <f t="shared" si="1"/>
        <v>67027.777777777781</v>
      </c>
      <c r="G24" s="29">
        <f t="shared" si="2"/>
        <v>2413000.0000000005</v>
      </c>
      <c r="H24" s="34">
        <f t="shared" si="3"/>
        <v>651510.00000000012</v>
      </c>
      <c r="I24" s="29">
        <f t="shared" si="4"/>
        <v>3064510.0000000005</v>
      </c>
      <c r="J24" s="19"/>
      <c r="K24" s="19"/>
      <c r="L24" s="19"/>
    </row>
    <row r="25" spans="1:12" ht="89.25" x14ac:dyDescent="0.3">
      <c r="A25" s="18" t="s">
        <v>51</v>
      </c>
      <c r="B25" s="25" t="s">
        <v>19</v>
      </c>
      <c r="C25" s="26" t="s">
        <v>91</v>
      </c>
      <c r="D25" s="27">
        <v>2018518.5185185184</v>
      </c>
      <c r="E25" s="27">
        <f t="shared" si="0"/>
        <v>100925.92592592593</v>
      </c>
      <c r="F25" s="28">
        <f t="shared" si="1"/>
        <v>60555.555555555547</v>
      </c>
      <c r="G25" s="29">
        <f t="shared" si="2"/>
        <v>2180000</v>
      </c>
      <c r="H25" s="34">
        <f t="shared" si="3"/>
        <v>588600</v>
      </c>
      <c r="I25" s="29">
        <f t="shared" si="4"/>
        <v>2768600</v>
      </c>
      <c r="J25" s="19"/>
      <c r="K25" s="19"/>
      <c r="L25" s="19"/>
    </row>
    <row r="26" spans="1:12" ht="102" x14ac:dyDescent="0.3">
      <c r="A26" s="18" t="s">
        <v>52</v>
      </c>
      <c r="B26" s="25" t="s">
        <v>21</v>
      </c>
      <c r="C26" s="26" t="s">
        <v>92</v>
      </c>
      <c r="D26" s="27">
        <v>1874074.0740740739</v>
      </c>
      <c r="E26" s="27">
        <f t="shared" si="0"/>
        <v>93703.703703703708</v>
      </c>
      <c r="F26" s="28">
        <f t="shared" si="1"/>
        <v>56222.222222222219</v>
      </c>
      <c r="G26" s="29">
        <f t="shared" si="2"/>
        <v>2023999.9999999998</v>
      </c>
      <c r="H26" s="34">
        <f t="shared" si="3"/>
        <v>546480</v>
      </c>
      <c r="I26" s="29">
        <f t="shared" si="4"/>
        <v>2570480</v>
      </c>
      <c r="J26" s="19"/>
      <c r="K26" s="19"/>
      <c r="L26" s="19"/>
    </row>
    <row r="27" spans="1:12" ht="89.25" x14ac:dyDescent="0.3">
      <c r="A27" s="18" t="s">
        <v>53</v>
      </c>
      <c r="B27" s="25" t="s">
        <v>22</v>
      </c>
      <c r="C27" s="26" t="s">
        <v>93</v>
      </c>
      <c r="D27" s="27">
        <v>7064814.8148148144</v>
      </c>
      <c r="E27" s="27">
        <f t="shared" si="0"/>
        <v>353240.74074074073</v>
      </c>
      <c r="F27" s="28">
        <f t="shared" si="1"/>
        <v>211944.44444444441</v>
      </c>
      <c r="G27" s="29">
        <f t="shared" si="2"/>
        <v>7629999.9999999991</v>
      </c>
      <c r="H27" s="34">
        <f t="shared" si="3"/>
        <v>2060100</v>
      </c>
      <c r="I27" s="29">
        <f t="shared" si="4"/>
        <v>9690100</v>
      </c>
      <c r="J27" s="19"/>
      <c r="K27" s="19"/>
      <c r="L27" s="19"/>
    </row>
    <row r="28" spans="1:12" ht="76.5" x14ac:dyDescent="0.3">
      <c r="A28" s="18" t="s">
        <v>54</v>
      </c>
      <c r="B28" s="30" t="s">
        <v>26</v>
      </c>
      <c r="C28" s="26" t="s">
        <v>94</v>
      </c>
      <c r="D28" s="27">
        <v>2595370.3703703703</v>
      </c>
      <c r="E28" s="27">
        <f t="shared" si="0"/>
        <v>129768.51851851853</v>
      </c>
      <c r="F28" s="28">
        <f t="shared" si="1"/>
        <v>77861.111111111109</v>
      </c>
      <c r="G28" s="29">
        <f t="shared" si="2"/>
        <v>2803000</v>
      </c>
      <c r="H28" s="34">
        <f t="shared" si="3"/>
        <v>756810</v>
      </c>
      <c r="I28" s="29">
        <f t="shared" si="4"/>
        <v>3559810</v>
      </c>
      <c r="J28" s="19"/>
      <c r="K28" s="19"/>
      <c r="L28" s="19"/>
    </row>
    <row r="29" spans="1:12" ht="19.5" thickBot="1" x14ac:dyDescent="0.35">
      <c r="A29" s="43" t="s">
        <v>98</v>
      </c>
      <c r="B29" s="44"/>
      <c r="C29" s="45"/>
      <c r="D29" s="31">
        <f t="shared" ref="D29:I29" si="5">SUM(D2:D28)</f>
        <v>94004629.814814836</v>
      </c>
      <c r="E29" s="31">
        <f t="shared" si="5"/>
        <v>4700231.4907407407</v>
      </c>
      <c r="F29" s="32">
        <f t="shared" si="5"/>
        <v>2820138.8944444438</v>
      </c>
      <c r="G29" s="33">
        <f t="shared" si="5"/>
        <v>101525000.19999999</v>
      </c>
      <c r="H29" s="36">
        <f t="shared" si="5"/>
        <v>27411750.053999998</v>
      </c>
      <c r="I29" s="33">
        <f t="shared" si="5"/>
        <v>128936750.25399999</v>
      </c>
      <c r="J29" s="19"/>
      <c r="K29" s="19"/>
      <c r="L29" s="19"/>
    </row>
    <row r="30" spans="1:12" ht="19.5" thickTop="1" x14ac:dyDescent="0.3"/>
  </sheetData>
  <mergeCells count="1">
    <mergeCell ref="A29:C29"/>
  </mergeCells>
  <pageMargins left="0.70866141732283472" right="0.70866141732283472" top="0.74803149606299213" bottom="0.74803149606299213" header="0.31496062992125984" footer="0.31496062992125984"/>
  <pageSetup paperSize="9" scale="99" fitToHeight="5" orientation="landscape" r:id="rId1"/>
  <headerFooter>
    <oddHeader>&amp;LÁrajánlat 27 db lakás felújítására&amp;R1. sz. melléklet</oddHeader>
    <oddFooter>&amp;L&amp;D&amp;R&amp;P/&amp;N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0EBF5-FAD9-43EA-85B7-AFF047A2100E}">
  <sheetPr>
    <pageSetUpPr fitToPage="1"/>
  </sheetPr>
  <dimension ref="A1:L30"/>
  <sheetViews>
    <sheetView tabSelected="1" workbookViewId="0">
      <selection activeCell="M3" sqref="M3"/>
    </sheetView>
  </sheetViews>
  <sheetFormatPr defaultRowHeight="18.75" x14ac:dyDescent="0.3"/>
  <cols>
    <col min="1" max="1" width="5.796875" bestFit="1" customWidth="1"/>
    <col min="2" max="2" width="11.3984375" customWidth="1"/>
    <col min="3" max="3" width="19.19921875" customWidth="1"/>
    <col min="4" max="4" width="12.09765625" style="2" customWidth="1"/>
    <col min="5" max="5" width="12.69921875" style="2" customWidth="1"/>
    <col min="6" max="6" width="12.5" style="2" customWidth="1"/>
    <col min="7" max="7" width="14" style="2" customWidth="1"/>
    <col min="8" max="8" width="11.59765625" style="2" bestFit="1" customWidth="1"/>
    <col min="9" max="9" width="13.69921875" customWidth="1"/>
    <col min="10" max="10" width="9.19921875" bestFit="1" customWidth="1"/>
    <col min="11" max="12" width="10.59765625" bestFit="1" customWidth="1"/>
  </cols>
  <sheetData>
    <row r="1" spans="1:12" ht="51.75" thickTop="1" x14ac:dyDescent="0.3">
      <c r="A1" s="37" t="s">
        <v>62</v>
      </c>
      <c r="B1" s="37" t="s">
        <v>0</v>
      </c>
      <c r="C1" s="38" t="s">
        <v>99</v>
      </c>
      <c r="D1" s="39" t="s">
        <v>100</v>
      </c>
      <c r="E1" s="39" t="s">
        <v>101</v>
      </c>
      <c r="F1" s="40" t="s">
        <v>60</v>
      </c>
      <c r="G1" s="41" t="s">
        <v>102</v>
      </c>
      <c r="H1" s="42" t="s">
        <v>95</v>
      </c>
      <c r="I1" s="41" t="s">
        <v>103</v>
      </c>
    </row>
    <row r="2" spans="1:12" ht="69" customHeight="1" x14ac:dyDescent="0.3">
      <c r="A2" s="18" t="s">
        <v>28</v>
      </c>
      <c r="B2" s="25" t="s">
        <v>2</v>
      </c>
      <c r="C2" s="26" t="s">
        <v>68</v>
      </c>
      <c r="D2" s="27">
        <v>3964815</v>
      </c>
      <c r="E2" s="27">
        <f>D2*0.05</f>
        <v>198240.75</v>
      </c>
      <c r="F2" s="28">
        <f>D2*0.03</f>
        <v>118944.45</v>
      </c>
      <c r="G2" s="29">
        <f>SUM(D2:F2)</f>
        <v>4282000.2</v>
      </c>
      <c r="H2" s="34">
        <f>G2*0.27</f>
        <v>1156140.0540000002</v>
      </c>
      <c r="I2" s="29">
        <f>SUM(G2:H2)</f>
        <v>5438140.2540000007</v>
      </c>
      <c r="J2" s="19"/>
      <c r="K2" s="19"/>
      <c r="L2" s="19"/>
    </row>
    <row r="3" spans="1:12" ht="87.75" customHeight="1" x14ac:dyDescent="0.3">
      <c r="A3" s="18" t="s">
        <v>29</v>
      </c>
      <c r="B3" s="46" t="s">
        <v>104</v>
      </c>
      <c r="C3" s="26" t="s">
        <v>69</v>
      </c>
      <c r="D3" s="27">
        <v>4109259.2592592589</v>
      </c>
      <c r="E3" s="27">
        <f t="shared" ref="E3:E28" si="0">D3*0.05</f>
        <v>205462.96296296295</v>
      </c>
      <c r="F3" s="28">
        <f t="shared" ref="F3:F28" si="1">D3*0.03</f>
        <v>123277.77777777777</v>
      </c>
      <c r="G3" s="29">
        <f t="shared" ref="G3:G28" si="2">SUM(D3:F3)</f>
        <v>4438000</v>
      </c>
      <c r="H3" s="34">
        <f t="shared" ref="H3:H28" si="3">G3*0.27</f>
        <v>1198260</v>
      </c>
      <c r="I3" s="29">
        <f t="shared" ref="I3:I28" si="4">SUM(G3:H3)</f>
        <v>5636260</v>
      </c>
      <c r="J3" s="19"/>
      <c r="K3" s="19"/>
      <c r="L3" s="19"/>
    </row>
    <row r="4" spans="1:12" ht="75" customHeight="1" x14ac:dyDescent="0.3">
      <c r="A4" s="18" t="s">
        <v>30</v>
      </c>
      <c r="B4" s="25" t="s">
        <v>4</v>
      </c>
      <c r="C4" s="26" t="s">
        <v>70</v>
      </c>
      <c r="D4" s="27">
        <v>5118518.5185185177</v>
      </c>
      <c r="E4" s="27">
        <f t="shared" si="0"/>
        <v>255925.9259259259</v>
      </c>
      <c r="F4" s="28">
        <f t="shared" si="1"/>
        <v>153555.55555555553</v>
      </c>
      <c r="G4" s="29">
        <f t="shared" si="2"/>
        <v>5528000</v>
      </c>
      <c r="H4" s="34">
        <f t="shared" si="3"/>
        <v>1492560</v>
      </c>
      <c r="I4" s="29">
        <f t="shared" si="4"/>
        <v>7020560</v>
      </c>
      <c r="J4" s="19"/>
      <c r="K4" s="19"/>
      <c r="L4" s="19"/>
    </row>
    <row r="5" spans="1:12" ht="96" customHeight="1" x14ac:dyDescent="0.3">
      <c r="A5" s="18" t="s">
        <v>31</v>
      </c>
      <c r="B5" s="25" t="s">
        <v>5</v>
      </c>
      <c r="C5" s="26" t="s">
        <v>71</v>
      </c>
      <c r="D5" s="27">
        <v>3027777.7777777775</v>
      </c>
      <c r="E5" s="27">
        <f t="shared" si="0"/>
        <v>151388.88888888888</v>
      </c>
      <c r="F5" s="28">
        <f t="shared" si="1"/>
        <v>90833.333333333328</v>
      </c>
      <c r="G5" s="29">
        <f t="shared" si="2"/>
        <v>3270000</v>
      </c>
      <c r="H5" s="34">
        <f t="shared" si="3"/>
        <v>882900</v>
      </c>
      <c r="I5" s="29">
        <f t="shared" si="4"/>
        <v>4152900</v>
      </c>
      <c r="J5" s="19"/>
      <c r="K5" s="19"/>
      <c r="L5" s="19"/>
    </row>
    <row r="6" spans="1:12" ht="72.75" customHeight="1" x14ac:dyDescent="0.3">
      <c r="A6" s="18" t="s">
        <v>32</v>
      </c>
      <c r="B6" s="25" t="s">
        <v>1</v>
      </c>
      <c r="C6" s="26" t="s">
        <v>72</v>
      </c>
      <c r="D6" s="27">
        <v>2955555.5555555555</v>
      </c>
      <c r="E6" s="27">
        <f t="shared" si="0"/>
        <v>147777.77777777778</v>
      </c>
      <c r="F6" s="28">
        <f t="shared" si="1"/>
        <v>88666.666666666657</v>
      </c>
      <c r="G6" s="29">
        <f t="shared" si="2"/>
        <v>3192000</v>
      </c>
      <c r="H6" s="34">
        <f t="shared" si="3"/>
        <v>861840</v>
      </c>
      <c r="I6" s="29">
        <f t="shared" si="4"/>
        <v>4053840</v>
      </c>
      <c r="J6" s="19"/>
      <c r="K6" s="19"/>
      <c r="L6" s="19"/>
    </row>
    <row r="7" spans="1:12" ht="110.25" customHeight="1" x14ac:dyDescent="0.3">
      <c r="A7" s="18" t="s">
        <v>33</v>
      </c>
      <c r="B7" s="25" t="s">
        <v>6</v>
      </c>
      <c r="C7" s="26" t="s">
        <v>73</v>
      </c>
      <c r="D7" s="27">
        <v>4974074.0740740737</v>
      </c>
      <c r="E7" s="27">
        <f t="shared" si="0"/>
        <v>248703.70370370371</v>
      </c>
      <c r="F7" s="28">
        <f t="shared" si="1"/>
        <v>149222.22222222222</v>
      </c>
      <c r="G7" s="29">
        <f t="shared" si="2"/>
        <v>5371999.9999999991</v>
      </c>
      <c r="H7" s="34">
        <f t="shared" si="3"/>
        <v>1450439.9999999998</v>
      </c>
      <c r="I7" s="29">
        <f t="shared" si="4"/>
        <v>6822439.9999999991</v>
      </c>
      <c r="J7" s="19"/>
      <c r="K7" s="19"/>
      <c r="L7" s="19"/>
    </row>
    <row r="8" spans="1:12" ht="47.25" customHeight="1" x14ac:dyDescent="0.3">
      <c r="A8" s="18" t="s">
        <v>34</v>
      </c>
      <c r="B8" s="25" t="s">
        <v>9</v>
      </c>
      <c r="C8" s="26" t="s">
        <v>74</v>
      </c>
      <c r="D8" s="27">
        <v>3964814.8148148144</v>
      </c>
      <c r="E8" s="27">
        <f t="shared" si="0"/>
        <v>198240.74074074073</v>
      </c>
      <c r="F8" s="28">
        <f t="shared" si="1"/>
        <v>118944.44444444442</v>
      </c>
      <c r="G8" s="29">
        <f t="shared" si="2"/>
        <v>4281999.9999999991</v>
      </c>
      <c r="H8" s="34">
        <f t="shared" si="3"/>
        <v>1156139.9999999998</v>
      </c>
      <c r="I8" s="29">
        <f t="shared" si="4"/>
        <v>5438139.9999999991</v>
      </c>
      <c r="J8" s="19"/>
      <c r="K8" s="19"/>
      <c r="L8" s="19"/>
    </row>
    <row r="9" spans="1:12" ht="111" customHeight="1" x14ac:dyDescent="0.3">
      <c r="A9" s="18" t="s">
        <v>35</v>
      </c>
      <c r="B9" s="25" t="s">
        <v>7</v>
      </c>
      <c r="C9" s="26" t="s">
        <v>75</v>
      </c>
      <c r="D9" s="27">
        <v>4181481.4814814813</v>
      </c>
      <c r="E9" s="27">
        <f t="shared" si="0"/>
        <v>209074.07407407407</v>
      </c>
      <c r="F9" s="28">
        <f t="shared" si="1"/>
        <v>125444.44444444444</v>
      </c>
      <c r="G9" s="29">
        <f t="shared" si="2"/>
        <v>4515999.9999999991</v>
      </c>
      <c r="H9" s="34">
        <f t="shared" si="3"/>
        <v>1219319.9999999998</v>
      </c>
      <c r="I9" s="29">
        <f t="shared" si="4"/>
        <v>5735319.9999999991</v>
      </c>
      <c r="J9" s="19"/>
      <c r="K9" s="19"/>
      <c r="L9" s="19"/>
    </row>
    <row r="10" spans="1:12" ht="86.25" customHeight="1" x14ac:dyDescent="0.3">
      <c r="A10" s="18" t="s">
        <v>36</v>
      </c>
      <c r="B10" s="25" t="s">
        <v>8</v>
      </c>
      <c r="C10" s="26" t="s">
        <v>76</v>
      </c>
      <c r="D10" s="27">
        <v>3676851.8518518517</v>
      </c>
      <c r="E10" s="27">
        <f t="shared" si="0"/>
        <v>183842.59259259258</v>
      </c>
      <c r="F10" s="28">
        <f t="shared" si="1"/>
        <v>110305.55555555555</v>
      </c>
      <c r="G10" s="29">
        <f t="shared" si="2"/>
        <v>3970999.9999999995</v>
      </c>
      <c r="H10" s="34">
        <f t="shared" si="3"/>
        <v>1072170</v>
      </c>
      <c r="I10" s="29">
        <f t="shared" si="4"/>
        <v>5043170</v>
      </c>
      <c r="J10" s="19"/>
      <c r="K10" s="19"/>
      <c r="L10" s="19"/>
    </row>
    <row r="11" spans="1:12" ht="112.5" customHeight="1" x14ac:dyDescent="0.3">
      <c r="A11" s="18" t="s">
        <v>37</v>
      </c>
      <c r="B11" s="25" t="s">
        <v>12</v>
      </c>
      <c r="C11" s="26" t="s">
        <v>77</v>
      </c>
      <c r="D11" s="27">
        <v>3676851.8518518517</v>
      </c>
      <c r="E11" s="27">
        <f t="shared" si="0"/>
        <v>183842.59259259258</v>
      </c>
      <c r="F11" s="28">
        <f t="shared" si="1"/>
        <v>110305.55555555555</v>
      </c>
      <c r="G11" s="29">
        <f t="shared" si="2"/>
        <v>3970999.9999999995</v>
      </c>
      <c r="H11" s="34">
        <f t="shared" si="3"/>
        <v>1072170</v>
      </c>
      <c r="I11" s="29">
        <f t="shared" si="4"/>
        <v>5043170</v>
      </c>
      <c r="J11" s="19"/>
      <c r="K11" s="19"/>
      <c r="L11" s="19"/>
    </row>
    <row r="12" spans="1:12" ht="129" customHeight="1" x14ac:dyDescent="0.3">
      <c r="A12" s="18" t="s">
        <v>38</v>
      </c>
      <c r="B12" s="25" t="s">
        <v>10</v>
      </c>
      <c r="C12" s="26" t="s">
        <v>78</v>
      </c>
      <c r="D12" s="27">
        <v>2450925.9259259258</v>
      </c>
      <c r="E12" s="27">
        <f t="shared" si="0"/>
        <v>122546.29629629629</v>
      </c>
      <c r="F12" s="28">
        <f t="shared" si="1"/>
        <v>73527.777777777766</v>
      </c>
      <c r="G12" s="29">
        <f t="shared" si="2"/>
        <v>2647000</v>
      </c>
      <c r="H12" s="34">
        <f t="shared" si="3"/>
        <v>714690</v>
      </c>
      <c r="I12" s="29">
        <f t="shared" si="4"/>
        <v>3361690</v>
      </c>
      <c r="J12" s="19"/>
      <c r="K12" s="19"/>
      <c r="L12" s="19"/>
    </row>
    <row r="13" spans="1:12" ht="117" customHeight="1" x14ac:dyDescent="0.3">
      <c r="A13" s="18" t="s">
        <v>39</v>
      </c>
      <c r="B13" s="25" t="s">
        <v>11</v>
      </c>
      <c r="C13" s="26" t="s">
        <v>79</v>
      </c>
      <c r="D13" s="27">
        <v>3100000</v>
      </c>
      <c r="E13" s="27">
        <f t="shared" si="0"/>
        <v>155000</v>
      </c>
      <c r="F13" s="28">
        <f t="shared" si="1"/>
        <v>93000</v>
      </c>
      <c r="G13" s="29">
        <f t="shared" si="2"/>
        <v>3348000</v>
      </c>
      <c r="H13" s="34">
        <f t="shared" si="3"/>
        <v>903960.00000000012</v>
      </c>
      <c r="I13" s="29">
        <f t="shared" si="4"/>
        <v>4251960</v>
      </c>
      <c r="J13" s="19"/>
      <c r="K13" s="19"/>
      <c r="L13" s="19"/>
    </row>
    <row r="14" spans="1:12" ht="86.25" customHeight="1" x14ac:dyDescent="0.3">
      <c r="A14" s="18" t="s">
        <v>40</v>
      </c>
      <c r="B14" s="25" t="s">
        <v>13</v>
      </c>
      <c r="C14" s="26" t="s">
        <v>80</v>
      </c>
      <c r="D14" s="27">
        <v>2234259.2592592593</v>
      </c>
      <c r="E14" s="27">
        <f t="shared" si="0"/>
        <v>111712.96296296298</v>
      </c>
      <c r="F14" s="28">
        <f t="shared" si="1"/>
        <v>67027.777777777781</v>
      </c>
      <c r="G14" s="29">
        <f t="shared" si="2"/>
        <v>2413000.0000000005</v>
      </c>
      <c r="H14" s="34">
        <f t="shared" si="3"/>
        <v>651510.00000000012</v>
      </c>
      <c r="I14" s="29">
        <f t="shared" si="4"/>
        <v>3064510.0000000005</v>
      </c>
      <c r="J14" s="19"/>
      <c r="K14" s="19"/>
      <c r="L14" s="19"/>
    </row>
    <row r="15" spans="1:12" ht="111.75" customHeight="1" x14ac:dyDescent="0.3">
      <c r="A15" s="18" t="s">
        <v>41</v>
      </c>
      <c r="B15" s="25" t="s">
        <v>23</v>
      </c>
      <c r="C15" s="26" t="s">
        <v>81</v>
      </c>
      <c r="D15" s="27">
        <v>4253703.7037037034</v>
      </c>
      <c r="E15" s="27">
        <f t="shared" si="0"/>
        <v>212685.18518518517</v>
      </c>
      <c r="F15" s="28">
        <f t="shared" si="1"/>
        <v>127611.11111111109</v>
      </c>
      <c r="G15" s="29">
        <f t="shared" si="2"/>
        <v>4593999.9999999991</v>
      </c>
      <c r="H15" s="34">
        <f t="shared" si="3"/>
        <v>1240379.9999999998</v>
      </c>
      <c r="I15" s="29">
        <f t="shared" si="4"/>
        <v>5834379.9999999991</v>
      </c>
      <c r="J15" s="19"/>
      <c r="K15" s="19"/>
      <c r="L15" s="19"/>
    </row>
    <row r="16" spans="1:12" ht="79.5" customHeight="1" x14ac:dyDescent="0.3">
      <c r="A16" s="18" t="s">
        <v>42</v>
      </c>
      <c r="B16" s="25" t="s">
        <v>24</v>
      </c>
      <c r="C16" s="26" t="s">
        <v>82</v>
      </c>
      <c r="D16" s="27">
        <v>2378703.7037037034</v>
      </c>
      <c r="E16" s="27">
        <f t="shared" si="0"/>
        <v>118935.18518518517</v>
      </c>
      <c r="F16" s="28">
        <f t="shared" si="1"/>
        <v>71361.111111111095</v>
      </c>
      <c r="G16" s="29">
        <f t="shared" si="2"/>
        <v>2568999.9999999995</v>
      </c>
      <c r="H16" s="34">
        <f t="shared" si="3"/>
        <v>693629.99999999988</v>
      </c>
      <c r="I16" s="29">
        <f t="shared" si="4"/>
        <v>3262629.9999999995</v>
      </c>
      <c r="J16" s="19"/>
      <c r="K16" s="19"/>
      <c r="L16" s="19"/>
    </row>
    <row r="17" spans="1:12" ht="87" customHeight="1" x14ac:dyDescent="0.3">
      <c r="A17" s="18" t="s">
        <v>43</v>
      </c>
      <c r="B17" s="25" t="s">
        <v>25</v>
      </c>
      <c r="C17" s="26" t="s">
        <v>83</v>
      </c>
      <c r="D17" s="27">
        <v>4398148.1481481483</v>
      </c>
      <c r="E17" s="27">
        <f t="shared" si="0"/>
        <v>219907.40740740742</v>
      </c>
      <c r="F17" s="28">
        <f t="shared" si="1"/>
        <v>131944.44444444444</v>
      </c>
      <c r="G17" s="29">
        <f t="shared" si="2"/>
        <v>4750000</v>
      </c>
      <c r="H17" s="34">
        <f t="shared" si="3"/>
        <v>1282500</v>
      </c>
      <c r="I17" s="29">
        <f t="shared" si="4"/>
        <v>6032500</v>
      </c>
      <c r="J17" s="19"/>
      <c r="K17" s="19"/>
      <c r="L17" s="19"/>
    </row>
    <row r="18" spans="1:12" ht="87" customHeight="1" x14ac:dyDescent="0.3">
      <c r="A18" s="18" t="s">
        <v>44</v>
      </c>
      <c r="B18" s="25" t="s">
        <v>16</v>
      </c>
      <c r="C18" s="26" t="s">
        <v>84</v>
      </c>
      <c r="D18" s="27">
        <v>4686111.111111111</v>
      </c>
      <c r="E18" s="27">
        <f t="shared" si="0"/>
        <v>234305.55555555556</v>
      </c>
      <c r="F18" s="28">
        <f t="shared" si="1"/>
        <v>140583.33333333331</v>
      </c>
      <c r="G18" s="29">
        <f t="shared" si="2"/>
        <v>5061000</v>
      </c>
      <c r="H18" s="34">
        <f t="shared" si="3"/>
        <v>1366470</v>
      </c>
      <c r="I18" s="29">
        <f t="shared" si="4"/>
        <v>6427470</v>
      </c>
      <c r="J18" s="19"/>
      <c r="K18" s="19"/>
      <c r="L18" s="19"/>
    </row>
    <row r="19" spans="1:12" ht="69.75" customHeight="1" x14ac:dyDescent="0.3">
      <c r="A19" s="18" t="s">
        <v>45</v>
      </c>
      <c r="B19" s="25" t="s">
        <v>17</v>
      </c>
      <c r="C19" s="26" t="s">
        <v>85</v>
      </c>
      <c r="D19" s="27">
        <v>3964814.8148148144</v>
      </c>
      <c r="E19" s="27">
        <f t="shared" si="0"/>
        <v>198240.74074074073</v>
      </c>
      <c r="F19" s="28">
        <f t="shared" si="1"/>
        <v>118944.44444444442</v>
      </c>
      <c r="G19" s="29">
        <f t="shared" si="2"/>
        <v>4281999.9999999991</v>
      </c>
      <c r="H19" s="34">
        <f t="shared" si="3"/>
        <v>1156139.9999999998</v>
      </c>
      <c r="I19" s="29">
        <f t="shared" si="4"/>
        <v>5438139.9999999991</v>
      </c>
      <c r="J19" s="19"/>
      <c r="K19" s="19"/>
      <c r="L19" s="19"/>
    </row>
    <row r="20" spans="1:12" ht="22.5" customHeight="1" x14ac:dyDescent="0.3">
      <c r="A20" s="18" t="s">
        <v>46</v>
      </c>
      <c r="B20" s="25" t="s">
        <v>18</v>
      </c>
      <c r="C20" s="26" t="s">
        <v>86</v>
      </c>
      <c r="D20" s="27">
        <v>1946296.2962962962</v>
      </c>
      <c r="E20" s="27">
        <f t="shared" si="0"/>
        <v>97314.814814814818</v>
      </c>
      <c r="F20" s="28">
        <f t="shared" si="1"/>
        <v>58388.888888888883</v>
      </c>
      <c r="G20" s="29">
        <f t="shared" si="2"/>
        <v>2102000</v>
      </c>
      <c r="H20" s="34">
        <f t="shared" si="3"/>
        <v>567540</v>
      </c>
      <c r="I20" s="29">
        <f t="shared" si="4"/>
        <v>2669540</v>
      </c>
      <c r="J20" s="19"/>
      <c r="K20" s="19"/>
      <c r="L20" s="19"/>
    </row>
    <row r="21" spans="1:12" ht="109.5" customHeight="1" x14ac:dyDescent="0.3">
      <c r="A21" s="18" t="s">
        <v>47</v>
      </c>
      <c r="B21" s="25" t="s">
        <v>14</v>
      </c>
      <c r="C21" s="26" t="s">
        <v>87</v>
      </c>
      <c r="D21" s="27">
        <v>2089814.8148148146</v>
      </c>
      <c r="E21" s="27">
        <f t="shared" si="0"/>
        <v>104490.74074074073</v>
      </c>
      <c r="F21" s="28">
        <f t="shared" si="1"/>
        <v>62694.444444444438</v>
      </c>
      <c r="G21" s="29">
        <f t="shared" si="2"/>
        <v>2257000</v>
      </c>
      <c r="H21" s="34">
        <f t="shared" si="3"/>
        <v>609390</v>
      </c>
      <c r="I21" s="29">
        <f t="shared" si="4"/>
        <v>2866390</v>
      </c>
      <c r="J21" s="19"/>
      <c r="K21" s="19"/>
      <c r="L21" s="19"/>
    </row>
    <row r="22" spans="1:12" ht="99.75" customHeight="1" x14ac:dyDescent="0.3">
      <c r="A22" s="18" t="s">
        <v>48</v>
      </c>
      <c r="B22" s="25" t="s">
        <v>15</v>
      </c>
      <c r="C22" s="26" t="s">
        <v>88</v>
      </c>
      <c r="D22" s="27">
        <v>3315740.7407407407</v>
      </c>
      <c r="E22" s="27">
        <f t="shared" si="0"/>
        <v>165787.03703703705</v>
      </c>
      <c r="F22" s="28">
        <f t="shared" si="1"/>
        <v>99472.222222222219</v>
      </c>
      <c r="G22" s="29">
        <f t="shared" si="2"/>
        <v>3580999.9999999995</v>
      </c>
      <c r="H22" s="34">
        <f t="shared" si="3"/>
        <v>966869.99999999988</v>
      </c>
      <c r="I22" s="29">
        <f t="shared" si="4"/>
        <v>4547869.9999999991</v>
      </c>
      <c r="J22" s="19"/>
      <c r="K22" s="19"/>
      <c r="L22" s="19"/>
    </row>
    <row r="23" spans="1:12" ht="111.75" customHeight="1" x14ac:dyDescent="0.3">
      <c r="A23" s="18" t="s">
        <v>49</v>
      </c>
      <c r="B23" s="25" t="s">
        <v>27</v>
      </c>
      <c r="C23" s="26" t="s">
        <v>89</v>
      </c>
      <c r="D23" s="27">
        <v>3749074.0740740737</v>
      </c>
      <c r="E23" s="27">
        <f t="shared" si="0"/>
        <v>187453.70370370371</v>
      </c>
      <c r="F23" s="28">
        <f t="shared" si="1"/>
        <v>112472.2222222222</v>
      </c>
      <c r="G23" s="29">
        <f t="shared" si="2"/>
        <v>4048999.9999999995</v>
      </c>
      <c r="H23" s="34">
        <f t="shared" si="3"/>
        <v>1093230</v>
      </c>
      <c r="I23" s="29">
        <f t="shared" si="4"/>
        <v>5142230</v>
      </c>
      <c r="J23" s="19"/>
      <c r="K23" s="19"/>
      <c r="L23" s="19"/>
    </row>
    <row r="24" spans="1:12" ht="111.75" customHeight="1" x14ac:dyDescent="0.3">
      <c r="A24" s="18" t="s">
        <v>50</v>
      </c>
      <c r="B24" s="25" t="s">
        <v>20</v>
      </c>
      <c r="C24" s="26" t="s">
        <v>90</v>
      </c>
      <c r="D24" s="27">
        <v>2234259.2592592593</v>
      </c>
      <c r="E24" s="27">
        <f t="shared" si="0"/>
        <v>111712.96296296298</v>
      </c>
      <c r="F24" s="28">
        <f t="shared" si="1"/>
        <v>67027.777777777781</v>
      </c>
      <c r="G24" s="29">
        <f t="shared" si="2"/>
        <v>2413000.0000000005</v>
      </c>
      <c r="H24" s="34">
        <f t="shared" si="3"/>
        <v>651510.00000000012</v>
      </c>
      <c r="I24" s="29">
        <f t="shared" si="4"/>
        <v>3064510.0000000005</v>
      </c>
      <c r="J24" s="19"/>
      <c r="K24" s="19"/>
      <c r="L24" s="19"/>
    </row>
    <row r="25" spans="1:12" ht="99.75" customHeight="1" x14ac:dyDescent="0.3">
      <c r="A25" s="18" t="s">
        <v>51</v>
      </c>
      <c r="B25" s="25" t="s">
        <v>19</v>
      </c>
      <c r="C25" s="26" t="s">
        <v>91</v>
      </c>
      <c r="D25" s="27">
        <v>2018518.5185185184</v>
      </c>
      <c r="E25" s="27">
        <f t="shared" si="0"/>
        <v>100925.92592592593</v>
      </c>
      <c r="F25" s="28">
        <f t="shared" si="1"/>
        <v>60555.555555555547</v>
      </c>
      <c r="G25" s="29">
        <f t="shared" si="2"/>
        <v>2180000</v>
      </c>
      <c r="H25" s="34">
        <f t="shared" si="3"/>
        <v>588600</v>
      </c>
      <c r="I25" s="29">
        <f t="shared" si="4"/>
        <v>2768600</v>
      </c>
      <c r="J25" s="19"/>
      <c r="K25" s="19"/>
      <c r="L25" s="19"/>
    </row>
    <row r="26" spans="1:12" ht="114.75" customHeight="1" x14ac:dyDescent="0.3">
      <c r="A26" s="18" t="s">
        <v>52</v>
      </c>
      <c r="B26" s="25" t="s">
        <v>21</v>
      </c>
      <c r="C26" s="26" t="s">
        <v>92</v>
      </c>
      <c r="D26" s="27">
        <v>1874074.0740740739</v>
      </c>
      <c r="E26" s="27">
        <f t="shared" si="0"/>
        <v>93703.703703703708</v>
      </c>
      <c r="F26" s="28">
        <f t="shared" si="1"/>
        <v>56222.222222222219</v>
      </c>
      <c r="G26" s="29">
        <f t="shared" si="2"/>
        <v>2023999.9999999998</v>
      </c>
      <c r="H26" s="34">
        <f t="shared" si="3"/>
        <v>546480</v>
      </c>
      <c r="I26" s="29">
        <f t="shared" si="4"/>
        <v>2570480</v>
      </c>
      <c r="J26" s="19"/>
      <c r="K26" s="19"/>
      <c r="L26" s="19"/>
    </row>
    <row r="27" spans="1:12" ht="101.25" customHeight="1" x14ac:dyDescent="0.3">
      <c r="A27" s="18" t="s">
        <v>53</v>
      </c>
      <c r="B27" s="25" t="s">
        <v>22</v>
      </c>
      <c r="C27" s="26" t="s">
        <v>93</v>
      </c>
      <c r="D27" s="27">
        <v>7064814.8148148144</v>
      </c>
      <c r="E27" s="27">
        <f t="shared" si="0"/>
        <v>353240.74074074073</v>
      </c>
      <c r="F27" s="28">
        <f t="shared" si="1"/>
        <v>211944.44444444441</v>
      </c>
      <c r="G27" s="29">
        <f t="shared" si="2"/>
        <v>7629999.9999999991</v>
      </c>
      <c r="H27" s="34">
        <f t="shared" si="3"/>
        <v>2060100</v>
      </c>
      <c r="I27" s="29">
        <f t="shared" si="4"/>
        <v>9690100</v>
      </c>
      <c r="J27" s="19"/>
      <c r="K27" s="19"/>
      <c r="L27" s="19"/>
    </row>
    <row r="28" spans="1:12" ht="87" customHeight="1" x14ac:dyDescent="0.3">
      <c r="A28" s="18" t="s">
        <v>54</v>
      </c>
      <c r="B28" s="30" t="s">
        <v>26</v>
      </c>
      <c r="C28" s="26" t="s">
        <v>94</v>
      </c>
      <c r="D28" s="27">
        <v>2595370.3703703703</v>
      </c>
      <c r="E28" s="27">
        <f t="shared" si="0"/>
        <v>129768.51851851853</v>
      </c>
      <c r="F28" s="28">
        <f t="shared" si="1"/>
        <v>77861.111111111109</v>
      </c>
      <c r="G28" s="29">
        <f t="shared" si="2"/>
        <v>2803000</v>
      </c>
      <c r="H28" s="34">
        <f t="shared" si="3"/>
        <v>756810</v>
      </c>
      <c r="I28" s="29">
        <f t="shared" si="4"/>
        <v>3559810</v>
      </c>
      <c r="J28" s="19"/>
      <c r="K28" s="19"/>
      <c r="L28" s="19"/>
    </row>
    <row r="29" spans="1:12" ht="24" customHeight="1" thickBot="1" x14ac:dyDescent="0.35">
      <c r="A29" s="43" t="s">
        <v>98</v>
      </c>
      <c r="B29" s="44"/>
      <c r="C29" s="45"/>
      <c r="D29" s="31">
        <f t="shared" ref="D29:I29" si="5">SUM(D2:D28)</f>
        <v>94004629.814814836</v>
      </c>
      <c r="E29" s="31">
        <f t="shared" si="5"/>
        <v>4700231.4907407407</v>
      </c>
      <c r="F29" s="32">
        <f t="shared" si="5"/>
        <v>2820138.8944444438</v>
      </c>
      <c r="G29" s="33">
        <f t="shared" si="5"/>
        <v>101525000.19999999</v>
      </c>
      <c r="H29" s="36">
        <f t="shared" si="5"/>
        <v>27411750.053999998</v>
      </c>
      <c r="I29" s="33">
        <f t="shared" si="5"/>
        <v>128936750.25399999</v>
      </c>
      <c r="J29" s="19"/>
      <c r="K29" s="19"/>
      <c r="L29" s="19"/>
    </row>
    <row r="30" spans="1:12" ht="19.5" thickTop="1" x14ac:dyDescent="0.3"/>
  </sheetData>
  <mergeCells count="1">
    <mergeCell ref="A29:C2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fitToHeight="5" orientation="landscape" r:id="rId1"/>
  <headerFooter>
    <oddHeader>&amp;F</oddHeader>
    <oddFooter>&amp;P. oldal, összesen: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2018.01.22.felmérés</vt:lpstr>
      <vt:lpstr>ajánlat</vt:lpstr>
      <vt:lpstr>ajánlat_mód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György</dc:creator>
  <cp:lastModifiedBy>Zsoldis József</cp:lastModifiedBy>
  <cp:lastPrinted>2018-12-10T12:31:25Z</cp:lastPrinted>
  <dcterms:created xsi:type="dcterms:W3CDTF">2017-08-03T08:48:42Z</dcterms:created>
  <dcterms:modified xsi:type="dcterms:W3CDTF">2018-12-10T12:36:45Z</dcterms:modified>
</cp:coreProperties>
</file>