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/>
</workbook>
</file>

<file path=xl/calcChain.xml><?xml version="1.0" encoding="utf-8"?>
<calcChain xmlns="http://schemas.openxmlformats.org/spreadsheetml/2006/main">
  <c r="M53" i="7" l="1"/>
  <c r="L42" i="7" l="1"/>
  <c r="L36" i="7"/>
  <c r="L13" i="7"/>
  <c r="L18" i="7" l="1"/>
  <c r="F16" i="7" l="1"/>
  <c r="E16" i="7" l="1"/>
  <c r="L52" i="7" l="1"/>
  <c r="F11" i="7" l="1"/>
  <c r="F43" i="7"/>
  <c r="F18" i="7"/>
  <c r="F40" i="7"/>
  <c r="F44" i="7" s="1"/>
  <c r="F30" i="7"/>
  <c r="D30" i="7"/>
  <c r="F32" i="7" l="1"/>
  <c r="F45" i="7" l="1"/>
  <c r="F35" i="7"/>
  <c r="M34" i="7" l="1"/>
  <c r="K52" i="7" l="1"/>
  <c r="K43" i="7"/>
  <c r="K44" i="7" s="1"/>
  <c r="K29" i="7"/>
  <c r="K32" i="7" s="1"/>
  <c r="E52" i="7"/>
  <c r="E43" i="7"/>
  <c r="E40" i="7"/>
  <c r="E30" i="7"/>
  <c r="E18" i="7"/>
  <c r="E11" i="7"/>
  <c r="K35" i="7" l="1"/>
  <c r="K45" i="7"/>
  <c r="K53" i="7" s="1"/>
  <c r="E44" i="7"/>
  <c r="E32" i="7"/>
  <c r="E35" i="7" s="1"/>
  <c r="E45" i="7" l="1"/>
  <c r="E53" i="7" s="1"/>
  <c r="M33" i="7" l="1"/>
  <c r="D52" i="7" l="1"/>
  <c r="D43" i="7"/>
  <c r="D40" i="7"/>
  <c r="D44" i="7" l="1"/>
  <c r="J52" i="7" l="1"/>
  <c r="J43" i="7" l="1"/>
  <c r="J29" i="7"/>
  <c r="D11" i="7"/>
  <c r="D18" i="7" l="1"/>
  <c r="D32" i="7" s="1"/>
  <c r="J44" i="7"/>
  <c r="J32" i="7"/>
  <c r="J45" i="7" l="1"/>
  <c r="D35" i="7"/>
  <c r="J35" i="7"/>
  <c r="D45" i="7" l="1"/>
  <c r="D53" i="7" s="1"/>
  <c r="J53" i="7"/>
  <c r="L43" i="7" l="1"/>
  <c r="L29" i="7"/>
  <c r="L44" i="7" l="1"/>
  <c r="L32" i="7"/>
  <c r="M44" i="7" l="1"/>
  <c r="M32" i="7"/>
  <c r="L45" i="7"/>
  <c r="L35" i="7"/>
  <c r="M35" i="7" l="1"/>
  <c r="M45" i="7"/>
  <c r="L53" i="7"/>
  <c r="F52" i="7" l="1"/>
  <c r="F53" i="7" l="1"/>
  <c r="M52" i="7"/>
</calcChain>
</file>

<file path=xl/sharedStrings.xml><?xml version="1.0" encoding="utf-8"?>
<sst xmlns="http://schemas.openxmlformats.org/spreadsheetml/2006/main" count="166" uniqueCount="159">
  <si>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</si>
  <si>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</si>
  <si>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</si>
  <si>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</si>
  <si>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</si>
  <si>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</si>
  <si>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</si>
  <si>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</si>
  <si>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</si>
  <si>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</si>
  <si>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</si>
  <si>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</si>
  <si>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</si>
  <si>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</si>
  <si>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</si>
  <si>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</si>
  <si>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</si>
  <si>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</si>
  <si>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</si>
  <si>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</si>
  <si>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</si>
  <si>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</si>
  <si>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</si>
  <si>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</si>
  <si>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</si>
  <si>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</si>
  <si>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</si>
  <si>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</si>
  <si>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</si>
  <si>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</si>
  <si>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</si>
  <si>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</si>
  <si>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</si>
  <si>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</si>
  <si>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</si>
  <si>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</si>
  <si>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</si>
  <si>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</si>
  <si>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</si>
  <si>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</si>
  <si>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</si>
  <si>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</si>
  <si>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</si>
  <si>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</si>
  <si>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</si>
  <si>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</si>
  <si>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</si>
  <si>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</si>
  <si>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</si>
  <si>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</si>
  <si>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</si>
  <si>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</si>
  <si>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</si>
  <si>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</si>
  <si>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</si>
  <si>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</si>
  <si>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</si>
  <si>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</si>
  <si>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</si>
  <si>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</si>
  <si>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</si>
  <si>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</si>
  <si>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</si>
  <si>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</si>
  <si>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</si>
  <si>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</si>
  <si>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</si>
  <si>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</si>
  <si>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</si>
  <si>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</si>
  <si>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</si>
  <si>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</si>
  <si>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</si>
  <si>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</si>
  <si>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</si>
  <si>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</si>
  <si>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</si>
  <si>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</si>
  <si>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</si>
  <si>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</si>
  <si>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</si>
  <si>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</si>
  <si>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</si>
  <si>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</si>
  <si>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</si>
  <si>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</si>
  <si>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</si>
  <si>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</si>
  <si>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</si>
  <si>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</si>
  <si>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</si>
  <si>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</si>
  <si>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</si>
  <si>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</si>
  <si>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</si>
  <si>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</si>
  <si>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</si>
  <si>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</si>
  <si>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</si>
  <si>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</si>
  <si>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</si>
  <si>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</si>
  <si>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</si>
  <si>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</si>
  <si>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</si>
  <si>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</si>
  <si>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</si>
  <si>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</si>
  <si>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</si>
  <si>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</si>
  <si>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</si>
  <si>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</si>
  <si>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</si>
  <si>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</si>
  <si>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</si>
  <si>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</si>
  <si>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</si>
  <si>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</si>
  <si>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</si>
  <si>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</si>
  <si>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</si>
  <si>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</si>
  <si>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</si>
  <si>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</si>
  <si>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</si>
  <si>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</si>
  <si>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</si>
  <si>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</si>
  <si>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</si>
  <si>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</si>
  <si>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</si>
  <si>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</si>
  <si>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</si>
  <si>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</si>
  <si>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</si>
  <si>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</si>
  <si>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</si>
  <si>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</si>
  <si>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</si>
  <si>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</si>
  <si>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</si>
  <si>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</si>
  <si>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</si>
  <si>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</si>
  <si>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</si>
  <si>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</si>
  <si>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</si>
  <si>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</si>
  <si>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</si>
  <si>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</si>
  <si>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</si>
  <si>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</si>
  <si>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Sorszám</t>
  </si>
  <si>
    <t>Munkaadókat terhelő járulékok és szociális hozzájárulási adó</t>
  </si>
  <si>
    <t>2025. évi tervezett működési, felhalmozási bevételeinek és kiadásainak, valamint finanszírozási előirányzatainak</t>
  </si>
  <si>
    <t>2023. évi teljesítés</t>
  </si>
  <si>
    <t>2024. évi várható teljesítés</t>
  </si>
  <si>
    <t>2025. évi tervezett előirányzat</t>
  </si>
  <si>
    <t>2025. évi egyenleg
(6-12)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</si>
</sst>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9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1" fillId="0" borderId="14" xfId="0" applyNumberFormat="1" applyFont="1" applyFill="1" applyBorder="1"/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3" fontId="3" fillId="0" borderId="33" xfId="0" applyNumberFormat="1" applyFont="1" applyFill="1" applyBorder="1" applyAlignment="1">
      <alignment horizontal="center" vertical="center"/>
    </xf>
    <xf numFmtId="3" fontId="3" fillId="0" borderId="24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3" fillId="0" borderId="30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3" fontId="1" fillId="0" borderId="9" xfId="0" applyNumberFormat="1" applyFont="1" applyFill="1" applyBorder="1" applyAlignment="1">
      <alignment horizontal="left" wrapText="1"/>
    </xf>
    <xf numFmtId="3" fontId="1" fillId="0" borderId="4" xfId="0" applyNumberFormat="1" applyFont="1" applyFill="1" applyBorder="1" applyAlignment="1">
      <alignment horizontal="left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topLeftCell="A17" zoomScale="70" zoomScaleNormal="70" zoomScaleSheetLayoutView="70" workbookViewId="0">
      <selection activeCell="O42" sqref="O42"/>
    </sheetView>
  </sheetViews>
  <sheetFormatPr defaultColWidth="9.140625" defaultRowHeight="15.75" x14ac:dyDescent="0.25"/>
  <cols>
    <col min="1" max="2" width="12.85546875" style="107" customWidth="1"/>
    <col min="3" max="3" width="65" style="1" customWidth="1"/>
    <col min="4" max="6" width="14.7109375" style="4" customWidth="1"/>
    <col min="7" max="8" width="12.85546875" style="107" customWidth="1"/>
    <col min="9" max="9" width="51.85546875" style="5" customWidth="1"/>
    <col min="10" max="12" width="14.7109375" style="4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46" t="s">
        <v>76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ht="18.75" x14ac:dyDescent="0.3">
      <c r="A2" s="146" t="s">
        <v>154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3" ht="18.75" x14ac:dyDescent="0.3">
      <c r="A3" s="146" t="s">
        <v>77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13" x14ac:dyDescent="0.25">
      <c r="A4" s="12"/>
      <c r="B4" s="12"/>
      <c r="C4" s="2"/>
      <c r="D4" s="3"/>
      <c r="E4" s="3"/>
      <c r="F4" s="3"/>
      <c r="G4" s="12"/>
      <c r="H4" s="12"/>
      <c r="I4" s="2"/>
      <c r="J4" s="3"/>
      <c r="K4" s="3"/>
      <c r="L4" s="3"/>
      <c r="M4" s="2"/>
    </row>
    <row r="5" spans="1:13" ht="16.5" thickBot="1" x14ac:dyDescent="0.3">
      <c r="M5" s="6" t="s">
        <v>78</v>
      </c>
    </row>
    <row r="6" spans="1:13" s="12" customFormat="1" ht="90.75" customHeight="1" thickBot="1" x14ac:dyDescent="0.3">
      <c r="A6" s="7" t="s">
        <v>152</v>
      </c>
      <c r="B6" s="9" t="s">
        <v>119</v>
      </c>
      <c r="C6" s="8" t="s">
        <v>73</v>
      </c>
      <c r="D6" s="9" t="s">
        <v>155</v>
      </c>
      <c r="E6" s="106" t="s">
        <v>156</v>
      </c>
      <c r="F6" s="106" t="s">
        <v>157</v>
      </c>
      <c r="G6" s="10" t="s">
        <v>152</v>
      </c>
      <c r="H6" s="9" t="s">
        <v>119</v>
      </c>
      <c r="I6" s="8" t="s">
        <v>73</v>
      </c>
      <c r="J6" s="9" t="s">
        <v>155</v>
      </c>
      <c r="K6" s="106" t="s">
        <v>156</v>
      </c>
      <c r="L6" s="143" t="s">
        <v>157</v>
      </c>
      <c r="M6" s="11" t="s">
        <v>158</v>
      </c>
    </row>
    <row r="7" spans="1:13" s="15" customFormat="1" ht="13.5" customHeight="1" thickBot="1" x14ac:dyDescent="0.3">
      <c r="A7" s="13">
        <v>1</v>
      </c>
      <c r="B7" s="14">
        <v>2</v>
      </c>
      <c r="C7" s="15">
        <v>3</v>
      </c>
      <c r="D7" s="16">
        <v>4</v>
      </c>
      <c r="E7" s="84">
        <v>5</v>
      </c>
      <c r="F7" s="84">
        <v>6</v>
      </c>
      <c r="G7" s="17">
        <v>7</v>
      </c>
      <c r="H7" s="14">
        <v>8</v>
      </c>
      <c r="I7" s="15">
        <v>9</v>
      </c>
      <c r="J7" s="16">
        <v>10</v>
      </c>
      <c r="K7" s="16">
        <v>11</v>
      </c>
      <c r="L7" s="16">
        <v>12</v>
      </c>
      <c r="M7" s="18">
        <v>13</v>
      </c>
    </row>
    <row r="8" spans="1:13" ht="18.75" customHeight="1" x14ac:dyDescent="0.25">
      <c r="A8" s="108">
        <v>1</v>
      </c>
      <c r="B8" s="131" t="s">
        <v>25</v>
      </c>
      <c r="C8" s="19" t="s">
        <v>26</v>
      </c>
      <c r="D8" s="20">
        <v>3337515</v>
      </c>
      <c r="E8" s="85">
        <v>3492180</v>
      </c>
      <c r="F8" s="103">
        <v>3571437</v>
      </c>
      <c r="G8" s="119"/>
      <c r="H8" s="141"/>
      <c r="I8" s="23"/>
      <c r="J8" s="25"/>
      <c r="K8" s="25"/>
      <c r="L8" s="25"/>
      <c r="M8" s="26"/>
    </row>
    <row r="9" spans="1:13" ht="18.75" customHeight="1" x14ac:dyDescent="0.25">
      <c r="A9" s="109">
        <v>2</v>
      </c>
      <c r="B9" s="132" t="s">
        <v>27</v>
      </c>
      <c r="C9" s="27" t="s">
        <v>28</v>
      </c>
      <c r="D9" s="28">
        <v>97851</v>
      </c>
      <c r="E9" s="86">
        <v>214872</v>
      </c>
      <c r="F9" s="85"/>
      <c r="G9" s="120">
        <v>1</v>
      </c>
      <c r="H9" s="131" t="s">
        <v>0</v>
      </c>
      <c r="I9" s="31" t="s">
        <v>106</v>
      </c>
      <c r="J9" s="20">
        <v>6284672</v>
      </c>
      <c r="K9" s="21">
        <v>7156248</v>
      </c>
      <c r="L9" s="21">
        <v>8139179</v>
      </c>
      <c r="M9" s="32"/>
    </row>
    <row r="10" spans="1:13" ht="31.5" customHeight="1" x14ac:dyDescent="0.25">
      <c r="A10" s="109">
        <v>3</v>
      </c>
      <c r="B10" s="132" t="s">
        <v>29</v>
      </c>
      <c r="C10" s="33" t="s">
        <v>30</v>
      </c>
      <c r="D10" s="28">
        <v>575746</v>
      </c>
      <c r="E10" s="86">
        <v>616272</v>
      </c>
      <c r="F10" s="86">
        <v>503083</v>
      </c>
      <c r="G10" s="121"/>
      <c r="H10" s="144" t="s">
        <v>1</v>
      </c>
      <c r="I10" s="147" t="s">
        <v>153</v>
      </c>
      <c r="J10" s="35"/>
      <c r="K10" s="36"/>
      <c r="L10" s="36"/>
      <c r="M10" s="37"/>
    </row>
    <row r="11" spans="1:13" s="43" customFormat="1" x14ac:dyDescent="0.25">
      <c r="A11" s="110">
        <v>4</v>
      </c>
      <c r="B11" s="133" t="s">
        <v>31</v>
      </c>
      <c r="C11" s="44" t="s">
        <v>118</v>
      </c>
      <c r="D11" s="40">
        <f>SUM(D8:D10)</f>
        <v>4011112</v>
      </c>
      <c r="E11" s="40">
        <f>SUM(E8:E10)</f>
        <v>4323324</v>
      </c>
      <c r="F11" s="40">
        <f>SUM(F8:F10)</f>
        <v>4074520</v>
      </c>
      <c r="G11" s="120">
        <v>2</v>
      </c>
      <c r="H11" s="145"/>
      <c r="I11" s="148"/>
      <c r="J11" s="20">
        <v>988969</v>
      </c>
      <c r="K11" s="21">
        <v>1155794</v>
      </c>
      <c r="L11" s="21">
        <v>1131624</v>
      </c>
      <c r="M11" s="42"/>
    </row>
    <row r="12" spans="1:13" s="43" customFormat="1" ht="25.5" customHeight="1" x14ac:dyDescent="0.25">
      <c r="A12" s="110">
        <v>5</v>
      </c>
      <c r="B12" s="133" t="s">
        <v>81</v>
      </c>
      <c r="C12" s="44" t="s">
        <v>82</v>
      </c>
      <c r="D12" s="39">
        <v>67416</v>
      </c>
      <c r="E12" s="87">
        <v>6516</v>
      </c>
      <c r="F12" s="87"/>
      <c r="G12" s="119"/>
      <c r="H12" s="141"/>
      <c r="I12" s="45"/>
      <c r="J12" s="24"/>
      <c r="K12" s="25"/>
      <c r="L12" s="25"/>
      <c r="M12" s="46"/>
    </row>
    <row r="13" spans="1:13" ht="18.75" customHeight="1" x14ac:dyDescent="0.25">
      <c r="A13" s="109">
        <v>6</v>
      </c>
      <c r="B13" s="132" t="s">
        <v>32</v>
      </c>
      <c r="C13" s="27" t="s">
        <v>33</v>
      </c>
      <c r="D13" s="28">
        <v>2329608</v>
      </c>
      <c r="E13" s="86">
        <v>2686385</v>
      </c>
      <c r="F13" s="86">
        <v>2715000</v>
      </c>
      <c r="G13" s="122">
        <v>3</v>
      </c>
      <c r="H13" s="132" t="s">
        <v>2</v>
      </c>
      <c r="I13" s="33" t="s">
        <v>3</v>
      </c>
      <c r="J13" s="28">
        <v>8931946</v>
      </c>
      <c r="K13" s="29">
        <v>10545930</v>
      </c>
      <c r="L13" s="29">
        <f>12709389-255118+8000+2160+243985</f>
        <v>12708416</v>
      </c>
      <c r="M13" s="30"/>
    </row>
    <row r="14" spans="1:13" ht="18.75" customHeight="1" x14ac:dyDescent="0.25">
      <c r="A14" s="109">
        <v>7</v>
      </c>
      <c r="B14" s="132" t="s">
        <v>34</v>
      </c>
      <c r="C14" s="27" t="s">
        <v>35</v>
      </c>
      <c r="D14" s="28">
        <v>7486401</v>
      </c>
      <c r="E14" s="86">
        <v>8351795</v>
      </c>
      <c r="F14" s="86">
        <v>8588601</v>
      </c>
      <c r="G14" s="122"/>
      <c r="H14" s="142"/>
      <c r="I14" s="47"/>
      <c r="J14" s="48"/>
      <c r="K14" s="49"/>
      <c r="L14" s="49"/>
      <c r="M14" s="50"/>
    </row>
    <row r="15" spans="1:13" ht="18.75" customHeight="1" x14ac:dyDescent="0.25">
      <c r="A15" s="109">
        <v>8</v>
      </c>
      <c r="B15" s="132" t="s">
        <v>36</v>
      </c>
      <c r="C15" s="27" t="s">
        <v>37</v>
      </c>
      <c r="D15" s="28">
        <v>2160730</v>
      </c>
      <c r="E15" s="86">
        <v>2316771</v>
      </c>
      <c r="F15" s="86">
        <v>2000000</v>
      </c>
      <c r="G15" s="122">
        <v>4</v>
      </c>
      <c r="H15" s="132" t="s">
        <v>4</v>
      </c>
      <c r="I15" s="33" t="s">
        <v>5</v>
      </c>
      <c r="J15" s="28">
        <v>190058</v>
      </c>
      <c r="K15" s="29">
        <v>205506</v>
      </c>
      <c r="L15" s="29">
        <v>304800</v>
      </c>
      <c r="M15" s="50"/>
    </row>
    <row r="16" spans="1:13" ht="18.75" customHeight="1" x14ac:dyDescent="0.25">
      <c r="A16" s="109">
        <v>9</v>
      </c>
      <c r="B16" s="132" t="s">
        <v>38</v>
      </c>
      <c r="C16" s="27" t="s">
        <v>146</v>
      </c>
      <c r="D16" s="29">
        <v>9647131</v>
      </c>
      <c r="E16" s="29">
        <f t="shared" ref="E16:F16" si="0">SUM(E14:E15)</f>
        <v>10668566</v>
      </c>
      <c r="F16" s="29">
        <f t="shared" si="0"/>
        <v>10588601</v>
      </c>
      <c r="G16" s="119"/>
      <c r="H16" s="141"/>
      <c r="I16" s="23"/>
      <c r="J16" s="28"/>
      <c r="K16" s="29"/>
      <c r="L16" s="29"/>
      <c r="M16" s="37"/>
    </row>
    <row r="17" spans="1:13" ht="18.75" customHeight="1" x14ac:dyDescent="0.25">
      <c r="A17" s="109">
        <v>10</v>
      </c>
      <c r="B17" s="132" t="s">
        <v>39</v>
      </c>
      <c r="C17" s="27" t="s">
        <v>40</v>
      </c>
      <c r="D17" s="28">
        <v>235283</v>
      </c>
      <c r="E17" s="86">
        <v>232276</v>
      </c>
      <c r="F17" s="86">
        <v>143180</v>
      </c>
      <c r="G17" s="121"/>
      <c r="H17" s="134"/>
      <c r="I17" s="104"/>
      <c r="J17" s="24"/>
      <c r="K17" s="25"/>
      <c r="L17" s="25"/>
      <c r="M17" s="37"/>
    </row>
    <row r="18" spans="1:13" s="43" customFormat="1" ht="18.75" customHeight="1" x14ac:dyDescent="0.25">
      <c r="A18" s="110">
        <v>11</v>
      </c>
      <c r="B18" s="133" t="s">
        <v>41</v>
      </c>
      <c r="C18" s="38" t="s">
        <v>147</v>
      </c>
      <c r="D18" s="40">
        <f>SUM(D13,D16,D17)</f>
        <v>12212022</v>
      </c>
      <c r="E18" s="40">
        <f>SUM(E13,E16,E17)</f>
        <v>13587227</v>
      </c>
      <c r="F18" s="40">
        <f>SUM(F13,F16,F17)</f>
        <v>13446781</v>
      </c>
      <c r="G18" s="120">
        <v>5</v>
      </c>
      <c r="H18" s="131" t="s">
        <v>79</v>
      </c>
      <c r="I18" s="105" t="s">
        <v>80</v>
      </c>
      <c r="J18" s="20">
        <v>1690587</v>
      </c>
      <c r="K18" s="21">
        <v>2309631</v>
      </c>
      <c r="L18" s="21">
        <f>2100000+417945</f>
        <v>2517945</v>
      </c>
      <c r="M18" s="42"/>
    </row>
    <row r="19" spans="1:13" ht="18.75" customHeight="1" x14ac:dyDescent="0.25">
      <c r="A19" s="109">
        <v>12</v>
      </c>
      <c r="B19" s="132" t="s">
        <v>93</v>
      </c>
      <c r="C19" s="27" t="s">
        <v>109</v>
      </c>
      <c r="D19" s="29">
        <v>177</v>
      </c>
      <c r="E19" s="86">
        <v>353</v>
      </c>
      <c r="F19" s="86"/>
      <c r="G19" s="121"/>
      <c r="H19" s="134"/>
      <c r="I19" s="34" t="s">
        <v>74</v>
      </c>
      <c r="J19" s="24"/>
      <c r="K19" s="25"/>
      <c r="L19" s="25"/>
      <c r="M19" s="26"/>
    </row>
    <row r="20" spans="1:13" ht="18.75" customHeight="1" x14ac:dyDescent="0.25">
      <c r="A20" s="109">
        <v>13</v>
      </c>
      <c r="B20" s="132" t="s">
        <v>42</v>
      </c>
      <c r="C20" s="27" t="s">
        <v>43</v>
      </c>
      <c r="D20" s="28">
        <v>2550764</v>
      </c>
      <c r="E20" s="86">
        <v>2709573</v>
      </c>
      <c r="F20" s="86">
        <v>2792246</v>
      </c>
      <c r="G20" s="120">
        <v>6</v>
      </c>
      <c r="H20" s="131" t="s">
        <v>6</v>
      </c>
      <c r="I20" s="31" t="s">
        <v>75</v>
      </c>
      <c r="J20" s="20">
        <v>75380</v>
      </c>
      <c r="K20" s="21">
        <v>68183</v>
      </c>
      <c r="L20" s="21">
        <v>85114</v>
      </c>
      <c r="M20" s="22"/>
    </row>
    <row r="21" spans="1:13" ht="36.75" customHeight="1" x14ac:dyDescent="0.25">
      <c r="A21" s="109">
        <v>14</v>
      </c>
      <c r="B21" s="132" t="s">
        <v>44</v>
      </c>
      <c r="C21" s="27" t="s">
        <v>45</v>
      </c>
      <c r="D21" s="28">
        <v>199533</v>
      </c>
      <c r="E21" s="86">
        <v>242086</v>
      </c>
      <c r="F21" s="86">
        <v>215602</v>
      </c>
      <c r="G21" s="120">
        <v>7</v>
      </c>
      <c r="H21" s="131" t="s">
        <v>123</v>
      </c>
      <c r="I21" s="31" t="s">
        <v>124</v>
      </c>
      <c r="J21" s="20">
        <v>199</v>
      </c>
      <c r="K21" s="21"/>
      <c r="L21" s="21"/>
      <c r="M21" s="42"/>
    </row>
    <row r="22" spans="1:13" ht="18.75" customHeight="1" x14ac:dyDescent="0.25">
      <c r="A22" s="109">
        <v>15</v>
      </c>
      <c r="B22" s="132" t="s">
        <v>46</v>
      </c>
      <c r="C22" s="27" t="s">
        <v>47</v>
      </c>
      <c r="D22" s="28">
        <v>626421</v>
      </c>
      <c r="E22" s="86">
        <v>785524</v>
      </c>
      <c r="F22" s="86">
        <v>622387</v>
      </c>
      <c r="G22" s="121">
        <v>8</v>
      </c>
      <c r="H22" s="134" t="s">
        <v>136</v>
      </c>
      <c r="I22" s="34" t="s">
        <v>137</v>
      </c>
      <c r="J22" s="28"/>
      <c r="K22" s="29"/>
      <c r="L22" s="25"/>
      <c r="M22" s="37"/>
    </row>
    <row r="23" spans="1:13" s="43" customFormat="1" ht="31.5" x14ac:dyDescent="0.25">
      <c r="A23" s="109">
        <v>16</v>
      </c>
      <c r="B23" s="132" t="s">
        <v>48</v>
      </c>
      <c r="C23" s="27" t="s">
        <v>49</v>
      </c>
      <c r="D23" s="28">
        <v>305381</v>
      </c>
      <c r="E23" s="86">
        <v>332243</v>
      </c>
      <c r="F23" s="86">
        <v>341517</v>
      </c>
      <c r="G23" s="122">
        <v>9</v>
      </c>
      <c r="H23" s="132" t="s">
        <v>7</v>
      </c>
      <c r="I23" s="33" t="s">
        <v>135</v>
      </c>
      <c r="J23" s="20">
        <v>770818</v>
      </c>
      <c r="K23" s="21">
        <v>1070030</v>
      </c>
      <c r="L23" s="29">
        <v>447267</v>
      </c>
      <c r="M23" s="67"/>
    </row>
    <row r="24" spans="1:13" s="43" customFormat="1" ht="18.75" customHeight="1" x14ac:dyDescent="0.25">
      <c r="A24" s="109">
        <v>17</v>
      </c>
      <c r="B24" s="132" t="s">
        <v>50</v>
      </c>
      <c r="C24" s="27" t="s">
        <v>51</v>
      </c>
      <c r="D24" s="28">
        <v>820323</v>
      </c>
      <c r="E24" s="86">
        <v>898411</v>
      </c>
      <c r="F24" s="86">
        <v>976329</v>
      </c>
      <c r="G24" s="123"/>
      <c r="H24" s="133"/>
      <c r="J24" s="51"/>
      <c r="K24" s="52"/>
      <c r="L24" s="52"/>
      <c r="M24" s="41"/>
    </row>
    <row r="25" spans="1:13" ht="18.75" customHeight="1" x14ac:dyDescent="0.25">
      <c r="A25" s="109">
        <v>18</v>
      </c>
      <c r="B25" s="132" t="s">
        <v>52</v>
      </c>
      <c r="C25" s="27" t="s">
        <v>53</v>
      </c>
      <c r="D25" s="28">
        <v>74065</v>
      </c>
      <c r="E25" s="86">
        <v>78090</v>
      </c>
      <c r="F25" s="86">
        <v>60000</v>
      </c>
      <c r="G25" s="122">
        <v>10</v>
      </c>
      <c r="H25" s="132" t="s">
        <v>85</v>
      </c>
      <c r="I25" s="33" t="s">
        <v>8</v>
      </c>
      <c r="J25" s="28"/>
      <c r="K25" s="29"/>
      <c r="L25" s="29">
        <v>1701755</v>
      </c>
      <c r="M25" s="50"/>
    </row>
    <row r="26" spans="1:13" ht="18.75" customHeight="1" x14ac:dyDescent="0.25">
      <c r="A26" s="109">
        <v>19</v>
      </c>
      <c r="B26" s="132" t="s">
        <v>54</v>
      </c>
      <c r="C26" s="27" t="s">
        <v>105</v>
      </c>
      <c r="D26" s="28">
        <v>1447646</v>
      </c>
      <c r="E26" s="86">
        <v>656201</v>
      </c>
      <c r="F26" s="86"/>
      <c r="G26" s="123"/>
      <c r="H26" s="133"/>
      <c r="I26" s="44"/>
      <c r="J26" s="40"/>
      <c r="K26" s="40"/>
      <c r="L26" s="40"/>
      <c r="M26" s="50"/>
    </row>
    <row r="27" spans="1:13" ht="18.75" customHeight="1" x14ac:dyDescent="0.25">
      <c r="A27" s="111">
        <v>20</v>
      </c>
      <c r="B27" s="134" t="s">
        <v>96</v>
      </c>
      <c r="C27" s="53" t="s">
        <v>97</v>
      </c>
      <c r="D27" s="35"/>
      <c r="E27" s="88"/>
      <c r="F27" s="88"/>
      <c r="G27" s="124"/>
      <c r="H27" s="135"/>
      <c r="I27" s="54"/>
      <c r="J27" s="56"/>
      <c r="K27" s="56"/>
      <c r="L27" s="56"/>
      <c r="M27" s="32"/>
    </row>
    <row r="28" spans="1:13" ht="18.75" customHeight="1" x14ac:dyDescent="0.25">
      <c r="A28" s="111">
        <v>21</v>
      </c>
      <c r="B28" s="134" t="s">
        <v>110</v>
      </c>
      <c r="C28" s="53" t="s">
        <v>111</v>
      </c>
      <c r="D28" s="35">
        <v>7342</v>
      </c>
      <c r="E28" s="88">
        <v>9276</v>
      </c>
      <c r="F28" s="88"/>
      <c r="G28" s="124"/>
      <c r="H28" s="135"/>
      <c r="I28" s="54"/>
      <c r="J28" s="56"/>
      <c r="K28" s="56"/>
      <c r="L28" s="56"/>
      <c r="M28" s="32"/>
    </row>
    <row r="29" spans="1:13" ht="18.75" customHeight="1" x14ac:dyDescent="0.25">
      <c r="A29" s="111">
        <v>22</v>
      </c>
      <c r="B29" s="134" t="s">
        <v>100</v>
      </c>
      <c r="C29" s="53" t="s">
        <v>55</v>
      </c>
      <c r="D29" s="35">
        <v>705039</v>
      </c>
      <c r="E29" s="88">
        <v>759985</v>
      </c>
      <c r="F29" s="88">
        <v>944141</v>
      </c>
      <c r="G29" s="124">
        <v>11</v>
      </c>
      <c r="H29" s="135" t="s">
        <v>24</v>
      </c>
      <c r="I29" s="54" t="s">
        <v>138</v>
      </c>
      <c r="J29" s="56">
        <f>SUM(J17:J25)</f>
        <v>2536984</v>
      </c>
      <c r="K29" s="56">
        <f>SUM(K17:K25)</f>
        <v>3447844</v>
      </c>
      <c r="L29" s="56">
        <f>SUM(L18:L25)</f>
        <v>4752081</v>
      </c>
      <c r="M29" s="42"/>
    </row>
    <row r="30" spans="1:13" ht="18.75" customHeight="1" x14ac:dyDescent="0.25">
      <c r="A30" s="110">
        <v>23</v>
      </c>
      <c r="B30" s="133" t="s">
        <v>56</v>
      </c>
      <c r="C30" s="38" t="s">
        <v>148</v>
      </c>
      <c r="D30" s="40">
        <f>SUM(D19:D29)</f>
        <v>6736691</v>
      </c>
      <c r="E30" s="40">
        <f>SUM(E19:E29)</f>
        <v>6471742</v>
      </c>
      <c r="F30" s="40">
        <f>SUM(F19:F29)</f>
        <v>5952222</v>
      </c>
      <c r="G30" s="119"/>
      <c r="H30" s="141"/>
      <c r="I30" s="60"/>
      <c r="J30" s="61"/>
      <c r="K30" s="61"/>
      <c r="L30" s="61"/>
      <c r="M30" s="62"/>
    </row>
    <row r="31" spans="1:13" ht="18.75" customHeight="1" thickBot="1" x14ac:dyDescent="0.3">
      <c r="A31" s="112">
        <v>24</v>
      </c>
      <c r="B31" s="135" t="s">
        <v>101</v>
      </c>
      <c r="C31" s="89" t="s">
        <v>60</v>
      </c>
      <c r="D31" s="55">
        <v>44794</v>
      </c>
      <c r="E31" s="90">
        <v>35572</v>
      </c>
      <c r="F31" s="90">
        <v>18634</v>
      </c>
      <c r="G31" s="119"/>
      <c r="H31" s="141"/>
      <c r="I31" s="60"/>
      <c r="J31" s="61"/>
      <c r="K31" s="61"/>
      <c r="L31" s="61"/>
      <c r="M31" s="46"/>
    </row>
    <row r="32" spans="1:13" s="57" customFormat="1" ht="18.75" customHeight="1" thickBot="1" x14ac:dyDescent="0.3">
      <c r="A32" s="113">
        <v>25</v>
      </c>
      <c r="B32" s="14"/>
      <c r="C32" s="57" t="s">
        <v>149</v>
      </c>
      <c r="D32" s="59">
        <f>SUM(D11,D18,D30,D31)</f>
        <v>23004619</v>
      </c>
      <c r="E32" s="59">
        <f>SUM(E11,E18,E30,E31)</f>
        <v>24417865</v>
      </c>
      <c r="F32" s="59">
        <f>SUM(F11,F18,F30,F31)</f>
        <v>23492157</v>
      </c>
      <c r="G32" s="125">
        <v>12</v>
      </c>
      <c r="H32" s="14" t="s">
        <v>70</v>
      </c>
      <c r="I32" s="63" t="s">
        <v>139</v>
      </c>
      <c r="J32" s="59">
        <f>SUM(J9,J11,J13,J15,J29)</f>
        <v>18932629</v>
      </c>
      <c r="K32" s="59">
        <f>SUM(K9,K11,K13,K15,K29)</f>
        <v>22511322</v>
      </c>
      <c r="L32" s="59">
        <f>SUM(L9,L11,L13,L15,L29)</f>
        <v>27036100</v>
      </c>
      <c r="M32" s="64">
        <f>F32-L32</f>
        <v>-3543943</v>
      </c>
    </row>
    <row r="33" spans="1:13" s="96" customFormat="1" ht="31.5" x14ac:dyDescent="0.25">
      <c r="A33" s="114">
        <v>26</v>
      </c>
      <c r="B33" s="136"/>
      <c r="C33" s="91" t="s">
        <v>134</v>
      </c>
      <c r="D33" s="93"/>
      <c r="E33" s="95"/>
      <c r="F33" s="95"/>
      <c r="G33" s="126">
        <v>13</v>
      </c>
      <c r="H33" s="136" t="s">
        <v>91</v>
      </c>
      <c r="I33" s="91" t="s">
        <v>120</v>
      </c>
      <c r="J33" s="92"/>
      <c r="K33" s="93"/>
      <c r="L33" s="93">
        <v>-243985</v>
      </c>
      <c r="M33" s="94">
        <f>F33-L33</f>
        <v>243985</v>
      </c>
    </row>
    <row r="34" spans="1:13" s="102" customFormat="1" ht="16.5" thickBot="1" x14ac:dyDescent="0.3">
      <c r="A34" s="115">
        <v>27</v>
      </c>
      <c r="B34" s="137"/>
      <c r="C34" s="97" t="s">
        <v>103</v>
      </c>
      <c r="D34" s="98"/>
      <c r="E34" s="99"/>
      <c r="F34" s="99">
        <v>3546289</v>
      </c>
      <c r="G34" s="127"/>
      <c r="H34" s="137"/>
      <c r="I34" s="97"/>
      <c r="J34" s="100"/>
      <c r="K34" s="98"/>
      <c r="L34" s="98"/>
      <c r="M34" s="101">
        <f>F34-L34</f>
        <v>3546289</v>
      </c>
    </row>
    <row r="35" spans="1:13" s="65" customFormat="1" ht="18.75" customHeight="1" thickBot="1" x14ac:dyDescent="0.3">
      <c r="A35" s="113">
        <v>28</v>
      </c>
      <c r="B35" s="14"/>
      <c r="C35" s="57" t="s">
        <v>150</v>
      </c>
      <c r="D35" s="58">
        <f>SUM(D32:D34)</f>
        <v>23004619</v>
      </c>
      <c r="E35" s="58">
        <f t="shared" ref="E35:F35" si="1">SUM(E32:E34)</f>
        <v>24417865</v>
      </c>
      <c r="F35" s="58">
        <f t="shared" si="1"/>
        <v>27038446</v>
      </c>
      <c r="G35" s="125">
        <v>14</v>
      </c>
      <c r="H35" s="14"/>
      <c r="I35" s="63" t="s">
        <v>140</v>
      </c>
      <c r="J35" s="58">
        <f>SUM(J32:J33)</f>
        <v>18932629</v>
      </c>
      <c r="K35" s="59">
        <f>SUM(K32:K33)</f>
        <v>22511322</v>
      </c>
      <c r="L35" s="59">
        <f>SUM(L32:L33)</f>
        <v>26792115</v>
      </c>
      <c r="M35" s="64">
        <f>F35-L35</f>
        <v>246331</v>
      </c>
    </row>
    <row r="36" spans="1:13" ht="18.75" customHeight="1" x14ac:dyDescent="0.25">
      <c r="A36" s="108">
        <v>29</v>
      </c>
      <c r="B36" s="131" t="s">
        <v>121</v>
      </c>
      <c r="C36" s="19" t="s">
        <v>122</v>
      </c>
      <c r="D36" s="20">
        <v>125</v>
      </c>
      <c r="E36" s="85"/>
      <c r="F36" s="85"/>
      <c r="G36" s="120">
        <v>15</v>
      </c>
      <c r="H36" s="131" t="s">
        <v>9</v>
      </c>
      <c r="I36" s="31" t="s">
        <v>10</v>
      </c>
      <c r="J36" s="20">
        <v>401132</v>
      </c>
      <c r="K36" s="21">
        <v>510052</v>
      </c>
      <c r="L36" s="21">
        <f>1566317-944882+936702+8925</f>
        <v>1567062</v>
      </c>
      <c r="M36" s="32"/>
    </row>
    <row r="37" spans="1:13" ht="18.75" customHeight="1" x14ac:dyDescent="0.25">
      <c r="A37" s="109">
        <v>30</v>
      </c>
      <c r="B37" s="131" t="s">
        <v>57</v>
      </c>
      <c r="C37" s="19" t="s">
        <v>58</v>
      </c>
      <c r="D37" s="20">
        <v>1019627</v>
      </c>
      <c r="E37" s="21">
        <v>1809137</v>
      </c>
      <c r="F37" s="21">
        <v>3150000</v>
      </c>
      <c r="G37" s="122">
        <v>16</v>
      </c>
      <c r="H37" s="132" t="s">
        <v>11</v>
      </c>
      <c r="I37" s="33" t="s">
        <v>12</v>
      </c>
      <c r="J37" s="28">
        <v>606545</v>
      </c>
      <c r="K37" s="29">
        <v>2963681</v>
      </c>
      <c r="L37" s="29">
        <v>4235687</v>
      </c>
      <c r="M37" s="50"/>
    </row>
    <row r="38" spans="1:13" ht="31.5" x14ac:dyDescent="0.25">
      <c r="A38" s="108">
        <v>31</v>
      </c>
      <c r="B38" s="132" t="s">
        <v>92</v>
      </c>
      <c r="C38" s="27" t="s">
        <v>102</v>
      </c>
      <c r="D38" s="28">
        <v>3499</v>
      </c>
      <c r="E38" s="85">
        <v>4041</v>
      </c>
      <c r="F38" s="86"/>
      <c r="G38" s="122">
        <v>17</v>
      </c>
      <c r="H38" s="132" t="s">
        <v>14</v>
      </c>
      <c r="I38" s="33" t="s">
        <v>15</v>
      </c>
      <c r="J38" s="28">
        <v>26368</v>
      </c>
      <c r="K38" s="29">
        <v>12046</v>
      </c>
      <c r="L38" s="29"/>
      <c r="M38" s="50"/>
    </row>
    <row r="39" spans="1:13" ht="31.5" x14ac:dyDescent="0.25">
      <c r="A39" s="109">
        <v>32</v>
      </c>
      <c r="B39" s="132" t="s">
        <v>94</v>
      </c>
      <c r="C39" s="27" t="s">
        <v>95</v>
      </c>
      <c r="D39" s="28">
        <v>3000</v>
      </c>
      <c r="E39" s="86"/>
      <c r="F39" s="86"/>
      <c r="G39" s="122">
        <v>18</v>
      </c>
      <c r="H39" s="132" t="s">
        <v>16</v>
      </c>
      <c r="I39" s="33" t="s">
        <v>17</v>
      </c>
      <c r="J39" s="28">
        <v>207425</v>
      </c>
      <c r="K39" s="29">
        <v>332247</v>
      </c>
      <c r="L39" s="29">
        <v>538333</v>
      </c>
      <c r="M39" s="67"/>
    </row>
    <row r="40" spans="1:13" s="43" customFormat="1" x14ac:dyDescent="0.25">
      <c r="A40" s="110">
        <v>33</v>
      </c>
      <c r="B40" s="133" t="s">
        <v>59</v>
      </c>
      <c r="C40" s="38" t="s">
        <v>125</v>
      </c>
      <c r="D40" s="40">
        <f>SUM(D36:D39)</f>
        <v>1026251</v>
      </c>
      <c r="E40" s="40">
        <f t="shared" ref="E40" si="2">SUM(E36:E39)</f>
        <v>1813178</v>
      </c>
      <c r="F40" s="40">
        <f>SUM(F36:F39)</f>
        <v>3150000</v>
      </c>
      <c r="G40" s="122">
        <v>19</v>
      </c>
      <c r="H40" s="132" t="s">
        <v>18</v>
      </c>
      <c r="I40" s="33" t="s">
        <v>19</v>
      </c>
      <c r="J40" s="28"/>
      <c r="K40" s="29"/>
      <c r="L40" s="29"/>
      <c r="M40" s="50"/>
    </row>
    <row r="41" spans="1:13" ht="31.5" x14ac:dyDescent="0.25">
      <c r="A41" s="108">
        <v>34</v>
      </c>
      <c r="B41" s="132" t="s">
        <v>83</v>
      </c>
      <c r="C41" s="33" t="s">
        <v>61</v>
      </c>
      <c r="D41" s="28">
        <v>131345</v>
      </c>
      <c r="E41" s="86">
        <v>205965</v>
      </c>
      <c r="F41" s="86">
        <v>206734</v>
      </c>
      <c r="G41" s="122">
        <v>20</v>
      </c>
      <c r="H41" s="132" t="s">
        <v>107</v>
      </c>
      <c r="I41" s="33" t="s">
        <v>108</v>
      </c>
      <c r="J41" s="28"/>
      <c r="K41" s="29"/>
      <c r="L41" s="29"/>
      <c r="M41" s="50"/>
    </row>
    <row r="42" spans="1:13" ht="31.5" x14ac:dyDescent="0.25">
      <c r="A42" s="108">
        <v>35</v>
      </c>
      <c r="B42" s="132" t="s">
        <v>84</v>
      </c>
      <c r="C42" s="27" t="s">
        <v>62</v>
      </c>
      <c r="D42" s="28"/>
      <c r="E42" s="86">
        <v>10040</v>
      </c>
      <c r="F42" s="86">
        <v>21426</v>
      </c>
      <c r="G42" s="122">
        <v>21</v>
      </c>
      <c r="H42" s="132" t="s">
        <v>86</v>
      </c>
      <c r="I42" s="33" t="s">
        <v>20</v>
      </c>
      <c r="J42" s="28">
        <v>170471</v>
      </c>
      <c r="K42" s="29">
        <v>319131</v>
      </c>
      <c r="L42" s="29">
        <f>1926063+228</f>
        <v>1926291</v>
      </c>
      <c r="M42" s="50"/>
    </row>
    <row r="43" spans="1:13" ht="19.5" customHeight="1" thickBot="1" x14ac:dyDescent="0.3">
      <c r="A43" s="116">
        <v>36</v>
      </c>
      <c r="B43" s="138" t="s">
        <v>63</v>
      </c>
      <c r="C43" s="68" t="s">
        <v>126</v>
      </c>
      <c r="D43" s="69">
        <f>SUM(D41:D42)</f>
        <v>131345</v>
      </c>
      <c r="E43" s="69">
        <f t="shared" ref="E43" si="3">SUM(E41:E42)</f>
        <v>216005</v>
      </c>
      <c r="F43" s="69">
        <f>SUM(F41:F42)</f>
        <v>228160</v>
      </c>
      <c r="G43" s="128">
        <v>22</v>
      </c>
      <c r="H43" s="138" t="s">
        <v>13</v>
      </c>
      <c r="I43" s="70" t="s">
        <v>141</v>
      </c>
      <c r="J43" s="69">
        <f>SUM(J38:J42)</f>
        <v>404264</v>
      </c>
      <c r="K43" s="69">
        <f>SUM(K38:K42)</f>
        <v>663424</v>
      </c>
      <c r="L43" s="69">
        <f>SUM(L38:L42)</f>
        <v>2464624</v>
      </c>
      <c r="M43" s="71"/>
    </row>
    <row r="44" spans="1:13" s="43" customFormat="1" ht="18.75" customHeight="1" thickBot="1" x14ac:dyDescent="0.3">
      <c r="A44" s="117">
        <v>37</v>
      </c>
      <c r="B44" s="139"/>
      <c r="C44" s="65" t="s">
        <v>129</v>
      </c>
      <c r="D44" s="66">
        <f>SUM(D40,D43,D12)</f>
        <v>1225012</v>
      </c>
      <c r="E44" s="66">
        <f>SUM(E40,E43,E12)</f>
        <v>2035699</v>
      </c>
      <c r="F44" s="66">
        <f>SUM(F40,F43,F12)</f>
        <v>3378160</v>
      </c>
      <c r="G44" s="129">
        <v>23</v>
      </c>
      <c r="H44" s="139" t="s">
        <v>71</v>
      </c>
      <c r="I44" s="72" t="s">
        <v>142</v>
      </c>
      <c r="J44" s="66">
        <f>SUM(J36,J37,J43)</f>
        <v>1411941</v>
      </c>
      <c r="K44" s="66">
        <f>SUM(K36,K37,K43)</f>
        <v>4137157</v>
      </c>
      <c r="L44" s="66">
        <f>SUM(L36,L37,L43)</f>
        <v>8267373</v>
      </c>
      <c r="M44" s="46">
        <f>F44-L44</f>
        <v>-4889213</v>
      </c>
    </row>
    <row r="45" spans="1:13" s="43" customFormat="1" ht="18.75" customHeight="1" thickBot="1" x14ac:dyDescent="0.3">
      <c r="A45" s="113">
        <v>38</v>
      </c>
      <c r="B45" s="14" t="s">
        <v>64</v>
      </c>
      <c r="C45" s="57" t="s">
        <v>151</v>
      </c>
      <c r="D45" s="58">
        <f>SUM(D32,D44)</f>
        <v>24229631</v>
      </c>
      <c r="E45" s="58">
        <f t="shared" ref="E45" si="4">SUM(E32,E44)</f>
        <v>26453564</v>
      </c>
      <c r="F45" s="58">
        <f>SUM(F32,F44)</f>
        <v>26870317</v>
      </c>
      <c r="G45" s="125">
        <v>24</v>
      </c>
      <c r="H45" s="14" t="s">
        <v>72</v>
      </c>
      <c r="I45" s="63" t="s">
        <v>143</v>
      </c>
      <c r="J45" s="59">
        <f>SUM(J32,J44)</f>
        <v>20344570</v>
      </c>
      <c r="K45" s="59">
        <f>SUM(K32,K44)</f>
        <v>26648479</v>
      </c>
      <c r="L45" s="59">
        <f>SUM(L32,L44)</f>
        <v>35303473</v>
      </c>
      <c r="M45" s="64">
        <f>F45-L45</f>
        <v>-8433156</v>
      </c>
    </row>
    <row r="46" spans="1:13" s="73" customFormat="1" ht="16.5" thickBot="1" x14ac:dyDescent="0.3">
      <c r="A46" s="109">
        <v>39</v>
      </c>
      <c r="B46" s="132" t="s">
        <v>114</v>
      </c>
      <c r="C46" s="27" t="s">
        <v>115</v>
      </c>
      <c r="D46" s="28"/>
      <c r="E46" s="85"/>
      <c r="F46" s="86"/>
      <c r="G46" s="120">
        <v>25</v>
      </c>
      <c r="H46" s="131" t="s">
        <v>116</v>
      </c>
      <c r="I46" s="31" t="s">
        <v>117</v>
      </c>
      <c r="J46" s="28"/>
      <c r="K46" s="21"/>
      <c r="L46" s="21"/>
      <c r="M46" s="32"/>
    </row>
    <row r="47" spans="1:13" s="43" customFormat="1" x14ac:dyDescent="0.25">
      <c r="A47" s="109">
        <v>40</v>
      </c>
      <c r="B47" s="132" t="s">
        <v>65</v>
      </c>
      <c r="C47" s="27" t="s">
        <v>66</v>
      </c>
      <c r="D47" s="28">
        <v>1561487</v>
      </c>
      <c r="E47" s="86">
        <v>3198812</v>
      </c>
      <c r="F47" s="86">
        <v>6516</v>
      </c>
      <c r="G47" s="120">
        <v>26</v>
      </c>
      <c r="H47" s="132" t="s">
        <v>87</v>
      </c>
      <c r="I47" s="33" t="s">
        <v>88</v>
      </c>
      <c r="J47" s="28"/>
      <c r="K47" s="29"/>
      <c r="L47" s="29"/>
      <c r="M47" s="32"/>
    </row>
    <row r="48" spans="1:13" s="43" customFormat="1" x14ac:dyDescent="0.25">
      <c r="A48" s="108">
        <v>41</v>
      </c>
      <c r="B48" s="132" t="s">
        <v>98</v>
      </c>
      <c r="C48" s="27" t="s">
        <v>99</v>
      </c>
      <c r="D48" s="28">
        <v>1620322</v>
      </c>
      <c r="E48" s="86">
        <v>2099600</v>
      </c>
      <c r="F48" s="86"/>
      <c r="G48" s="122">
        <v>27</v>
      </c>
      <c r="H48" s="132" t="s">
        <v>112</v>
      </c>
      <c r="I48" s="33" t="s">
        <v>113</v>
      </c>
      <c r="J48" s="28">
        <v>1610084</v>
      </c>
      <c r="K48" s="29">
        <v>2089283</v>
      </c>
      <c r="L48" s="29">
        <v>122696</v>
      </c>
      <c r="M48" s="67"/>
    </row>
    <row r="49" spans="1:13" s="43" customFormat="1" x14ac:dyDescent="0.25">
      <c r="A49" s="108">
        <v>42</v>
      </c>
      <c r="B49" s="132" t="s">
        <v>67</v>
      </c>
      <c r="C49" s="27" t="s">
        <v>68</v>
      </c>
      <c r="D49" s="28">
        <v>8492497</v>
      </c>
      <c r="E49" s="86">
        <v>9482505</v>
      </c>
      <c r="F49" s="86">
        <v>10621198</v>
      </c>
      <c r="G49" s="122">
        <v>28</v>
      </c>
      <c r="H49" s="132" t="s">
        <v>22</v>
      </c>
      <c r="I49" s="33" t="s">
        <v>104</v>
      </c>
      <c r="J49" s="28">
        <v>8492497</v>
      </c>
      <c r="K49" s="29">
        <v>9482505</v>
      </c>
      <c r="L49" s="29">
        <v>10621198</v>
      </c>
      <c r="M49" s="67"/>
    </row>
    <row r="50" spans="1:13" s="43" customFormat="1" x14ac:dyDescent="0.25">
      <c r="A50" s="109">
        <v>43</v>
      </c>
      <c r="B50" s="132" t="s">
        <v>90</v>
      </c>
      <c r="C50" s="27" t="s">
        <v>103</v>
      </c>
      <c r="D50" s="28">
        <v>7329742</v>
      </c>
      <c r="E50" s="86">
        <v>8000000</v>
      </c>
      <c r="F50" s="86">
        <v>8549336</v>
      </c>
      <c r="G50" s="122">
        <v>29</v>
      </c>
      <c r="H50" s="132" t="s">
        <v>23</v>
      </c>
      <c r="I50" s="33" t="s">
        <v>89</v>
      </c>
      <c r="J50" s="28">
        <v>9587716</v>
      </c>
      <c r="K50" s="29">
        <v>8328568</v>
      </c>
      <c r="L50" s="29"/>
      <c r="M50" s="50"/>
    </row>
    <row r="51" spans="1:13" x14ac:dyDescent="0.25">
      <c r="A51" s="108">
        <v>44</v>
      </c>
      <c r="B51" s="132" t="s">
        <v>130</v>
      </c>
      <c r="C51" s="27" t="s">
        <v>131</v>
      </c>
      <c r="D51" s="40">
        <v>0</v>
      </c>
      <c r="E51" s="86"/>
      <c r="F51" s="86"/>
      <c r="G51" s="122">
        <v>30</v>
      </c>
      <c r="H51" s="132" t="s">
        <v>132</v>
      </c>
      <c r="I51" s="33" t="s">
        <v>133</v>
      </c>
      <c r="J51" s="28"/>
      <c r="K51" s="29"/>
      <c r="L51" s="29"/>
      <c r="M51" s="50"/>
    </row>
    <row r="52" spans="1:13" ht="16.5" thickBot="1" x14ac:dyDescent="0.3">
      <c r="A52" s="110">
        <v>45</v>
      </c>
      <c r="B52" s="140" t="s">
        <v>69</v>
      </c>
      <c r="C52" s="74" t="s">
        <v>127</v>
      </c>
      <c r="D52" s="75">
        <f>SUM(D46:D51)</f>
        <v>19004048</v>
      </c>
      <c r="E52" s="76">
        <f>SUM(E46:E51)</f>
        <v>22780917</v>
      </c>
      <c r="F52" s="76">
        <f>SUM(F46:F51)</f>
        <v>19177050</v>
      </c>
      <c r="G52" s="130">
        <v>31</v>
      </c>
      <c r="H52" s="140" t="s">
        <v>21</v>
      </c>
      <c r="I52" s="77" t="s">
        <v>144</v>
      </c>
      <c r="J52" s="75">
        <f>SUM(J46:J51)</f>
        <v>19690297</v>
      </c>
      <c r="K52" s="76">
        <f>SUM(K46:K51)</f>
        <v>19900356</v>
      </c>
      <c r="L52" s="76">
        <f>SUM(L46:L51)</f>
        <v>10743894</v>
      </c>
      <c r="M52" s="78">
        <f>F52-L52</f>
        <v>8433156</v>
      </c>
    </row>
    <row r="53" spans="1:13" ht="16.5" thickBot="1" x14ac:dyDescent="0.3">
      <c r="A53" s="113">
        <v>46</v>
      </c>
      <c r="B53" s="14"/>
      <c r="C53" s="57" t="s">
        <v>128</v>
      </c>
      <c r="D53" s="59">
        <f>SUM(D45,D52)</f>
        <v>43233679</v>
      </c>
      <c r="E53" s="59">
        <f>SUM(E45,E52)</f>
        <v>49234481</v>
      </c>
      <c r="F53" s="59">
        <f>SUM(F45,F52)</f>
        <v>46047367</v>
      </c>
      <c r="G53" s="125">
        <v>32</v>
      </c>
      <c r="H53" s="14"/>
      <c r="I53" s="63" t="s">
        <v>145</v>
      </c>
      <c r="J53" s="59">
        <f>SUM(J45,J52)</f>
        <v>40034867</v>
      </c>
      <c r="K53" s="59">
        <f>SUM(K45,K52)</f>
        <v>46548835</v>
      </c>
      <c r="L53" s="59">
        <f>SUM(L45,L52)</f>
        <v>46047367</v>
      </c>
      <c r="M53" s="64">
        <f>F53-L53</f>
        <v>0</v>
      </c>
    </row>
    <row r="54" spans="1:13" s="43" customFormat="1" ht="8.25" customHeight="1" thickBot="1" x14ac:dyDescent="0.3">
      <c r="A54" s="107"/>
      <c r="B54" s="107"/>
      <c r="C54" s="1"/>
      <c r="D54" s="4"/>
      <c r="E54" s="4"/>
      <c r="F54" s="4"/>
      <c r="G54" s="107"/>
      <c r="H54" s="107"/>
      <c r="I54" s="5"/>
      <c r="J54" s="4"/>
      <c r="K54" s="4"/>
      <c r="L54" s="4"/>
      <c r="M54" s="1"/>
    </row>
    <row r="55" spans="1:13" s="57" customFormat="1" ht="18.75" customHeight="1" thickBot="1" x14ac:dyDescent="0.3">
      <c r="A55" s="107"/>
      <c r="B55" s="107"/>
      <c r="C55" s="1"/>
      <c r="D55" s="4"/>
      <c r="E55" s="4"/>
      <c r="F55" s="4"/>
      <c r="G55" s="107"/>
      <c r="H55" s="107"/>
      <c r="I55" s="5"/>
      <c r="J55" s="4"/>
      <c r="K55" s="4"/>
      <c r="L55" s="4"/>
      <c r="M55" s="1"/>
    </row>
    <row r="57" spans="1:13" x14ac:dyDescent="0.25">
      <c r="A57" s="12"/>
      <c r="B57" s="12"/>
      <c r="C57" s="43"/>
      <c r="D57" s="79"/>
      <c r="E57" s="79"/>
      <c r="F57" s="79"/>
      <c r="G57" s="12"/>
      <c r="H57" s="12"/>
      <c r="I57" s="80"/>
      <c r="J57" s="79"/>
      <c r="K57" s="79"/>
      <c r="L57" s="79"/>
      <c r="M57" s="43"/>
    </row>
    <row r="59" spans="1:13" s="43" customFormat="1" x14ac:dyDescent="0.25">
      <c r="A59" s="107"/>
      <c r="B59" s="107"/>
      <c r="C59" s="1"/>
      <c r="D59" s="4"/>
      <c r="E59" s="4"/>
      <c r="F59" s="4"/>
      <c r="G59" s="107"/>
      <c r="H59" s="107"/>
      <c r="I59" s="5"/>
      <c r="J59" s="4"/>
      <c r="K59" s="4"/>
      <c r="L59" s="4"/>
      <c r="M59" s="1"/>
    </row>
    <row r="60" spans="1:13" x14ac:dyDescent="0.25">
      <c r="A60" s="12"/>
      <c r="B60" s="12"/>
      <c r="C60" s="43"/>
      <c r="D60" s="79"/>
      <c r="E60" s="79"/>
      <c r="F60" s="79"/>
      <c r="G60" s="12"/>
      <c r="H60" s="12"/>
      <c r="I60" s="80"/>
      <c r="J60" s="79"/>
      <c r="K60" s="79"/>
      <c r="L60" s="79"/>
      <c r="M60" s="43"/>
    </row>
    <row r="62" spans="1:13" s="43" customFormat="1" x14ac:dyDescent="0.25">
      <c r="A62" s="107"/>
      <c r="B62" s="107"/>
      <c r="C62" s="1"/>
      <c r="D62" s="4"/>
      <c r="E62" s="4"/>
      <c r="F62" s="4"/>
      <c r="G62" s="107"/>
      <c r="H62" s="107"/>
      <c r="I62" s="5"/>
      <c r="J62" s="4"/>
      <c r="K62" s="4"/>
      <c r="L62" s="4"/>
      <c r="M62" s="1"/>
    </row>
    <row r="65" spans="1:13" x14ac:dyDescent="0.25">
      <c r="A65" s="12"/>
      <c r="B65" s="12"/>
      <c r="C65" s="43"/>
      <c r="D65" s="79"/>
      <c r="E65" s="79"/>
      <c r="F65" s="79"/>
      <c r="G65" s="12"/>
      <c r="H65" s="12"/>
      <c r="I65" s="80"/>
      <c r="J65" s="79"/>
      <c r="K65" s="79"/>
      <c r="L65" s="79"/>
      <c r="M65" s="43"/>
    </row>
    <row r="66" spans="1:13" x14ac:dyDescent="0.25">
      <c r="A66" s="12"/>
      <c r="B66" s="12"/>
      <c r="C66" s="43"/>
      <c r="D66" s="79"/>
      <c r="E66" s="79"/>
      <c r="F66" s="79"/>
      <c r="G66" s="12"/>
      <c r="H66" s="12"/>
      <c r="I66" s="43"/>
      <c r="J66" s="79"/>
      <c r="K66" s="79"/>
      <c r="L66" s="79"/>
      <c r="M66" s="43"/>
    </row>
    <row r="67" spans="1:13" s="43" customFormat="1" x14ac:dyDescent="0.25">
      <c r="A67" s="107"/>
      <c r="B67" s="107"/>
      <c r="C67" s="1"/>
      <c r="D67" s="4"/>
      <c r="E67" s="4"/>
      <c r="F67" s="4"/>
      <c r="G67" s="107"/>
      <c r="H67" s="107"/>
      <c r="I67" s="5"/>
      <c r="J67" s="4"/>
      <c r="K67" s="4"/>
      <c r="L67" s="4"/>
      <c r="M67" s="1"/>
    </row>
    <row r="68" spans="1:13" s="43" customFormat="1" x14ac:dyDescent="0.25">
      <c r="A68" s="107"/>
      <c r="B68" s="107"/>
      <c r="C68" s="1"/>
      <c r="D68" s="4"/>
      <c r="E68" s="4"/>
      <c r="F68" s="4"/>
      <c r="G68" s="107"/>
      <c r="H68" s="107"/>
      <c r="I68" s="5"/>
      <c r="J68" s="4"/>
      <c r="K68" s="4"/>
      <c r="L68" s="4"/>
      <c r="M68" s="1"/>
    </row>
    <row r="75" spans="1:13" x14ac:dyDescent="0.25">
      <c r="A75" s="12"/>
      <c r="B75" s="12"/>
      <c r="C75" s="43"/>
      <c r="D75" s="79"/>
      <c r="E75" s="79"/>
      <c r="F75" s="79"/>
      <c r="G75" s="12"/>
      <c r="H75" s="12"/>
      <c r="I75" s="43"/>
      <c r="J75" s="79"/>
      <c r="K75" s="79"/>
      <c r="L75" s="79"/>
      <c r="M75" s="43"/>
    </row>
    <row r="76" spans="1:13" x14ac:dyDescent="0.25">
      <c r="I76" s="1"/>
    </row>
    <row r="77" spans="1:13" s="43" customFormat="1" x14ac:dyDescent="0.25">
      <c r="A77" s="107"/>
      <c r="B77" s="107"/>
      <c r="C77" s="1"/>
      <c r="D77" s="4"/>
      <c r="E77" s="4"/>
      <c r="F77" s="4"/>
      <c r="G77" s="107"/>
      <c r="H77" s="107"/>
      <c r="I77" s="1"/>
      <c r="J77" s="4"/>
      <c r="K77" s="4"/>
      <c r="L77" s="4"/>
      <c r="M77" s="1"/>
    </row>
    <row r="78" spans="1:13" x14ac:dyDescent="0.25">
      <c r="I78" s="1"/>
    </row>
    <row r="79" spans="1:13" x14ac:dyDescent="0.25">
      <c r="A79" s="12"/>
      <c r="B79" s="12"/>
      <c r="C79" s="43"/>
      <c r="D79" s="79"/>
      <c r="E79" s="79"/>
      <c r="F79" s="79"/>
      <c r="G79" s="12"/>
      <c r="H79" s="12"/>
      <c r="I79" s="43"/>
      <c r="J79" s="79"/>
      <c r="K79" s="79"/>
      <c r="L79" s="79"/>
      <c r="M79" s="43"/>
    </row>
    <row r="80" spans="1:13" x14ac:dyDescent="0.25">
      <c r="A80" s="12"/>
      <c r="B80" s="12"/>
      <c r="C80" s="43"/>
      <c r="D80" s="79"/>
      <c r="E80" s="79"/>
      <c r="F80" s="79"/>
      <c r="G80" s="12"/>
      <c r="H80" s="12"/>
      <c r="I80" s="43"/>
      <c r="J80" s="79"/>
      <c r="K80" s="79"/>
      <c r="L80" s="79"/>
      <c r="M80" s="43"/>
    </row>
    <row r="81" spans="1:13" s="43" customFormat="1" x14ac:dyDescent="0.25">
      <c r="A81" s="12"/>
      <c r="B81" s="12"/>
      <c r="D81" s="79"/>
      <c r="E81" s="79"/>
      <c r="F81" s="79"/>
      <c r="G81" s="12"/>
      <c r="H81" s="12"/>
      <c r="J81" s="79"/>
      <c r="K81" s="79"/>
      <c r="L81" s="79"/>
    </row>
    <row r="82" spans="1:13" s="43" customFormat="1" x14ac:dyDescent="0.25">
      <c r="A82" s="12"/>
      <c r="B82" s="12"/>
      <c r="D82" s="79"/>
      <c r="E82" s="79"/>
      <c r="F82" s="79"/>
      <c r="G82" s="12"/>
      <c r="H82" s="12"/>
      <c r="J82" s="79"/>
      <c r="K82" s="79"/>
      <c r="L82" s="79"/>
    </row>
    <row r="83" spans="1:13" s="43" customFormat="1" x14ac:dyDescent="0.25">
      <c r="A83" s="107"/>
      <c r="B83" s="107"/>
      <c r="C83" s="1"/>
      <c r="D83" s="4"/>
      <c r="E83" s="4"/>
      <c r="F83" s="4"/>
      <c r="G83" s="107"/>
      <c r="H83" s="107"/>
      <c r="I83" s="1"/>
      <c r="J83" s="4"/>
      <c r="K83" s="4"/>
      <c r="L83" s="4"/>
      <c r="M83" s="1"/>
    </row>
    <row r="84" spans="1:13" s="43" customFormat="1" x14ac:dyDescent="0.25">
      <c r="A84" s="107"/>
      <c r="B84" s="107"/>
      <c r="C84" s="1"/>
      <c r="D84" s="4"/>
      <c r="E84" s="4"/>
      <c r="F84" s="4"/>
      <c r="G84" s="107"/>
      <c r="H84" s="107"/>
      <c r="I84" s="1"/>
      <c r="J84" s="4"/>
      <c r="K84" s="4"/>
      <c r="L84" s="4"/>
      <c r="M84" s="1"/>
    </row>
    <row r="85" spans="1:13" x14ac:dyDescent="0.25">
      <c r="I85" s="1"/>
    </row>
    <row r="86" spans="1:13" x14ac:dyDescent="0.25">
      <c r="I86" s="1"/>
    </row>
    <row r="87" spans="1:13" x14ac:dyDescent="0.25">
      <c r="A87" s="12"/>
      <c r="B87" s="12"/>
      <c r="C87" s="43"/>
      <c r="D87" s="79"/>
      <c r="E87" s="79"/>
      <c r="F87" s="79"/>
      <c r="G87" s="12"/>
      <c r="H87" s="12"/>
      <c r="I87" s="43"/>
      <c r="J87" s="79"/>
      <c r="K87" s="79"/>
      <c r="L87" s="79"/>
      <c r="M87" s="43"/>
    </row>
    <row r="88" spans="1:13" x14ac:dyDescent="0.25">
      <c r="A88" s="12"/>
      <c r="B88" s="12"/>
      <c r="C88" s="43"/>
      <c r="D88" s="79"/>
      <c r="E88" s="79"/>
      <c r="F88" s="79"/>
      <c r="G88" s="12"/>
      <c r="H88" s="12"/>
      <c r="I88" s="43"/>
      <c r="J88" s="79"/>
      <c r="K88" s="79"/>
      <c r="L88" s="79"/>
      <c r="M88" s="43"/>
    </row>
    <row r="89" spans="1:13" s="43" customFormat="1" x14ac:dyDescent="0.25">
      <c r="A89" s="12"/>
      <c r="B89" s="12"/>
      <c r="D89" s="79"/>
      <c r="E89" s="79"/>
      <c r="F89" s="79"/>
      <c r="G89" s="12"/>
      <c r="H89" s="12"/>
      <c r="J89" s="79"/>
      <c r="K89" s="79"/>
      <c r="L89" s="79"/>
    </row>
    <row r="90" spans="1:13" s="43" customFormat="1" x14ac:dyDescent="0.25">
      <c r="A90" s="107"/>
      <c r="B90" s="107"/>
      <c r="C90" s="1"/>
      <c r="D90" s="4"/>
      <c r="E90" s="4"/>
      <c r="F90" s="4"/>
      <c r="G90" s="107"/>
      <c r="H90" s="107"/>
      <c r="I90" s="1"/>
      <c r="J90" s="4"/>
      <c r="K90" s="4"/>
      <c r="L90" s="4"/>
      <c r="M90" s="1"/>
    </row>
    <row r="91" spans="1:13" s="43" customFormat="1" x14ac:dyDescent="0.25">
      <c r="A91" s="107"/>
      <c r="B91" s="107"/>
      <c r="C91" s="1"/>
      <c r="D91" s="4"/>
      <c r="E91" s="4"/>
      <c r="F91" s="4"/>
      <c r="G91" s="107"/>
      <c r="H91" s="107"/>
      <c r="I91" s="5"/>
      <c r="J91" s="4"/>
      <c r="K91" s="4"/>
      <c r="L91" s="4"/>
      <c r="M91" s="1"/>
    </row>
    <row r="93" spans="1:13" x14ac:dyDescent="0.25">
      <c r="A93" s="118"/>
      <c r="B93" s="118"/>
      <c r="C93" s="81"/>
      <c r="D93" s="82"/>
      <c r="E93" s="82"/>
      <c r="F93" s="82"/>
      <c r="G93" s="118"/>
      <c r="H93" s="118"/>
      <c r="I93" s="83"/>
      <c r="J93" s="82"/>
      <c r="K93" s="82"/>
      <c r="L93" s="82"/>
      <c r="M93" s="81"/>
    </row>
    <row r="95" spans="1:13" s="81" customFormat="1" x14ac:dyDescent="0.25">
      <c r="A95" s="107"/>
      <c r="B95" s="107"/>
      <c r="C95" s="1"/>
      <c r="D95" s="4"/>
      <c r="E95" s="4"/>
      <c r="F95" s="4"/>
      <c r="G95" s="107"/>
      <c r="H95" s="107"/>
      <c r="I95" s="5"/>
      <c r="J95" s="4"/>
      <c r="K95" s="4"/>
      <c r="L95" s="4"/>
      <c r="M95" s="1"/>
    </row>
    <row r="97" spans="1:13" x14ac:dyDescent="0.25">
      <c r="I97" s="1"/>
    </row>
    <row r="98" spans="1:13" x14ac:dyDescent="0.25">
      <c r="I98" s="1"/>
    </row>
    <row r="99" spans="1:13" x14ac:dyDescent="0.25">
      <c r="I99" s="1"/>
    </row>
    <row r="100" spans="1:13" x14ac:dyDescent="0.25">
      <c r="I100" s="1"/>
    </row>
    <row r="101" spans="1:13" x14ac:dyDescent="0.25">
      <c r="A101" s="12"/>
      <c r="B101" s="12"/>
      <c r="C101" s="43"/>
      <c r="D101" s="79"/>
      <c r="E101" s="79"/>
      <c r="F101" s="79"/>
      <c r="G101" s="12"/>
      <c r="H101" s="12"/>
      <c r="I101" s="43"/>
      <c r="J101" s="79"/>
      <c r="K101" s="79"/>
      <c r="L101" s="79"/>
      <c r="M101" s="43"/>
    </row>
    <row r="103" spans="1:13" s="43" customFormat="1" x14ac:dyDescent="0.25">
      <c r="A103" s="107"/>
      <c r="B103" s="107"/>
      <c r="C103" s="1"/>
      <c r="D103" s="4"/>
      <c r="E103" s="4"/>
      <c r="F103" s="4"/>
      <c r="G103" s="107"/>
      <c r="H103" s="107"/>
      <c r="I103" s="5"/>
      <c r="J103" s="4"/>
      <c r="K103" s="4"/>
      <c r="L103" s="4"/>
      <c r="M103" s="1"/>
    </row>
  </sheetData>
  <mergeCells count="5">
    <mergeCell ref="H10:H11"/>
    <mergeCell ref="A2:M2"/>
    <mergeCell ref="A3:M3"/>
    <mergeCell ref="A1:M1"/>
    <mergeCell ref="I10:I1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&amp;R14.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2025-03-06T12:40:40Z</dcterms:modified>
</cp:coreProperties>
</file>