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3. évi rendeletek\Következő rendelet módosítás\Előterjesztés\"/>
    </mc:Choice>
  </mc:AlternateContent>
  <bookViews>
    <workbookView xWindow="480" yWindow="360" windowWidth="19440" windowHeight="12345"/>
  </bookViews>
  <sheets>
    <sheet name="Munka1" sheetId="1" r:id="rId1"/>
    <sheet name="Munka2" sheetId="2" r:id="rId2"/>
    <sheet name="Munka3" sheetId="3" r:id="rId3"/>
  </sheets>
  <definedNames>
    <definedName name="_xlnm.Print_Titles" localSheetId="0">Munka1!$A:$B,Munka1!$1:$6</definedName>
    <definedName name="_xlnm.Print_Area" localSheetId="0">Munka1!$A$1:$U$19</definedName>
  </definedNames>
  <calcPr calcId="152511"/>
</workbook>
</file>

<file path=xl/calcChain.xml><?xml version="1.0" encoding="utf-8"?>
<calcChain xmlns="http://schemas.openxmlformats.org/spreadsheetml/2006/main">
  <c r="C18" i="1" l="1"/>
  <c r="E7" i="1" l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D18" i="1" l="1"/>
  <c r="D19" i="1" s="1"/>
  <c r="F18" i="1"/>
  <c r="F19" i="1" s="1"/>
  <c r="G18" i="1"/>
  <c r="G19" i="1" s="1"/>
  <c r="J18" i="1"/>
  <c r="J19" i="1" s="1"/>
  <c r="K18" i="1"/>
  <c r="K19" i="1" s="1"/>
  <c r="M18" i="1"/>
  <c r="M19" i="1" s="1"/>
  <c r="N18" i="1"/>
  <c r="N19" i="1" s="1"/>
  <c r="R18" i="1"/>
  <c r="R19" i="1" s="1"/>
  <c r="C19" i="1"/>
  <c r="O8" i="1" l="1"/>
  <c r="O9" i="1"/>
  <c r="O10" i="1"/>
  <c r="O11" i="1"/>
  <c r="O12" i="1"/>
  <c r="O13" i="1"/>
  <c r="O14" i="1"/>
  <c r="O15" i="1"/>
  <c r="O16" i="1"/>
  <c r="O17" i="1"/>
  <c r="O7" i="1"/>
  <c r="L8" i="1"/>
  <c r="L9" i="1"/>
  <c r="L10" i="1"/>
  <c r="L11" i="1"/>
  <c r="L12" i="1"/>
  <c r="L13" i="1"/>
  <c r="L14" i="1"/>
  <c r="L15" i="1"/>
  <c r="L16" i="1"/>
  <c r="L17" i="1"/>
  <c r="L7" i="1"/>
  <c r="H8" i="1"/>
  <c r="H9" i="1"/>
  <c r="H10" i="1"/>
  <c r="H11" i="1"/>
  <c r="H12" i="1"/>
  <c r="H13" i="1"/>
  <c r="H14" i="1"/>
  <c r="H15" i="1"/>
  <c r="H16" i="1"/>
  <c r="H17" i="1"/>
  <c r="H7" i="1"/>
  <c r="E8" i="1"/>
  <c r="E9" i="1"/>
  <c r="E10" i="1"/>
  <c r="E11" i="1"/>
  <c r="E12" i="1"/>
  <c r="E13" i="1"/>
  <c r="E14" i="1"/>
  <c r="E15" i="1"/>
  <c r="E16" i="1"/>
  <c r="E17" i="1"/>
  <c r="O18" i="1" l="1"/>
  <c r="H18" i="1"/>
  <c r="H19" i="1" s="1"/>
  <c r="E18" i="1"/>
  <c r="E19" i="1" s="1"/>
  <c r="L18" i="1"/>
  <c r="L19" i="1" s="1"/>
  <c r="O19" i="1"/>
  <c r="I17" i="1"/>
  <c r="S17" i="1" s="1"/>
  <c r="I13" i="1"/>
  <c r="I9" i="1"/>
  <c r="S9" i="1" s="1"/>
  <c r="P17" i="1"/>
  <c r="T17" i="1" s="1"/>
  <c r="P15" i="1"/>
  <c r="T15" i="1" s="1"/>
  <c r="P13" i="1"/>
  <c r="T13" i="1" s="1"/>
  <c r="P11" i="1"/>
  <c r="T11" i="1" s="1"/>
  <c r="P9" i="1"/>
  <c r="I7" i="1"/>
  <c r="S7" i="1" s="1"/>
  <c r="I16" i="1"/>
  <c r="S16" i="1" s="1"/>
  <c r="I14" i="1"/>
  <c r="I12" i="1"/>
  <c r="S12" i="1" s="1"/>
  <c r="I10" i="1"/>
  <c r="S10" i="1" s="1"/>
  <c r="I8" i="1"/>
  <c r="P7" i="1"/>
  <c r="P16" i="1"/>
  <c r="T16" i="1" s="1"/>
  <c r="P14" i="1"/>
  <c r="T14" i="1" s="1"/>
  <c r="P12" i="1"/>
  <c r="T12" i="1" s="1"/>
  <c r="P10" i="1"/>
  <c r="T10" i="1" s="1"/>
  <c r="P8" i="1"/>
  <c r="T8" i="1" s="1"/>
  <c r="U17" i="1"/>
  <c r="U13" i="1"/>
  <c r="U16" i="1"/>
  <c r="U8" i="1"/>
  <c r="I15" i="1"/>
  <c r="I11" i="1"/>
  <c r="Q17" i="1" l="1"/>
  <c r="T9" i="1"/>
  <c r="P18" i="1"/>
  <c r="P19" i="1" s="1"/>
  <c r="Q13" i="1"/>
  <c r="U12" i="1"/>
  <c r="T7" i="1"/>
  <c r="U7" i="1" s="1"/>
  <c r="I18" i="1"/>
  <c r="I19" i="1" s="1"/>
  <c r="Q8" i="1"/>
  <c r="Q7" i="1"/>
  <c r="Q16" i="1"/>
  <c r="Q12" i="1"/>
  <c r="S13" i="1"/>
  <c r="Q9" i="1"/>
  <c r="U11" i="1"/>
  <c r="U15" i="1"/>
  <c r="Q10" i="1"/>
  <c r="Q14" i="1"/>
  <c r="S14" i="1"/>
  <c r="U10" i="1"/>
  <c r="U14" i="1"/>
  <c r="S11" i="1"/>
  <c r="Q11" i="1"/>
  <c r="Q15" i="1"/>
  <c r="S15" i="1"/>
  <c r="Q18" i="1" l="1"/>
  <c r="Q19" i="1" s="1"/>
  <c r="S18" i="1"/>
  <c r="S19" i="1" s="1"/>
  <c r="T18" i="1"/>
  <c r="T19" i="1" s="1"/>
  <c r="U9" i="1"/>
  <c r="U18" i="1" s="1"/>
  <c r="U19" i="1" s="1"/>
</calcChain>
</file>

<file path=xl/sharedStrings.xml><?xml version="1.0" encoding="utf-8"?>
<sst xmlns="http://schemas.openxmlformats.org/spreadsheetml/2006/main" count="46" uniqueCount="45">
  <si>
    <t>Alaptevékenység
költségvetési 
bevételei</t>
  </si>
  <si>
    <t>Alaptevékenység
költségvetési 
kiadásai</t>
  </si>
  <si>
    <t>Alaptevékenység
finanszírozási 
bevételei</t>
  </si>
  <si>
    <t>Alaptevékenység
finanszírozási 
kiadásai</t>
  </si>
  <si>
    <t>Vállalkozási 
tevékenység
költségvetési
bevételei</t>
  </si>
  <si>
    <t>Vállalkozási 
tevékenység
költségvetési
kiadásai</t>
  </si>
  <si>
    <t>Intézmény 
megnevezése</t>
  </si>
  <si>
    <t>Vállalkozási 
tevékenység
finanszírozási
bevételei</t>
  </si>
  <si>
    <t>Vállalkozási 
tevékenység
finanszírozási
kiadásai</t>
  </si>
  <si>
    <t>3=1-2</t>
  </si>
  <si>
    <t>6=4-5</t>
  </si>
  <si>
    <t>10=8-9</t>
  </si>
  <si>
    <t>13=11-12</t>
  </si>
  <si>
    <t>Budapest Főváros VII. kerület Erzsébetváros Önkormányzata</t>
  </si>
  <si>
    <t>Erzsébetvárosi Polgármesteri Hivatal</t>
  </si>
  <si>
    <t>Bischitz Johanna Integrált Humán Szolgáltató Központ</t>
  </si>
  <si>
    <t>Erzsébetváros Rendészeti Igazgatósága</t>
  </si>
  <si>
    <t>Sorszám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</si>
  <si>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</si>
  <si>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</si>
  <si>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</si>
  <si>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</si>
  <si>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</si>
  <si>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</si>
  <si>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</si>
  <si>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7=3+6</t>
  </si>
  <si>
    <t>14=10+13</t>
  </si>
  <si>
    <t>15=7+14</t>
  </si>
  <si>
    <t>17=7-16</t>
  </si>
  <si>
    <t>19=14-18</t>
  </si>
  <si>
    <t>IV.
Vállalkozási 
tevékenység
finanszírozási
egyenlege</t>
  </si>
  <si>
    <t>B.
Vállalkozási 
tevékenység
maradványa
(III+IV)</t>
  </si>
  <si>
    <t>C.
Összes
maradvány
(A+B)</t>
  </si>
  <si>
    <t>D.
Alaptevékenység
kötelezettség-vállalással 
terhelt maradványa</t>
  </si>
  <si>
    <t>E.
Alaptevékenység
szabad
maradványa
(A-D)</t>
  </si>
  <si>
    <t>G.
Vállalkozási 
tevékenység
felhasználható
maradványa
(B-F)</t>
  </si>
  <si>
    <t>Ft</t>
  </si>
  <si>
    <t>F.
Vállalkozási 
tevékenységet
terhelő befizetési
kötelezettség
(B*0,09)</t>
  </si>
  <si>
    <t>Intézmények összesen (3+…+11)</t>
  </si>
  <si>
    <t>Mindösszesen (1+2+12)</t>
  </si>
  <si>
    <t>I.
Alaptevékenység
költségvetési 
egyenlege</t>
  </si>
  <si>
    <t>II.
Alaptevékenység
finanszírozási 
egyenlege</t>
  </si>
  <si>
    <t>III.
Vállalkozási 
tevékenység
költségvetési
egyenlege</t>
  </si>
  <si>
    <t>A.
Alaptevékenység
maradványa
(I+II)</t>
  </si>
  <si>
    <t>Kimutatás Budapest Főváros VII. Kerület Erzsébetváros Önkormányzata és költségvetési szervei
2022. évi költségvetési maradványáról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</si>
</sst>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20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3" fontId="4" fillId="0" borderId="8" xfId="0" applyNumberFormat="1" applyFont="1" applyFill="1" applyBorder="1" applyAlignment="1">
      <alignment horizontal="center" vertical="center"/>
    </xf>
    <xf numFmtId="3" fontId="4" fillId="0" borderId="9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vertical="center"/>
    </xf>
    <xf numFmtId="3" fontId="3" fillId="0" borderId="6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3" fontId="3" fillId="0" borderId="3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/>
    <xf numFmtId="3" fontId="1" fillId="0" borderId="2" xfId="0" applyNumberFormat="1" applyFont="1" applyFill="1" applyBorder="1"/>
    <xf numFmtId="3" fontId="1" fillId="0" borderId="3" xfId="0" applyNumberFormat="1" applyFont="1" applyFill="1" applyBorder="1"/>
    <xf numFmtId="3" fontId="1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wrapText="1"/>
    </xf>
    <xf numFmtId="3" fontId="4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right"/>
    </xf>
    <xf numFmtId="3" fontId="3" fillId="0" borderId="9" xfId="0" applyNumberFormat="1" applyFont="1" applyFill="1" applyBorder="1" applyAlignment="1">
      <alignment horizontal="center" vertical="center"/>
    </xf>
    <xf numFmtId="3" fontId="3" fillId="0" borderId="18" xfId="0" applyNumberFormat="1" applyFont="1" applyFill="1" applyBorder="1" applyAlignment="1">
      <alignment horizontal="center" vertical="center"/>
    </xf>
    <xf numFmtId="3" fontId="3" fillId="0" borderId="23" xfId="0" applyNumberFormat="1" applyFont="1" applyFill="1" applyBorder="1" applyAlignment="1">
      <alignment horizontal="center" vertical="center"/>
    </xf>
    <xf numFmtId="3" fontId="4" fillId="0" borderId="21" xfId="0" applyNumberFormat="1" applyFont="1" applyFill="1" applyBorder="1" applyAlignment="1">
      <alignment horizontal="center" vertical="center"/>
    </xf>
    <xf numFmtId="3" fontId="3" fillId="0" borderId="21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11" xfId="0" applyNumberFormat="1" applyFont="1" applyFill="1" applyBorder="1" applyAlignment="1">
      <alignment horizontal="center" vertical="center" textRotation="90"/>
    </xf>
    <xf numFmtId="3" fontId="4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3" fontId="3" fillId="0" borderId="24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12" xfId="0" applyNumberFormat="1" applyFont="1" applyFill="1" applyBorder="1" applyAlignment="1">
      <alignment horizontal="center" vertical="center" wrapText="1"/>
    </xf>
    <xf numFmtId="3" fontId="4" fillId="0" borderId="11" xfId="0" applyNumberFormat="1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horizontal="left" vertical="center" wrapText="1"/>
    </xf>
    <xf numFmtId="3" fontId="3" fillId="0" borderId="5" xfId="0" applyNumberFormat="1" applyFont="1" applyFill="1" applyBorder="1" applyAlignment="1">
      <alignment vertical="center"/>
    </xf>
    <xf numFmtId="3" fontId="3" fillId="0" borderId="24" xfId="0" applyNumberFormat="1" applyFont="1" applyFill="1" applyBorder="1" applyAlignment="1">
      <alignment vertical="center"/>
    </xf>
    <xf numFmtId="3" fontId="4" fillId="0" borderId="6" xfId="0" applyNumberFormat="1" applyFont="1" applyFill="1" applyBorder="1" applyAlignment="1">
      <alignment vertical="center"/>
    </xf>
    <xf numFmtId="3" fontId="3" fillId="0" borderId="12" xfId="0" applyNumberFormat="1" applyFont="1" applyFill="1" applyBorder="1" applyAlignment="1">
      <alignment vertical="center"/>
    </xf>
    <xf numFmtId="3" fontId="5" fillId="0" borderId="11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vertical="center"/>
    </xf>
    <xf numFmtId="3" fontId="6" fillId="0" borderId="24" xfId="0" applyNumberFormat="1" applyFont="1" applyFill="1" applyBorder="1" applyAlignment="1">
      <alignment vertical="center"/>
    </xf>
    <xf numFmtId="3" fontId="5" fillId="0" borderId="6" xfId="0" applyNumberFormat="1" applyFont="1" applyFill="1" applyBorder="1" applyAlignment="1">
      <alignment vertical="center"/>
    </xf>
    <xf numFmtId="3" fontId="6" fillId="0" borderId="12" xfId="0" applyNumberFormat="1" applyFont="1" applyFill="1" applyBorder="1" applyAlignment="1">
      <alignment vertical="center"/>
    </xf>
    <xf numFmtId="3" fontId="5" fillId="0" borderId="13" xfId="0" applyNumberFormat="1" applyFont="1" applyFill="1" applyBorder="1" applyAlignment="1">
      <alignment vertical="center"/>
    </xf>
    <xf numFmtId="3" fontId="4" fillId="0" borderId="3" xfId="0" applyNumberFormat="1" applyFont="1" applyFill="1" applyBorder="1" applyAlignment="1">
      <alignment horizontal="left" vertical="center" wrapText="1"/>
    </xf>
    <xf numFmtId="3" fontId="4" fillId="0" borderId="3" xfId="0" applyNumberFormat="1" applyFont="1" applyFill="1" applyBorder="1" applyAlignment="1">
      <alignment vertical="center"/>
    </xf>
    <xf numFmtId="3" fontId="3" fillId="0" borderId="19" xfId="0" applyNumberFormat="1" applyFont="1" applyFill="1" applyBorder="1" applyAlignment="1">
      <alignment vertical="center"/>
    </xf>
    <xf numFmtId="3" fontId="3" fillId="0" borderId="25" xfId="0" applyNumberFormat="1" applyFont="1" applyFill="1" applyBorder="1" applyAlignment="1">
      <alignment vertical="center"/>
    </xf>
    <xf numFmtId="3" fontId="4" fillId="0" borderId="2" xfId="0" applyNumberFormat="1" applyFont="1" applyFill="1" applyBorder="1" applyAlignment="1">
      <alignment vertical="center"/>
    </xf>
    <xf numFmtId="3" fontId="3" fillId="0" borderId="14" xfId="0" applyNumberFormat="1" applyFont="1" applyFill="1" applyBorder="1" applyAlignment="1">
      <alignment vertical="center"/>
    </xf>
    <xf numFmtId="3" fontId="5" fillId="0" borderId="15" xfId="0" applyNumberFormat="1" applyFont="1" applyFill="1" applyBorder="1" applyAlignment="1">
      <alignment vertical="center"/>
    </xf>
    <xf numFmtId="3" fontId="3" fillId="0" borderId="16" xfId="0" applyNumberFormat="1" applyFont="1" applyFill="1" applyBorder="1" applyAlignment="1">
      <alignment horizontal="left" vertical="center" wrapText="1"/>
    </xf>
    <xf numFmtId="3" fontId="3" fillId="0" borderId="16" xfId="0" applyNumberFormat="1" applyFont="1" applyFill="1" applyBorder="1" applyAlignment="1">
      <alignment vertical="center"/>
    </xf>
    <xf numFmtId="3" fontId="3" fillId="0" borderId="20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3" fontId="3" fillId="0" borderId="22" xfId="0" applyNumberFormat="1" applyFont="1" applyFill="1" applyBorder="1" applyAlignment="1">
      <alignment vertical="center"/>
    </xf>
    <xf numFmtId="3" fontId="3" fillId="0" borderId="17" xfId="0" applyNumberFormat="1" applyFont="1" applyFill="1" applyBorder="1" applyAlignment="1">
      <alignment vertical="center"/>
    </xf>
    <xf numFmtId="3" fontId="4" fillId="0" borderId="15" xfId="0" applyNumberFormat="1" applyFont="1" applyFill="1" applyBorder="1" applyAlignment="1">
      <alignment vertical="center"/>
    </xf>
    <xf numFmtId="3" fontId="1" fillId="0" borderId="7" xfId="0" applyNumberFormat="1" applyFont="1" applyFill="1" applyBorder="1"/>
    <xf numFmtId="3" fontId="1" fillId="0" borderId="7" xfId="0" applyNumberFormat="1" applyFont="1" applyFill="1" applyBorder="1" applyAlignment="1">
      <alignment horizontal="left"/>
    </xf>
    <xf numFmtId="3" fontId="2" fillId="0" borderId="7" xfId="0" applyNumberFormat="1" applyFont="1" applyFill="1" applyBorder="1"/>
    <xf numFmtId="3" fontId="1" fillId="0" borderId="1" xfId="0" applyNumberFormat="1" applyFont="1" applyFill="1" applyBorder="1"/>
    <xf numFmtId="3" fontId="1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/>
    <xf numFmtId="3" fontId="8" fillId="0" borderId="1" xfId="0" applyNumberFormat="1" applyFont="1" applyFill="1" applyBorder="1" applyAlignment="1">
      <alignment vertical="center"/>
    </xf>
    <xf numFmtId="3" fontId="6" fillId="0" borderId="6" xfId="0" applyNumberFormat="1" applyFont="1" applyFill="1" applyBorder="1" applyAlignment="1">
      <alignment vertical="center"/>
    </xf>
    <xf numFmtId="3" fontId="5" fillId="0" borderId="3" xfId="0" applyNumberFormat="1" applyFont="1" applyFill="1" applyBorder="1" applyAlignment="1">
      <alignment vertical="center"/>
    </xf>
    <xf numFmtId="3" fontId="6" fillId="0" borderId="3" xfId="0" applyNumberFormat="1" applyFont="1" applyFill="1" applyBorder="1" applyAlignment="1">
      <alignment vertical="center"/>
    </xf>
    <xf numFmtId="3" fontId="6" fillId="0" borderId="2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view="pageBreakPreview" topLeftCell="D1" zoomScale="80" zoomScaleNormal="100" zoomScaleSheetLayoutView="80" workbookViewId="0">
      <selection activeCell="M3" sqref="M3"/>
    </sheetView>
  </sheetViews>
  <sheetFormatPr defaultColWidth="50" defaultRowHeight="26.25" x14ac:dyDescent="0.4"/>
  <cols>
    <col min="1" max="1" width="3.85546875" style="64" bestFit="1" customWidth="1"/>
    <col min="2" max="2" width="22.42578125" style="64" customWidth="1"/>
    <col min="3" max="4" width="17.7109375" style="64" customWidth="1"/>
    <col min="5" max="5" width="17.7109375" style="66" customWidth="1"/>
    <col min="6" max="7" width="17.7109375" style="64" customWidth="1"/>
    <col min="8" max="9" width="17.7109375" style="66" customWidth="1"/>
    <col min="10" max="11" width="17.7109375" style="64" customWidth="1"/>
    <col min="12" max="12" width="17.7109375" style="66" customWidth="1"/>
    <col min="13" max="14" width="17.7109375" style="64" customWidth="1"/>
    <col min="15" max="21" width="17.7109375" style="66" customWidth="1"/>
    <col min="22" max="16384" width="50" style="64"/>
  </cols>
  <sheetData>
    <row r="1" spans="1:22" s="9" customFormat="1" ht="68.25" customHeight="1" x14ac:dyDescent="0.4">
      <c r="A1" s="72" t="s">
        <v>44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12"/>
      <c r="N1" s="12"/>
      <c r="O1" s="12"/>
      <c r="P1" s="12"/>
      <c r="Q1" s="12"/>
      <c r="R1" s="7"/>
      <c r="S1" s="7"/>
      <c r="T1" s="7"/>
      <c r="U1" s="7"/>
      <c r="V1" s="8"/>
    </row>
    <row r="2" spans="1:22" s="10" customFormat="1" ht="18" customHeight="1" x14ac:dyDescent="0.4">
      <c r="B2" s="11"/>
      <c r="C2" s="12"/>
      <c r="D2" s="12"/>
      <c r="E2" s="12"/>
      <c r="F2" s="12"/>
      <c r="G2" s="12"/>
      <c r="H2" s="12"/>
      <c r="I2" s="12"/>
      <c r="J2" s="12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</row>
    <row r="3" spans="1:22" s="10" customFormat="1" ht="16.5" customHeight="1" x14ac:dyDescent="0.4">
      <c r="B3" s="11"/>
      <c r="C3" s="12"/>
      <c r="D3" s="12"/>
      <c r="E3" s="12"/>
      <c r="F3" s="12"/>
      <c r="G3" s="12"/>
      <c r="H3" s="12"/>
      <c r="I3" s="12"/>
      <c r="J3" s="12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2" s="13" customFormat="1" ht="16.5" thickBot="1" x14ac:dyDescent="0.3">
      <c r="B4" s="14"/>
      <c r="C4" s="14"/>
      <c r="D4" s="14"/>
      <c r="E4" s="14"/>
      <c r="F4" s="14"/>
      <c r="G4" s="14"/>
      <c r="H4" s="14"/>
      <c r="J4" s="14"/>
      <c r="K4" s="14"/>
      <c r="L4" s="15" t="s">
        <v>36</v>
      </c>
      <c r="M4" s="15"/>
      <c r="N4" s="14"/>
      <c r="O4" s="14"/>
      <c r="P4" s="15"/>
      <c r="Q4" s="14"/>
      <c r="R4" s="14"/>
      <c r="S4" s="14"/>
      <c r="T4" s="14"/>
      <c r="U4" s="15" t="s">
        <v>36</v>
      </c>
    </row>
    <row r="5" spans="1:22" s="23" customFormat="1" ht="15.75" x14ac:dyDescent="0.25">
      <c r="A5" s="1"/>
      <c r="B5" s="2"/>
      <c r="C5" s="2">
        <v>1</v>
      </c>
      <c r="D5" s="2">
        <v>2</v>
      </c>
      <c r="E5" s="16" t="s">
        <v>9</v>
      </c>
      <c r="F5" s="2">
        <v>4</v>
      </c>
      <c r="G5" s="2">
        <v>5</v>
      </c>
      <c r="H5" s="17" t="s">
        <v>10</v>
      </c>
      <c r="I5" s="18" t="s">
        <v>25</v>
      </c>
      <c r="J5" s="19">
        <v>8</v>
      </c>
      <c r="K5" s="2">
        <v>9</v>
      </c>
      <c r="L5" s="21" t="s">
        <v>11</v>
      </c>
      <c r="M5" s="19">
        <v>11</v>
      </c>
      <c r="N5" s="19">
        <v>12</v>
      </c>
      <c r="O5" s="16" t="s">
        <v>12</v>
      </c>
      <c r="P5" s="17" t="s">
        <v>26</v>
      </c>
      <c r="Q5" s="18" t="s">
        <v>27</v>
      </c>
      <c r="R5" s="20">
        <v>16</v>
      </c>
      <c r="S5" s="16" t="s">
        <v>28</v>
      </c>
      <c r="T5" s="16">
        <v>18</v>
      </c>
      <c r="U5" s="21" t="s">
        <v>29</v>
      </c>
      <c r="V5" s="22"/>
    </row>
    <row r="6" spans="1:22" s="23" customFormat="1" ht="110.25" x14ac:dyDescent="0.25">
      <c r="A6" s="24" t="s">
        <v>17</v>
      </c>
      <c r="B6" s="25" t="s">
        <v>6</v>
      </c>
      <c r="C6" s="25" t="s">
        <v>0</v>
      </c>
      <c r="D6" s="25" t="s">
        <v>1</v>
      </c>
      <c r="E6" s="26" t="s">
        <v>40</v>
      </c>
      <c r="F6" s="25" t="s">
        <v>2</v>
      </c>
      <c r="G6" s="25" t="s">
        <v>3</v>
      </c>
      <c r="H6" s="27" t="s">
        <v>41</v>
      </c>
      <c r="I6" s="28" t="s">
        <v>43</v>
      </c>
      <c r="J6" s="29" t="s">
        <v>4</v>
      </c>
      <c r="K6" s="25" t="s">
        <v>5</v>
      </c>
      <c r="L6" s="31" t="s">
        <v>42</v>
      </c>
      <c r="M6" s="29" t="s">
        <v>7</v>
      </c>
      <c r="N6" s="29" t="s">
        <v>8</v>
      </c>
      <c r="O6" s="26" t="s">
        <v>30</v>
      </c>
      <c r="P6" s="27" t="s">
        <v>31</v>
      </c>
      <c r="Q6" s="28" t="s">
        <v>32</v>
      </c>
      <c r="R6" s="30" t="s">
        <v>33</v>
      </c>
      <c r="S6" s="26" t="s">
        <v>34</v>
      </c>
      <c r="T6" s="26" t="s">
        <v>37</v>
      </c>
      <c r="U6" s="31" t="s">
        <v>35</v>
      </c>
      <c r="V6" s="22"/>
    </row>
    <row r="7" spans="1:22" s="3" customFormat="1" ht="47.25" customHeight="1" x14ac:dyDescent="0.25">
      <c r="A7" s="32">
        <v>1</v>
      </c>
      <c r="B7" s="33" t="s">
        <v>13</v>
      </c>
      <c r="C7" s="40">
        <v>17370537450</v>
      </c>
      <c r="D7" s="40">
        <v>10851304929</v>
      </c>
      <c r="E7" s="41">
        <f>C7-D7</f>
        <v>6519232521</v>
      </c>
      <c r="F7" s="40">
        <v>25060155561</v>
      </c>
      <c r="G7" s="40">
        <v>30229073479</v>
      </c>
      <c r="H7" s="34">
        <f>F7-G7</f>
        <v>-5168917918</v>
      </c>
      <c r="I7" s="35">
        <f>E7+H7</f>
        <v>1350314603</v>
      </c>
      <c r="J7" s="36"/>
      <c r="L7" s="37">
        <f>J7-K7</f>
        <v>0</v>
      </c>
      <c r="M7" s="36"/>
      <c r="N7" s="36"/>
      <c r="O7" s="5">
        <f>M7-N7</f>
        <v>0</v>
      </c>
      <c r="P7" s="34">
        <f>L7+O7</f>
        <v>0</v>
      </c>
      <c r="Q7" s="35">
        <f>I7+P7</f>
        <v>1350314603</v>
      </c>
      <c r="R7" s="68">
        <v>305162097</v>
      </c>
      <c r="S7" s="5">
        <f>I7-R7</f>
        <v>1045152506</v>
      </c>
      <c r="T7" s="5">
        <f>P7*0.1</f>
        <v>0</v>
      </c>
      <c r="U7" s="37">
        <f>P7-T7</f>
        <v>0</v>
      </c>
      <c r="V7" s="36"/>
    </row>
    <row r="8" spans="1:22" s="40" customFormat="1" ht="47.25" customHeight="1" x14ac:dyDescent="0.25">
      <c r="A8" s="38">
        <f>A7+1</f>
        <v>2</v>
      </c>
      <c r="B8" s="39" t="s">
        <v>14</v>
      </c>
      <c r="C8" s="40">
        <v>122996010</v>
      </c>
      <c r="D8" s="40">
        <v>2197993070</v>
      </c>
      <c r="E8" s="41">
        <f t="shared" ref="E8:E17" si="0">C8-D8</f>
        <v>-2074997060</v>
      </c>
      <c r="F8" s="40">
        <v>2128743671</v>
      </c>
      <c r="G8" s="67"/>
      <c r="H8" s="42">
        <f t="shared" ref="H8:H17" si="1">F8-G8</f>
        <v>2128743671</v>
      </c>
      <c r="I8" s="43">
        <f t="shared" ref="I8:I17" si="2">E8+H8</f>
        <v>53746611</v>
      </c>
      <c r="J8" s="44"/>
      <c r="L8" s="45">
        <f t="shared" ref="L8:L17" si="3">J8-K8</f>
        <v>0</v>
      </c>
      <c r="M8" s="44"/>
      <c r="N8" s="44"/>
      <c r="O8" s="41">
        <f t="shared" ref="O8:O17" si="4">M8-N8</f>
        <v>0</v>
      </c>
      <c r="P8" s="42">
        <f t="shared" ref="P8:P17" si="5">L8+O8</f>
        <v>0</v>
      </c>
      <c r="Q8" s="43">
        <f t="shared" ref="Q8:Q17" si="6">I8+P8</f>
        <v>53746611</v>
      </c>
      <c r="R8" s="68">
        <v>53746611</v>
      </c>
      <c r="S8" s="41">
        <v>0</v>
      </c>
      <c r="T8" s="41">
        <f>P8*0.1</f>
        <v>0</v>
      </c>
      <c r="U8" s="45">
        <f t="shared" ref="U8:U17" si="7">P8-T8</f>
        <v>0</v>
      </c>
      <c r="V8" s="44"/>
    </row>
    <row r="9" spans="1:22" s="3" customFormat="1" ht="47.25" customHeight="1" x14ac:dyDescent="0.25">
      <c r="A9" s="38">
        <f t="shared" ref="A9:A18" si="8">A8+1</f>
        <v>3</v>
      </c>
      <c r="B9" s="33" t="s">
        <v>15</v>
      </c>
      <c r="C9" s="40">
        <v>1004607387</v>
      </c>
      <c r="D9" s="40">
        <v>3684540149</v>
      </c>
      <c r="E9" s="5">
        <f t="shared" si="0"/>
        <v>-2679932762</v>
      </c>
      <c r="F9" s="40">
        <v>2779916536</v>
      </c>
      <c r="G9" s="67"/>
      <c r="H9" s="34">
        <f t="shared" si="1"/>
        <v>2779916536</v>
      </c>
      <c r="I9" s="35">
        <f t="shared" si="2"/>
        <v>99983774</v>
      </c>
      <c r="J9" s="36"/>
      <c r="L9" s="37">
        <f t="shared" si="3"/>
        <v>0</v>
      </c>
      <c r="M9" s="36"/>
      <c r="N9" s="36"/>
      <c r="O9" s="5">
        <f t="shared" si="4"/>
        <v>0</v>
      </c>
      <c r="P9" s="34">
        <f t="shared" si="5"/>
        <v>0</v>
      </c>
      <c r="Q9" s="35">
        <f t="shared" si="6"/>
        <v>99983774</v>
      </c>
      <c r="R9" s="68">
        <v>99983774</v>
      </c>
      <c r="S9" s="5">
        <f t="shared" ref="S9:S17" si="9">I9-R9</f>
        <v>0</v>
      </c>
      <c r="T9" s="5">
        <f t="shared" ref="T9:T17" si="10">P9*0.1</f>
        <v>0</v>
      </c>
      <c r="U9" s="37">
        <f t="shared" si="7"/>
        <v>0</v>
      </c>
      <c r="V9" s="36"/>
    </row>
    <row r="10" spans="1:22" s="3" customFormat="1" ht="47.25" customHeight="1" x14ac:dyDescent="0.25">
      <c r="A10" s="38">
        <f t="shared" si="8"/>
        <v>4</v>
      </c>
      <c r="B10" s="33" t="s">
        <v>18</v>
      </c>
      <c r="C10" s="40">
        <v>1191782</v>
      </c>
      <c r="D10" s="40">
        <v>244824380</v>
      </c>
      <c r="E10" s="5">
        <f t="shared" si="0"/>
        <v>-243632598</v>
      </c>
      <c r="F10" s="40">
        <v>252115936</v>
      </c>
      <c r="G10" s="67"/>
      <c r="H10" s="34">
        <f t="shared" si="1"/>
        <v>252115936</v>
      </c>
      <c r="I10" s="35">
        <f t="shared" si="2"/>
        <v>8483338</v>
      </c>
      <c r="J10" s="36"/>
      <c r="L10" s="37">
        <f t="shared" si="3"/>
        <v>0</v>
      </c>
      <c r="M10" s="36"/>
      <c r="N10" s="36"/>
      <c r="O10" s="5">
        <f t="shared" si="4"/>
        <v>0</v>
      </c>
      <c r="P10" s="34">
        <f t="shared" si="5"/>
        <v>0</v>
      </c>
      <c r="Q10" s="35">
        <f t="shared" si="6"/>
        <v>8483338</v>
      </c>
      <c r="R10" s="68">
        <v>3540973</v>
      </c>
      <c r="S10" s="5">
        <f t="shared" si="9"/>
        <v>4942365</v>
      </c>
      <c r="T10" s="5">
        <f t="shared" si="10"/>
        <v>0</v>
      </c>
      <c r="U10" s="37">
        <f t="shared" si="7"/>
        <v>0</v>
      </c>
      <c r="V10" s="36"/>
    </row>
    <row r="11" spans="1:22" s="3" customFormat="1" ht="47.25" customHeight="1" x14ac:dyDescent="0.25">
      <c r="A11" s="38">
        <f t="shared" si="8"/>
        <v>5</v>
      </c>
      <c r="B11" s="33" t="s">
        <v>19</v>
      </c>
      <c r="C11" s="40">
        <v>1050695</v>
      </c>
      <c r="D11" s="40">
        <v>179837892</v>
      </c>
      <c r="E11" s="41">
        <f t="shared" si="0"/>
        <v>-178787197</v>
      </c>
      <c r="F11" s="40">
        <v>190445589</v>
      </c>
      <c r="G11" s="67"/>
      <c r="H11" s="34">
        <f t="shared" si="1"/>
        <v>190445589</v>
      </c>
      <c r="I11" s="35">
        <f t="shared" si="2"/>
        <v>11658392</v>
      </c>
      <c r="J11" s="36"/>
      <c r="L11" s="37">
        <f t="shared" si="3"/>
        <v>0</v>
      </c>
      <c r="M11" s="36"/>
      <c r="N11" s="36"/>
      <c r="O11" s="5">
        <f t="shared" si="4"/>
        <v>0</v>
      </c>
      <c r="P11" s="34">
        <f t="shared" si="5"/>
        <v>0</v>
      </c>
      <c r="Q11" s="35">
        <f t="shared" si="6"/>
        <v>11658392</v>
      </c>
      <c r="R11" s="68">
        <v>2035426</v>
      </c>
      <c r="S11" s="5">
        <f t="shared" si="9"/>
        <v>9622966</v>
      </c>
      <c r="T11" s="5">
        <f t="shared" si="10"/>
        <v>0</v>
      </c>
      <c r="U11" s="37">
        <f t="shared" si="7"/>
        <v>0</v>
      </c>
      <c r="V11" s="36"/>
    </row>
    <row r="12" spans="1:22" s="3" customFormat="1" ht="47.25" customHeight="1" x14ac:dyDescent="0.25">
      <c r="A12" s="38">
        <f t="shared" si="8"/>
        <v>6</v>
      </c>
      <c r="B12" s="33" t="s">
        <v>20</v>
      </c>
      <c r="C12" s="40">
        <v>2594520</v>
      </c>
      <c r="D12" s="40">
        <v>135912969</v>
      </c>
      <c r="E12" s="41">
        <f t="shared" si="0"/>
        <v>-133318449</v>
      </c>
      <c r="F12" s="40">
        <v>142440162</v>
      </c>
      <c r="G12" s="67"/>
      <c r="H12" s="34">
        <f t="shared" si="1"/>
        <v>142440162</v>
      </c>
      <c r="I12" s="35">
        <f t="shared" si="2"/>
        <v>9121713</v>
      </c>
      <c r="J12" s="36"/>
      <c r="L12" s="37">
        <f t="shared" si="3"/>
        <v>0</v>
      </c>
      <c r="M12" s="36"/>
      <c r="N12" s="36"/>
      <c r="O12" s="5">
        <f t="shared" si="4"/>
        <v>0</v>
      </c>
      <c r="P12" s="34">
        <f t="shared" si="5"/>
        <v>0</v>
      </c>
      <c r="Q12" s="35">
        <f t="shared" si="6"/>
        <v>9121713</v>
      </c>
      <c r="R12" s="68">
        <v>1985968</v>
      </c>
      <c r="S12" s="5">
        <f t="shared" si="9"/>
        <v>7135745</v>
      </c>
      <c r="T12" s="5">
        <f t="shared" si="10"/>
        <v>0</v>
      </c>
      <c r="U12" s="37">
        <f t="shared" si="7"/>
        <v>0</v>
      </c>
      <c r="V12" s="36"/>
    </row>
    <row r="13" spans="1:22" s="3" customFormat="1" ht="47.25" customHeight="1" x14ac:dyDescent="0.25">
      <c r="A13" s="38">
        <f t="shared" si="8"/>
        <v>7</v>
      </c>
      <c r="B13" s="33" t="s">
        <v>21</v>
      </c>
      <c r="C13" s="40">
        <v>877004</v>
      </c>
      <c r="D13" s="40">
        <v>147896874</v>
      </c>
      <c r="E13" s="41">
        <f t="shared" si="0"/>
        <v>-147019870</v>
      </c>
      <c r="F13" s="40">
        <v>150503011</v>
      </c>
      <c r="G13" s="67"/>
      <c r="H13" s="34">
        <f t="shared" si="1"/>
        <v>150503011</v>
      </c>
      <c r="I13" s="35">
        <f t="shared" si="2"/>
        <v>3483141</v>
      </c>
      <c r="J13" s="36"/>
      <c r="L13" s="37">
        <f t="shared" si="3"/>
        <v>0</v>
      </c>
      <c r="M13" s="36"/>
      <c r="N13" s="36"/>
      <c r="O13" s="5">
        <f t="shared" si="4"/>
        <v>0</v>
      </c>
      <c r="P13" s="34">
        <f t="shared" si="5"/>
        <v>0</v>
      </c>
      <c r="Q13" s="35">
        <f t="shared" si="6"/>
        <v>3483141</v>
      </c>
      <c r="R13" s="68">
        <v>3278653</v>
      </c>
      <c r="S13" s="5">
        <f t="shared" si="9"/>
        <v>204488</v>
      </c>
      <c r="T13" s="5">
        <f t="shared" si="10"/>
        <v>0</v>
      </c>
      <c r="U13" s="37">
        <f t="shared" si="7"/>
        <v>0</v>
      </c>
      <c r="V13" s="36"/>
    </row>
    <row r="14" spans="1:22" s="3" customFormat="1" ht="47.25" customHeight="1" x14ac:dyDescent="0.25">
      <c r="A14" s="38">
        <f t="shared" si="8"/>
        <v>8</v>
      </c>
      <c r="B14" s="33" t="s">
        <v>22</v>
      </c>
      <c r="C14" s="40">
        <v>5454692</v>
      </c>
      <c r="D14" s="40">
        <v>232550828</v>
      </c>
      <c r="E14" s="41">
        <f t="shared" si="0"/>
        <v>-227096136</v>
      </c>
      <c r="F14" s="40">
        <v>231518783</v>
      </c>
      <c r="G14" s="67"/>
      <c r="H14" s="34">
        <f t="shared" si="1"/>
        <v>231518783</v>
      </c>
      <c r="I14" s="35">
        <f t="shared" si="2"/>
        <v>4422647</v>
      </c>
      <c r="J14" s="36"/>
      <c r="L14" s="37">
        <f t="shared" si="3"/>
        <v>0</v>
      </c>
      <c r="M14" s="36"/>
      <c r="N14" s="36"/>
      <c r="O14" s="5">
        <f t="shared" si="4"/>
        <v>0</v>
      </c>
      <c r="P14" s="34">
        <f t="shared" si="5"/>
        <v>0</v>
      </c>
      <c r="Q14" s="35">
        <f t="shared" si="6"/>
        <v>4422647</v>
      </c>
      <c r="R14" s="68">
        <v>4274077</v>
      </c>
      <c r="S14" s="5">
        <f t="shared" si="9"/>
        <v>148570</v>
      </c>
      <c r="T14" s="5">
        <f t="shared" si="10"/>
        <v>0</v>
      </c>
      <c r="U14" s="37">
        <f t="shared" si="7"/>
        <v>0</v>
      </c>
      <c r="V14" s="36"/>
    </row>
    <row r="15" spans="1:22" s="3" customFormat="1" ht="47.25" customHeight="1" x14ac:dyDescent="0.25">
      <c r="A15" s="38">
        <f t="shared" si="8"/>
        <v>9</v>
      </c>
      <c r="B15" s="33" t="s">
        <v>23</v>
      </c>
      <c r="C15" s="40">
        <v>1316931</v>
      </c>
      <c r="D15" s="40">
        <v>190405051</v>
      </c>
      <c r="E15" s="41">
        <f t="shared" si="0"/>
        <v>-189088120</v>
      </c>
      <c r="F15" s="40">
        <v>192446024</v>
      </c>
      <c r="G15" s="67"/>
      <c r="H15" s="34">
        <f t="shared" si="1"/>
        <v>192446024</v>
      </c>
      <c r="I15" s="35">
        <f t="shared" si="2"/>
        <v>3357904</v>
      </c>
      <c r="J15" s="36"/>
      <c r="L15" s="37">
        <f t="shared" si="3"/>
        <v>0</v>
      </c>
      <c r="M15" s="36"/>
      <c r="N15" s="36"/>
      <c r="O15" s="5">
        <f t="shared" si="4"/>
        <v>0</v>
      </c>
      <c r="P15" s="34">
        <f t="shared" si="5"/>
        <v>0</v>
      </c>
      <c r="Q15" s="35">
        <f t="shared" si="6"/>
        <v>3357904</v>
      </c>
      <c r="R15" s="68">
        <v>2504044</v>
      </c>
      <c r="S15" s="5">
        <f t="shared" si="9"/>
        <v>853860</v>
      </c>
      <c r="T15" s="5">
        <f t="shared" si="10"/>
        <v>0</v>
      </c>
      <c r="U15" s="37">
        <f t="shared" si="7"/>
        <v>0</v>
      </c>
      <c r="V15" s="36"/>
    </row>
    <row r="16" spans="1:22" s="3" customFormat="1" ht="47.25" customHeight="1" x14ac:dyDescent="0.25">
      <c r="A16" s="38">
        <f t="shared" si="8"/>
        <v>10</v>
      </c>
      <c r="B16" s="33" t="s">
        <v>24</v>
      </c>
      <c r="C16" s="40">
        <v>1746091</v>
      </c>
      <c r="D16" s="40">
        <v>247724103</v>
      </c>
      <c r="E16" s="41">
        <f t="shared" si="0"/>
        <v>-245978012</v>
      </c>
      <c r="F16" s="40">
        <v>252255116</v>
      </c>
      <c r="H16" s="34">
        <f t="shared" si="1"/>
        <v>252255116</v>
      </c>
      <c r="I16" s="35">
        <f t="shared" si="2"/>
        <v>6277104</v>
      </c>
      <c r="J16" s="36"/>
      <c r="L16" s="37">
        <f t="shared" si="3"/>
        <v>0</v>
      </c>
      <c r="M16" s="36"/>
      <c r="N16" s="36"/>
      <c r="O16" s="5">
        <f t="shared" si="4"/>
        <v>0</v>
      </c>
      <c r="P16" s="34">
        <f t="shared" si="5"/>
        <v>0</v>
      </c>
      <c r="Q16" s="35">
        <f t="shared" si="6"/>
        <v>6277104</v>
      </c>
      <c r="R16" s="68">
        <v>3978317</v>
      </c>
      <c r="S16" s="5">
        <f t="shared" si="9"/>
        <v>2298787</v>
      </c>
      <c r="T16" s="5">
        <f t="shared" si="10"/>
        <v>0</v>
      </c>
      <c r="U16" s="37">
        <f t="shared" si="7"/>
        <v>0</v>
      </c>
      <c r="V16" s="36"/>
    </row>
    <row r="17" spans="1:22" s="3" customFormat="1" ht="47.25" customHeight="1" thickBot="1" x14ac:dyDescent="0.3">
      <c r="A17" s="46">
        <f t="shared" si="8"/>
        <v>11</v>
      </c>
      <c r="B17" s="47" t="s">
        <v>16</v>
      </c>
      <c r="C17" s="69">
        <v>58322970</v>
      </c>
      <c r="D17" s="69">
        <v>643051999</v>
      </c>
      <c r="E17" s="70">
        <f t="shared" si="0"/>
        <v>-584729029</v>
      </c>
      <c r="F17" s="69">
        <v>595366854</v>
      </c>
      <c r="G17" s="48"/>
      <c r="H17" s="49">
        <f t="shared" si="1"/>
        <v>595366854</v>
      </c>
      <c r="I17" s="50">
        <f t="shared" si="2"/>
        <v>10637825</v>
      </c>
      <c r="J17" s="51"/>
      <c r="K17" s="48"/>
      <c r="L17" s="52">
        <f t="shared" si="3"/>
        <v>0</v>
      </c>
      <c r="M17" s="51"/>
      <c r="N17" s="51"/>
      <c r="O17" s="6">
        <f t="shared" si="4"/>
        <v>0</v>
      </c>
      <c r="P17" s="49">
        <f t="shared" si="5"/>
        <v>0</v>
      </c>
      <c r="Q17" s="50">
        <f t="shared" si="6"/>
        <v>10637825</v>
      </c>
      <c r="R17" s="71">
        <v>5536860</v>
      </c>
      <c r="S17" s="6">
        <f t="shared" si="9"/>
        <v>5100965</v>
      </c>
      <c r="T17" s="6">
        <f t="shared" si="10"/>
        <v>0</v>
      </c>
      <c r="U17" s="52">
        <f t="shared" si="7"/>
        <v>0</v>
      </c>
      <c r="V17" s="36"/>
    </row>
    <row r="18" spans="1:22" s="5" customFormat="1" ht="47.25" customHeight="1" thickBot="1" x14ac:dyDescent="0.3">
      <c r="A18" s="53">
        <f t="shared" si="8"/>
        <v>12</v>
      </c>
      <c r="B18" s="54" t="s">
        <v>38</v>
      </c>
      <c r="C18" s="55">
        <f>SUM(C9:C17)</f>
        <v>1077162072</v>
      </c>
      <c r="D18" s="55">
        <f t="shared" ref="D18:U18" si="11">SUM(D9:D17)</f>
        <v>5706744245</v>
      </c>
      <c r="E18" s="55">
        <f t="shared" si="11"/>
        <v>-4629582173</v>
      </c>
      <c r="F18" s="55">
        <f t="shared" si="11"/>
        <v>4787008011</v>
      </c>
      <c r="G18" s="55">
        <f t="shared" si="11"/>
        <v>0</v>
      </c>
      <c r="H18" s="56">
        <f t="shared" si="11"/>
        <v>4787008011</v>
      </c>
      <c r="I18" s="57">
        <f t="shared" si="11"/>
        <v>157425838</v>
      </c>
      <c r="J18" s="58">
        <f t="shared" si="11"/>
        <v>0</v>
      </c>
      <c r="K18" s="55">
        <f t="shared" si="11"/>
        <v>0</v>
      </c>
      <c r="L18" s="59">
        <f t="shared" si="11"/>
        <v>0</v>
      </c>
      <c r="M18" s="58">
        <f t="shared" si="11"/>
        <v>0</v>
      </c>
      <c r="N18" s="58">
        <f t="shared" si="11"/>
        <v>0</v>
      </c>
      <c r="O18" s="55">
        <f t="shared" si="11"/>
        <v>0</v>
      </c>
      <c r="P18" s="56">
        <f t="shared" si="11"/>
        <v>0</v>
      </c>
      <c r="Q18" s="57">
        <f t="shared" si="11"/>
        <v>157425838</v>
      </c>
      <c r="R18" s="58">
        <f t="shared" si="11"/>
        <v>127118092</v>
      </c>
      <c r="S18" s="55">
        <f t="shared" si="11"/>
        <v>30307746</v>
      </c>
      <c r="T18" s="55">
        <f t="shared" si="11"/>
        <v>0</v>
      </c>
      <c r="U18" s="59">
        <f t="shared" si="11"/>
        <v>0</v>
      </c>
      <c r="V18" s="4"/>
    </row>
    <row r="19" spans="1:22" s="5" customFormat="1" ht="47.25" customHeight="1" thickBot="1" x14ac:dyDescent="0.3">
      <c r="A19" s="60">
        <f>A18+1</f>
        <v>13</v>
      </c>
      <c r="B19" s="54" t="s">
        <v>39</v>
      </c>
      <c r="C19" s="55">
        <f>C7+C8+C18</f>
        <v>18570695532</v>
      </c>
      <c r="D19" s="55">
        <f t="shared" ref="D19:U19" si="12">D7+D8+D18</f>
        <v>18756042244</v>
      </c>
      <c r="E19" s="55">
        <f t="shared" si="12"/>
        <v>-185346712</v>
      </c>
      <c r="F19" s="55">
        <f t="shared" si="12"/>
        <v>31975907243</v>
      </c>
      <c r="G19" s="55">
        <f t="shared" si="12"/>
        <v>30229073479</v>
      </c>
      <c r="H19" s="56">
        <f t="shared" si="12"/>
        <v>1746833764</v>
      </c>
      <c r="I19" s="57">
        <f t="shared" si="12"/>
        <v>1561487052</v>
      </c>
      <c r="J19" s="58">
        <f t="shared" si="12"/>
        <v>0</v>
      </c>
      <c r="K19" s="55">
        <f t="shared" si="12"/>
        <v>0</v>
      </c>
      <c r="L19" s="59">
        <f t="shared" si="12"/>
        <v>0</v>
      </c>
      <c r="M19" s="58">
        <f t="shared" si="12"/>
        <v>0</v>
      </c>
      <c r="N19" s="58">
        <f t="shared" si="12"/>
        <v>0</v>
      </c>
      <c r="O19" s="55">
        <f t="shared" si="12"/>
        <v>0</v>
      </c>
      <c r="P19" s="56">
        <f t="shared" si="12"/>
        <v>0</v>
      </c>
      <c r="Q19" s="57">
        <f t="shared" si="12"/>
        <v>1561487052</v>
      </c>
      <c r="R19" s="58">
        <f t="shared" si="12"/>
        <v>486026800</v>
      </c>
      <c r="S19" s="55">
        <f t="shared" si="12"/>
        <v>1075460252</v>
      </c>
      <c r="T19" s="55">
        <f t="shared" si="12"/>
        <v>0</v>
      </c>
      <c r="U19" s="59">
        <f t="shared" si="12"/>
        <v>0</v>
      </c>
      <c r="V19" s="4"/>
    </row>
    <row r="20" spans="1:22" x14ac:dyDescent="0.4">
      <c r="A20" s="61"/>
      <c r="B20" s="62"/>
      <c r="C20" s="61"/>
      <c r="D20" s="61"/>
      <c r="E20" s="63"/>
      <c r="F20" s="61"/>
      <c r="G20" s="61"/>
      <c r="H20" s="63"/>
      <c r="I20" s="63"/>
      <c r="J20" s="61"/>
      <c r="K20" s="61"/>
      <c r="L20" s="63"/>
      <c r="M20" s="61"/>
      <c r="N20" s="61"/>
      <c r="O20" s="63"/>
      <c r="P20" s="63"/>
      <c r="Q20" s="63"/>
      <c r="R20" s="63"/>
      <c r="S20" s="63"/>
      <c r="T20" s="63"/>
      <c r="U20" s="63"/>
    </row>
    <row r="21" spans="1:22" x14ac:dyDescent="0.4">
      <c r="B21" s="65"/>
    </row>
    <row r="22" spans="1:22" x14ac:dyDescent="0.4">
      <c r="B22" s="65"/>
    </row>
    <row r="23" spans="1:22" x14ac:dyDescent="0.4">
      <c r="B23" s="65"/>
    </row>
    <row r="24" spans="1:22" x14ac:dyDescent="0.4">
      <c r="B24" s="65"/>
    </row>
    <row r="25" spans="1:22" x14ac:dyDescent="0.4">
      <c r="B25" s="65"/>
    </row>
    <row r="26" spans="1:22" x14ac:dyDescent="0.4">
      <c r="B26" s="65"/>
    </row>
    <row r="27" spans="1:22" x14ac:dyDescent="0.4">
      <c r="B27" s="65"/>
    </row>
    <row r="28" spans="1:22" x14ac:dyDescent="0.4">
      <c r="B28" s="65"/>
    </row>
  </sheetData>
  <mergeCells count="1">
    <mergeCell ref="A1:L1"/>
  </mergeCells>
  <printOptions horizontalCentered="1"/>
  <pageMargins left="0" right="0" top="0.23622047244094491" bottom="0.19685039370078741" header="0" footer="0"/>
  <pageSetup paperSize="9" scale="65" orientation="landscape" r:id="rId1"/>
  <headerFooter>
    <oddHeader>&amp;R&amp;14 5. számú melléklet &amp;P.oldal az előterjesztéshez</oddHeader>
  </headerFooter>
  <colBreaks count="1" manualBreakCount="1">
    <brk id="12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Munka1</vt:lpstr>
      <vt:lpstr>Munka2</vt:lpstr>
      <vt:lpstr>Munka3</vt:lpstr>
      <vt:lpstr>Munka1!Nyomtatási_cím</vt:lpstr>
      <vt:lpstr>Munka1!Nyomtatási_terület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 Gábor Péter</dc:creator>
  <cp:lastModifiedBy>Rózsahegyi Szilárd</cp:lastModifiedBy>
  <cp:lastPrinted>2023-05-03T13:08:56Z</cp:lastPrinted>
  <dcterms:created xsi:type="dcterms:W3CDTF">2015-03-26T09:12:59Z</dcterms:created>
  <dcterms:modified xsi:type="dcterms:W3CDTF">2023-05-03T13:09:08Z</dcterms:modified>
</cp:coreProperties>
</file>