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F16" i="7" l="1"/>
  <c r="E16" i="7" l="1"/>
  <c r="L52" i="7" l="1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29" i="7"/>
  <c r="K32" i="7" s="1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J29" i="7"/>
  <c r="D11" i="7"/>
  <c r="D18" i="7" l="1"/>
  <c r="D32" i="7" s="1"/>
  <c r="J44" i="7"/>
  <c r="J32" i="7"/>
  <c r="J45" i="7" l="1"/>
  <c r="D35" i="7"/>
  <c r="J35" i="7"/>
  <c r="D45" i="7" l="1"/>
  <c r="D53" i="7" s="1"/>
  <c r="J53" i="7"/>
  <c r="L43" i="7" l="1"/>
  <c r="L29" i="7"/>
  <c r="L44" i="7" l="1"/>
  <c r="L32" i="7"/>
  <c r="M44" i="7" l="1"/>
  <c r="M32" i="7"/>
  <c r="L45" i="7"/>
  <c r="L35" i="7"/>
  <c r="M35" i="7" l="1"/>
  <c r="M45" i="7"/>
  <c r="L53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<sst xmlns="http://schemas.openxmlformats.org/spreadsheetml/2006/main" count="166" uniqueCount="159">
  <si>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</si>
  <si>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</si>
  <si>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</si>
  <si>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</si>
  <si>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</si>
  <si>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</si>
  <si>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</si>
  <si>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</si>
  <si>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</si>
  <si>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</si>
  <si>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</si>
  <si>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</si>
  <si>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</si>
  <si>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</si>
  <si>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</si>
  <si>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</si>
  <si>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</si>
  <si>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</si>
  <si>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</si>
  <si>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</si>
  <si>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</si>
  <si>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</si>
  <si>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</si>
  <si>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</si>
  <si>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</si>
  <si>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</si>
  <si>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</si>
  <si>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</si>
  <si>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</si>
  <si>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</si>
  <si>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</si>
  <si>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</si>
  <si>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</si>
  <si>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</si>
  <si>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</si>
  <si>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</si>
  <si>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</si>
  <si>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</si>
  <si>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</si>
  <si>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</si>
  <si>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</si>
  <si>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</si>
  <si>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</si>
  <si>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</si>
  <si>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</si>
  <si>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</si>
  <si>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</si>
  <si>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</si>
  <si>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</si>
  <si>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</si>
  <si>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</si>
  <si>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</si>
  <si>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</si>
  <si>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</si>
  <si>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</si>
  <si>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</si>
  <si>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</si>
  <si>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</si>
  <si>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</si>
  <si>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</si>
  <si>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</si>
  <si>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</si>
  <si>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</si>
  <si>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</si>
  <si>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</si>
  <si>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</si>
  <si>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</si>
  <si>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</si>
  <si>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</si>
  <si>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</si>
  <si>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</si>
  <si>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</si>
  <si>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</si>
  <si>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</si>
  <si>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</si>
  <si>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</si>
  <si>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</si>
  <si>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</si>
  <si>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</si>
  <si>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</si>
  <si>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</si>
  <si>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</si>
  <si>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</si>
  <si>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</si>
  <si>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</si>
  <si>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</si>
  <si>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</si>
  <si>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</si>
  <si>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</si>
  <si>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</si>
  <si>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</si>
  <si>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</si>
  <si>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</si>
  <si>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</si>
  <si>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</si>
  <si>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</si>
  <si>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</si>
  <si>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</si>
  <si>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</si>
  <si>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</si>
  <si>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</si>
  <si>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</si>
  <si>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</si>
  <si>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</si>
  <si>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</si>
  <si>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</si>
  <si>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</si>
  <si>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</si>
  <si>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</si>
  <si>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</si>
  <si>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</si>
  <si>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</si>
  <si>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</si>
  <si>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</si>
  <si>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</si>
  <si>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</si>
  <si>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</si>
  <si>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</si>
  <si>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</si>
  <si>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</si>
  <si>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</si>
  <si>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</si>
  <si>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</si>
  <si>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</si>
  <si>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</si>
  <si>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</si>
  <si>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</si>
  <si>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</si>
  <si>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</si>
  <si>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</si>
  <si>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</si>
  <si>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</si>
  <si>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</si>
  <si>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</si>
  <si>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</si>
  <si>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</si>
  <si>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</si>
  <si>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</si>
  <si>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</si>
  <si>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</si>
  <si>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</si>
  <si>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</si>
  <si>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</si>
  <si>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</si>
  <si>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</si>
  <si>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</si>
  <si>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</si>
  <si>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</si>
  <si>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</si>
  <si>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</si>
  <si>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</si>
  <si>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</si>
  <si>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Sorszám</t>
  </si>
  <si>
    <t>Munkaadókat terhelő járulékok és szociális hozzájárulási adó</t>
  </si>
  <si>
    <t>2025. évi tervezett működési, felhalmozási bevételeinek és kiadásainak, valamint finanszírozási előirányzatainak</t>
  </si>
  <si>
    <t>2023. évi teljesítés</t>
  </si>
  <si>
    <t>2024. évi várható teljesítés</t>
  </si>
  <si>
    <t>2025. évi tervezett előirányzat</t>
  </si>
  <si>
    <t>2025.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</si>
</sst>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19" zoomScale="70" zoomScaleNormal="70" zoomScaleSheetLayoutView="70" workbookViewId="0">
      <selection activeCell="R39" sqref="R39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6" t="s">
        <v>76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8.75" x14ac:dyDescent="0.3">
      <c r="A2" s="146" t="s">
        <v>154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18.75" x14ac:dyDescent="0.3">
      <c r="A3" s="146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152</v>
      </c>
      <c r="B6" s="9" t="s">
        <v>119</v>
      </c>
      <c r="C6" s="8" t="s">
        <v>73</v>
      </c>
      <c r="D6" s="9" t="s">
        <v>155</v>
      </c>
      <c r="E6" s="106" t="s">
        <v>156</v>
      </c>
      <c r="F6" s="106" t="s">
        <v>157</v>
      </c>
      <c r="G6" s="10" t="s">
        <v>152</v>
      </c>
      <c r="H6" s="9" t="s">
        <v>119</v>
      </c>
      <c r="I6" s="8" t="s">
        <v>73</v>
      </c>
      <c r="J6" s="9" t="s">
        <v>155</v>
      </c>
      <c r="K6" s="106" t="s">
        <v>156</v>
      </c>
      <c r="L6" s="143" t="s">
        <v>157</v>
      </c>
      <c r="M6" s="11" t="s">
        <v>158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3337515</v>
      </c>
      <c r="E8" s="85">
        <v>3492180</v>
      </c>
      <c r="F8" s="103">
        <v>3571437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97851</v>
      </c>
      <c r="E9" s="86">
        <v>214872</v>
      </c>
      <c r="F9" s="85"/>
      <c r="G9" s="120">
        <v>1</v>
      </c>
      <c r="H9" s="131" t="s">
        <v>0</v>
      </c>
      <c r="I9" s="31" t="s">
        <v>106</v>
      </c>
      <c r="J9" s="20">
        <v>6284672</v>
      </c>
      <c r="K9" s="21">
        <v>7156248</v>
      </c>
      <c r="L9" s="21">
        <v>8139179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575746</v>
      </c>
      <c r="E10" s="86">
        <v>616272</v>
      </c>
      <c r="F10" s="86">
        <v>503083</v>
      </c>
      <c r="G10" s="121"/>
      <c r="H10" s="144" t="s">
        <v>1</v>
      </c>
      <c r="I10" s="147" t="s">
        <v>153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4011112</v>
      </c>
      <c r="E11" s="40">
        <f>SUM(E8:E10)</f>
        <v>4323324</v>
      </c>
      <c r="F11" s="40">
        <f>SUM(F8:F10)</f>
        <v>4074520</v>
      </c>
      <c r="G11" s="120">
        <v>2</v>
      </c>
      <c r="H11" s="145"/>
      <c r="I11" s="148"/>
      <c r="J11" s="20">
        <v>988969</v>
      </c>
      <c r="K11" s="21">
        <v>1155794</v>
      </c>
      <c r="L11" s="21">
        <v>1129349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67416</v>
      </c>
      <c r="E12" s="87">
        <v>6516</v>
      </c>
      <c r="F12" s="87"/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2329608</v>
      </c>
      <c r="E13" s="86">
        <v>2686385</v>
      </c>
      <c r="F13" s="86">
        <v>2715000</v>
      </c>
      <c r="G13" s="122">
        <v>3</v>
      </c>
      <c r="H13" s="132" t="s">
        <v>2</v>
      </c>
      <c r="I13" s="33" t="s">
        <v>3</v>
      </c>
      <c r="J13" s="28">
        <v>8931946</v>
      </c>
      <c r="K13" s="29">
        <v>10545930</v>
      </c>
      <c r="L13" s="29">
        <v>12451788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7486401</v>
      </c>
      <c r="E14" s="86">
        <v>8351795</v>
      </c>
      <c r="F14" s="86">
        <v>8588601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2160730</v>
      </c>
      <c r="E15" s="86">
        <v>2316771</v>
      </c>
      <c r="F15" s="86">
        <v>2000000</v>
      </c>
      <c r="G15" s="122">
        <v>4</v>
      </c>
      <c r="H15" s="132" t="s">
        <v>4</v>
      </c>
      <c r="I15" s="33" t="s">
        <v>5</v>
      </c>
      <c r="J15" s="28">
        <v>190058</v>
      </c>
      <c r="K15" s="29">
        <v>205506</v>
      </c>
      <c r="L15" s="29">
        <v>304800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146</v>
      </c>
      <c r="D16" s="29">
        <v>9647131</v>
      </c>
      <c r="E16" s="29">
        <f t="shared" ref="E16:F16" si="0">SUM(E14:E15)</f>
        <v>10668566</v>
      </c>
      <c r="F16" s="29">
        <f t="shared" si="0"/>
        <v>10588601</v>
      </c>
      <c r="G16" s="119"/>
      <c r="H16" s="141"/>
      <c r="I16" s="23"/>
      <c r="J16" s="28"/>
      <c r="K16" s="29"/>
      <c r="L16" s="29"/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235283</v>
      </c>
      <c r="E17" s="86">
        <v>232276</v>
      </c>
      <c r="F17" s="86">
        <v>143180</v>
      </c>
      <c r="G17" s="121"/>
      <c r="H17" s="134"/>
      <c r="I17" s="104"/>
      <c r="J17" s="24"/>
      <c r="K17" s="25"/>
      <c r="L17" s="25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147</v>
      </c>
      <c r="D18" s="40">
        <f>SUM(D13,D16,D17)</f>
        <v>12212022</v>
      </c>
      <c r="E18" s="40">
        <f>SUM(E13,E16,E17)</f>
        <v>13587227</v>
      </c>
      <c r="F18" s="40">
        <f>SUM(F13,F16,F17)</f>
        <v>13446781</v>
      </c>
      <c r="G18" s="120">
        <v>5</v>
      </c>
      <c r="H18" s="131" t="s">
        <v>79</v>
      </c>
      <c r="I18" s="105" t="s">
        <v>80</v>
      </c>
      <c r="J18" s="20">
        <v>1690587</v>
      </c>
      <c r="K18" s="21">
        <v>2309631</v>
      </c>
      <c r="L18" s="21">
        <v>2100000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177</v>
      </c>
      <c r="E19" s="86">
        <v>353</v>
      </c>
      <c r="F19" s="86"/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2550764</v>
      </c>
      <c r="E20" s="86">
        <v>2709573</v>
      </c>
      <c r="F20" s="86">
        <v>2792246</v>
      </c>
      <c r="G20" s="120">
        <v>6</v>
      </c>
      <c r="H20" s="131" t="s">
        <v>6</v>
      </c>
      <c r="I20" s="31" t="s">
        <v>75</v>
      </c>
      <c r="J20" s="20">
        <v>75380</v>
      </c>
      <c r="K20" s="21">
        <v>68183</v>
      </c>
      <c r="L20" s="21">
        <v>85114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199533</v>
      </c>
      <c r="E21" s="86">
        <v>242086</v>
      </c>
      <c r="F21" s="86">
        <v>215602</v>
      </c>
      <c r="G21" s="120">
        <v>7</v>
      </c>
      <c r="H21" s="131" t="s">
        <v>123</v>
      </c>
      <c r="I21" s="31" t="s">
        <v>124</v>
      </c>
      <c r="J21" s="20">
        <v>199</v>
      </c>
      <c r="K21" s="21"/>
      <c r="L21" s="21"/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626421</v>
      </c>
      <c r="E22" s="86">
        <v>785524</v>
      </c>
      <c r="F22" s="86">
        <v>622387</v>
      </c>
      <c r="G22" s="121">
        <v>8</v>
      </c>
      <c r="H22" s="134" t="s">
        <v>136</v>
      </c>
      <c r="I22" s="34" t="s">
        <v>137</v>
      </c>
      <c r="J22" s="28"/>
      <c r="K22" s="29"/>
      <c r="L22" s="25"/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305381</v>
      </c>
      <c r="E23" s="86">
        <v>332243</v>
      </c>
      <c r="F23" s="86">
        <v>341517</v>
      </c>
      <c r="G23" s="122">
        <v>9</v>
      </c>
      <c r="H23" s="132" t="s">
        <v>7</v>
      </c>
      <c r="I23" s="33" t="s">
        <v>135</v>
      </c>
      <c r="J23" s="20">
        <v>770818</v>
      </c>
      <c r="K23" s="21">
        <v>1070030</v>
      </c>
      <c r="L23" s="29">
        <v>449358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820323</v>
      </c>
      <c r="E24" s="86">
        <v>898411</v>
      </c>
      <c r="F24" s="86">
        <v>976329</v>
      </c>
      <c r="G24" s="123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74065</v>
      </c>
      <c r="E25" s="86">
        <v>78090</v>
      </c>
      <c r="F25" s="86">
        <v>60000</v>
      </c>
      <c r="G25" s="122">
        <v>10</v>
      </c>
      <c r="H25" s="132" t="s">
        <v>85</v>
      </c>
      <c r="I25" s="33" t="s">
        <v>8</v>
      </c>
      <c r="J25" s="28"/>
      <c r="K25" s="29"/>
      <c r="L25" s="29">
        <v>2378858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1447646</v>
      </c>
      <c r="E26" s="86">
        <v>656201</v>
      </c>
      <c r="F26" s="86"/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/>
      <c r="E27" s="88"/>
      <c r="F27" s="88"/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7342</v>
      </c>
      <c r="E28" s="88">
        <v>9276</v>
      </c>
      <c r="F28" s="88"/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705039</v>
      </c>
      <c r="E29" s="88">
        <v>759985</v>
      </c>
      <c r="F29" s="88">
        <v>944141</v>
      </c>
      <c r="G29" s="124">
        <v>11</v>
      </c>
      <c r="H29" s="135" t="s">
        <v>24</v>
      </c>
      <c r="I29" s="54" t="s">
        <v>138</v>
      </c>
      <c r="J29" s="56">
        <f>SUM(J17:J25)</f>
        <v>2536984</v>
      </c>
      <c r="K29" s="56">
        <f>SUM(K17:K25)</f>
        <v>3447844</v>
      </c>
      <c r="L29" s="56">
        <f>SUM(L18:L25)</f>
        <v>5013330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148</v>
      </c>
      <c r="D30" s="40">
        <f>SUM(D19:D29)</f>
        <v>6736691</v>
      </c>
      <c r="E30" s="40">
        <f>SUM(E19:E29)</f>
        <v>6471742</v>
      </c>
      <c r="F30" s="40">
        <f>SUM(F19:F29)</f>
        <v>5952222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44794</v>
      </c>
      <c r="E31" s="90">
        <v>35572</v>
      </c>
      <c r="F31" s="90">
        <v>18634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149</v>
      </c>
      <c r="D32" s="59">
        <f>SUM(D11,D18,D30,D31)</f>
        <v>23004619</v>
      </c>
      <c r="E32" s="59">
        <f>SUM(E11,E18,E30,E31)</f>
        <v>24417865</v>
      </c>
      <c r="F32" s="59">
        <f>SUM(F11,F18,F30,F31)</f>
        <v>23492157</v>
      </c>
      <c r="G32" s="125">
        <v>12</v>
      </c>
      <c r="H32" s="14" t="s">
        <v>70</v>
      </c>
      <c r="I32" s="63" t="s">
        <v>139</v>
      </c>
      <c r="J32" s="59">
        <f>SUM(J9,J11,J13,J15,J29)</f>
        <v>18932629</v>
      </c>
      <c r="K32" s="59">
        <f>SUM(K9,K11,K13,K15,K29)</f>
        <v>22511322</v>
      </c>
      <c r="L32" s="59">
        <f>SUM(L9,L11,L13,L15,L29)</f>
        <v>27038446</v>
      </c>
      <c r="M32" s="64">
        <f>F32-L32</f>
        <v>-3546289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/>
      <c r="G33" s="126">
        <v>13</v>
      </c>
      <c r="H33" s="136" t="s">
        <v>91</v>
      </c>
      <c r="I33" s="91" t="s">
        <v>120</v>
      </c>
      <c r="J33" s="92"/>
      <c r="K33" s="93"/>
      <c r="L33" s="93"/>
      <c r="M33" s="94">
        <f>F33-L33</f>
        <v>0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3546289</v>
      </c>
      <c r="G34" s="127"/>
      <c r="H34" s="137"/>
      <c r="I34" s="97"/>
      <c r="J34" s="100"/>
      <c r="K34" s="98"/>
      <c r="L34" s="98"/>
      <c r="M34" s="101">
        <f>F34-L34</f>
        <v>3546289</v>
      </c>
    </row>
    <row r="35" spans="1:13" s="65" customFormat="1" ht="18.75" customHeight="1" thickBot="1" x14ac:dyDescent="0.3">
      <c r="A35" s="113">
        <v>28</v>
      </c>
      <c r="B35" s="14"/>
      <c r="C35" s="57" t="s">
        <v>150</v>
      </c>
      <c r="D35" s="58">
        <f>SUM(D32:D34)</f>
        <v>23004619</v>
      </c>
      <c r="E35" s="58">
        <f t="shared" ref="E35:F35" si="1">SUM(E32:E34)</f>
        <v>24417865</v>
      </c>
      <c r="F35" s="58">
        <f t="shared" si="1"/>
        <v>27038446</v>
      </c>
      <c r="G35" s="125">
        <v>14</v>
      </c>
      <c r="H35" s="14"/>
      <c r="I35" s="63" t="s">
        <v>140</v>
      </c>
      <c r="J35" s="58">
        <f>SUM(J32:J33)</f>
        <v>18932629</v>
      </c>
      <c r="K35" s="59">
        <f>SUM(K32:K33)</f>
        <v>22511322</v>
      </c>
      <c r="L35" s="59">
        <f>SUM(L32:L33)</f>
        <v>27038446</v>
      </c>
      <c r="M35" s="64">
        <f>F35-L35</f>
        <v>0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125</v>
      </c>
      <c r="E36" s="85"/>
      <c r="F36" s="85"/>
      <c r="G36" s="120">
        <v>15</v>
      </c>
      <c r="H36" s="131" t="s">
        <v>9</v>
      </c>
      <c r="I36" s="31" t="s">
        <v>10</v>
      </c>
      <c r="J36" s="20">
        <v>401132</v>
      </c>
      <c r="K36" s="21">
        <v>510052</v>
      </c>
      <c r="L36" s="21">
        <v>621435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1019627</v>
      </c>
      <c r="E37" s="21">
        <v>1809137</v>
      </c>
      <c r="F37" s="21">
        <v>3150000</v>
      </c>
      <c r="G37" s="122">
        <v>16</v>
      </c>
      <c r="H37" s="132" t="s">
        <v>11</v>
      </c>
      <c r="I37" s="33" t="s">
        <v>12</v>
      </c>
      <c r="J37" s="28">
        <v>606545</v>
      </c>
      <c r="K37" s="29">
        <v>2963681</v>
      </c>
      <c r="L37" s="29">
        <v>4222856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3499</v>
      </c>
      <c r="E38" s="85">
        <v>4041</v>
      </c>
      <c r="F38" s="86"/>
      <c r="G38" s="122">
        <v>17</v>
      </c>
      <c r="H38" s="132" t="s">
        <v>14</v>
      </c>
      <c r="I38" s="33" t="s">
        <v>15</v>
      </c>
      <c r="J38" s="28">
        <v>26368</v>
      </c>
      <c r="K38" s="29">
        <v>12046</v>
      </c>
      <c r="L38" s="29"/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3000</v>
      </c>
      <c r="E39" s="86"/>
      <c r="F39" s="86"/>
      <c r="G39" s="122">
        <v>18</v>
      </c>
      <c r="H39" s="132" t="s">
        <v>16</v>
      </c>
      <c r="I39" s="33" t="s">
        <v>17</v>
      </c>
      <c r="J39" s="28">
        <v>207425</v>
      </c>
      <c r="K39" s="29">
        <v>332247</v>
      </c>
      <c r="L39" s="29">
        <v>314256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1026251</v>
      </c>
      <c r="E40" s="40">
        <f t="shared" ref="E40" si="2">SUM(E36:E39)</f>
        <v>1813178</v>
      </c>
      <c r="F40" s="40">
        <f>SUM(F36:F39)</f>
        <v>3150000</v>
      </c>
      <c r="G40" s="122">
        <v>19</v>
      </c>
      <c r="H40" s="132" t="s">
        <v>18</v>
      </c>
      <c r="I40" s="33" t="s">
        <v>19</v>
      </c>
      <c r="J40" s="28"/>
      <c r="K40" s="29"/>
      <c r="L40" s="29"/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131345</v>
      </c>
      <c r="E41" s="86">
        <v>205965</v>
      </c>
      <c r="F41" s="86">
        <v>206734</v>
      </c>
      <c r="G41" s="122">
        <v>20</v>
      </c>
      <c r="H41" s="132" t="s">
        <v>107</v>
      </c>
      <c r="I41" s="33" t="s">
        <v>108</v>
      </c>
      <c r="J41" s="28"/>
      <c r="K41" s="29"/>
      <c r="L41" s="29"/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/>
      <c r="E42" s="86">
        <v>10040</v>
      </c>
      <c r="F42" s="86">
        <v>21426</v>
      </c>
      <c r="G42" s="122">
        <v>21</v>
      </c>
      <c r="H42" s="132" t="s">
        <v>86</v>
      </c>
      <c r="I42" s="33" t="s">
        <v>20</v>
      </c>
      <c r="J42" s="28">
        <v>170471</v>
      </c>
      <c r="K42" s="29">
        <v>319131</v>
      </c>
      <c r="L42" s="29">
        <v>3106480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131345</v>
      </c>
      <c r="E43" s="69">
        <f t="shared" ref="E43" si="3">SUM(E41:E42)</f>
        <v>216005</v>
      </c>
      <c r="F43" s="69">
        <f>SUM(F41:F42)</f>
        <v>228160</v>
      </c>
      <c r="G43" s="128">
        <v>22</v>
      </c>
      <c r="H43" s="138" t="s">
        <v>13</v>
      </c>
      <c r="I43" s="70" t="s">
        <v>141</v>
      </c>
      <c r="J43" s="69">
        <f>SUM(J38:J42)</f>
        <v>404264</v>
      </c>
      <c r="K43" s="69">
        <f>SUM(K38:K42)</f>
        <v>663424</v>
      </c>
      <c r="L43" s="69">
        <f>SUM(L38:L42)</f>
        <v>3420736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1225012</v>
      </c>
      <c r="E44" s="66">
        <f>SUM(E40,E43,E12)</f>
        <v>2035699</v>
      </c>
      <c r="F44" s="66">
        <f>SUM(F40,F43,F12)</f>
        <v>3378160</v>
      </c>
      <c r="G44" s="129">
        <v>23</v>
      </c>
      <c r="H44" s="139" t="s">
        <v>71</v>
      </c>
      <c r="I44" s="72" t="s">
        <v>142</v>
      </c>
      <c r="J44" s="66">
        <f>SUM(J36,J37,J43)</f>
        <v>1411941</v>
      </c>
      <c r="K44" s="66">
        <f>SUM(K36,K37,K43)</f>
        <v>4137157</v>
      </c>
      <c r="L44" s="66">
        <f>SUM(L36,L37,L43)</f>
        <v>8265027</v>
      </c>
      <c r="M44" s="46">
        <f>F44-L44</f>
        <v>-4886867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151</v>
      </c>
      <c r="D45" s="58">
        <f>SUM(D32,D44)</f>
        <v>24229631</v>
      </c>
      <c r="E45" s="58">
        <f t="shared" ref="E45" si="4">SUM(E32,E44)</f>
        <v>26453564</v>
      </c>
      <c r="F45" s="58">
        <f>SUM(F32,F44)</f>
        <v>26870317</v>
      </c>
      <c r="G45" s="125">
        <v>24</v>
      </c>
      <c r="H45" s="14" t="s">
        <v>72</v>
      </c>
      <c r="I45" s="63" t="s">
        <v>143</v>
      </c>
      <c r="J45" s="59">
        <f>SUM(J32,J44)</f>
        <v>20344570</v>
      </c>
      <c r="K45" s="59">
        <f>SUM(K32,K44)</f>
        <v>26648479</v>
      </c>
      <c r="L45" s="59">
        <f>SUM(L32,L44)</f>
        <v>35303473</v>
      </c>
      <c r="M45" s="64">
        <f>F45-L45</f>
        <v>-8433156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/>
      <c r="E46" s="85"/>
      <c r="F46" s="86"/>
      <c r="G46" s="120">
        <v>25</v>
      </c>
      <c r="H46" s="131" t="s">
        <v>116</v>
      </c>
      <c r="I46" s="31" t="s">
        <v>117</v>
      </c>
      <c r="J46" s="28"/>
      <c r="K46" s="21"/>
      <c r="L46" s="21"/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1561487</v>
      </c>
      <c r="E47" s="86">
        <v>3198812</v>
      </c>
      <c r="F47" s="86">
        <v>6516</v>
      </c>
      <c r="G47" s="120">
        <v>26</v>
      </c>
      <c r="H47" s="132" t="s">
        <v>87</v>
      </c>
      <c r="I47" s="33" t="s">
        <v>88</v>
      </c>
      <c r="J47" s="28"/>
      <c r="K47" s="29"/>
      <c r="L47" s="29"/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1620322</v>
      </c>
      <c r="E48" s="86">
        <v>2099600</v>
      </c>
      <c r="F48" s="86"/>
      <c r="G48" s="122">
        <v>27</v>
      </c>
      <c r="H48" s="132" t="s">
        <v>112</v>
      </c>
      <c r="I48" s="33" t="s">
        <v>113</v>
      </c>
      <c r="J48" s="28">
        <v>1610084</v>
      </c>
      <c r="K48" s="29">
        <v>2089283</v>
      </c>
      <c r="L48" s="29">
        <v>122696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8492497</v>
      </c>
      <c r="E49" s="86">
        <v>9482505</v>
      </c>
      <c r="F49" s="86">
        <v>10612665</v>
      </c>
      <c r="G49" s="122">
        <v>28</v>
      </c>
      <c r="H49" s="132" t="s">
        <v>22</v>
      </c>
      <c r="I49" s="33" t="s">
        <v>104</v>
      </c>
      <c r="J49" s="28">
        <v>8492497</v>
      </c>
      <c r="K49" s="29">
        <v>9482505</v>
      </c>
      <c r="L49" s="29">
        <v>10612665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7329742</v>
      </c>
      <c r="E50" s="86">
        <v>8000000</v>
      </c>
      <c r="F50" s="86">
        <v>8549336</v>
      </c>
      <c r="G50" s="122">
        <v>29</v>
      </c>
      <c r="H50" s="132" t="s">
        <v>23</v>
      </c>
      <c r="I50" s="33" t="s">
        <v>89</v>
      </c>
      <c r="J50" s="28">
        <v>9587716</v>
      </c>
      <c r="K50" s="29">
        <v>8328568</v>
      </c>
      <c r="L50" s="29"/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/>
      <c r="F51" s="86"/>
      <c r="G51" s="122">
        <v>30</v>
      </c>
      <c r="H51" s="132" t="s">
        <v>132</v>
      </c>
      <c r="I51" s="33" t="s">
        <v>133</v>
      </c>
      <c r="J51" s="28"/>
      <c r="K51" s="29"/>
      <c r="L51" s="29"/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19004048</v>
      </c>
      <c r="E52" s="76">
        <f>SUM(E46:E51)</f>
        <v>22780917</v>
      </c>
      <c r="F52" s="76">
        <f>SUM(F46:F51)</f>
        <v>19168517</v>
      </c>
      <c r="G52" s="130">
        <v>31</v>
      </c>
      <c r="H52" s="140" t="s">
        <v>21</v>
      </c>
      <c r="I52" s="77" t="s">
        <v>144</v>
      </c>
      <c r="J52" s="75">
        <f>SUM(J46:J51)</f>
        <v>19690297</v>
      </c>
      <c r="K52" s="76">
        <f>SUM(K46:K51)</f>
        <v>19900356</v>
      </c>
      <c r="L52" s="76">
        <f>SUM(L46:L51)</f>
        <v>10735361</v>
      </c>
      <c r="M52" s="78">
        <f>F52-L52</f>
        <v>8433156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43233679</v>
      </c>
      <c r="E53" s="59">
        <f>SUM(E45,E52)</f>
        <v>49234481</v>
      </c>
      <c r="F53" s="59">
        <f>SUM(F45,F52)</f>
        <v>46038834</v>
      </c>
      <c r="G53" s="125">
        <v>32</v>
      </c>
      <c r="H53" s="14"/>
      <c r="I53" s="63" t="s">
        <v>145</v>
      </c>
      <c r="J53" s="59">
        <f>SUM(J45,J52)</f>
        <v>40034867</v>
      </c>
      <c r="K53" s="59">
        <f>SUM(K45,K52)</f>
        <v>46548835</v>
      </c>
      <c r="L53" s="59">
        <f>SUM(L45,L52)</f>
        <v>46038834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&amp;R19.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2025-02-05T10:44:31Z</dcterms:modified>
</cp:coreProperties>
</file>