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4. évi rendeletek\Következő rendelet-módosítás\Rendelet\"/>
    </mc:Choice>
  </mc:AlternateContent>
  <bookViews>
    <workbookView xWindow="-15" yWindow="345" windowWidth="19230" windowHeight="7455"/>
  </bookViews>
  <sheets>
    <sheet name="Kiadás 1" sheetId="2" r:id="rId1"/>
  </sheets>
  <definedNames>
    <definedName name="_xlnm.Print_Titles" localSheetId="0">'Kiadás 1'!$1:$9</definedName>
    <definedName name="_xlnm.Print_Area" localSheetId="0">'Kiadás 1'!$B$1:$G$55</definedName>
  </definedNames>
  <calcPr calcId="162913"/>
</workbook>
</file>

<file path=xl/calcChain.xml><?xml version="1.0" encoding="utf-8"?>
<calcChain xmlns="http://schemas.openxmlformats.org/spreadsheetml/2006/main">
  <c r="F43" i="2" l="1"/>
  <c r="F34" i="2"/>
  <c r="F12" i="2"/>
  <c r="F10" i="2"/>
  <c r="F38" i="2" l="1"/>
  <c r="F37" i="2" l="1"/>
  <c r="F19" i="2" l="1"/>
  <c r="F52" i="2" l="1"/>
  <c r="F33" i="2" l="1"/>
  <c r="F40" i="2" l="1"/>
  <c r="F51" i="2" l="1"/>
  <c r="E35" i="2" l="1"/>
  <c r="E36" i="2" s="1"/>
  <c r="F35" i="2"/>
  <c r="G35" i="2" l="1"/>
  <c r="G30" i="2"/>
  <c r="G53" i="2" l="1"/>
  <c r="G48" i="2"/>
  <c r="G49" i="2"/>
  <c r="G50" i="2"/>
  <c r="G51" i="2"/>
  <c r="G52" i="2"/>
  <c r="G47" i="2"/>
  <c r="G42" i="2"/>
  <c r="G41" i="2"/>
  <c r="G32" i="2"/>
  <c r="G29" i="2"/>
  <c r="G27" i="2"/>
  <c r="G26" i="2"/>
  <c r="G25" i="2"/>
  <c r="G18" i="2"/>
  <c r="G14" i="2"/>
  <c r="G15" i="2"/>
  <c r="G16" i="2"/>
  <c r="G17" i="2"/>
  <c r="G13" i="2"/>
  <c r="G11" i="2"/>
  <c r="G43" i="2"/>
  <c r="G40" i="2"/>
  <c r="G39" i="2"/>
  <c r="G37" i="2"/>
  <c r="G38" i="2"/>
  <c r="G34" i="2"/>
  <c r="G33" i="2"/>
  <c r="G31" i="2"/>
  <c r="G28" i="2"/>
  <c r="G24" i="2"/>
  <c r="G23" i="2"/>
  <c r="G22" i="2"/>
  <c r="G21" i="2"/>
  <c r="G20" i="2"/>
  <c r="G19" i="2"/>
  <c r="G12" i="2"/>
  <c r="G10" i="2"/>
  <c r="F54" i="2"/>
  <c r="E54" i="2"/>
  <c r="F44" i="2"/>
  <c r="F45" i="2" s="1"/>
  <c r="F36" i="2"/>
  <c r="E44" i="2"/>
  <c r="E45" i="2" s="1"/>
  <c r="E46" i="2" s="1"/>
  <c r="E55" i="2" l="1"/>
  <c r="G45" i="2"/>
  <c r="G44" i="2"/>
  <c r="G54" i="2"/>
  <c r="F46" i="2"/>
  <c r="F55" i="2" s="1"/>
  <c r="G36" i="2"/>
  <c r="G55" i="2" l="1"/>
  <c r="G46" i="2"/>
</calcChain>
</file>

<file path=xl/sharedStrings.xml><?xml version="1.0" encoding="utf-8"?>
<sst xmlns="http://schemas.openxmlformats.org/spreadsheetml/2006/main" count="89" uniqueCount="89">
  <si>
    <t>Dologi kiadások</t>
  </si>
  <si>
    <t>Budapest Főváros VII. Kerület Erzsébetváros Önkormányzata</t>
  </si>
  <si>
    <t>Kiadási előirányzatok megnevezése</t>
  </si>
  <si>
    <t xml:space="preserve"> </t>
  </si>
  <si>
    <t>ezer Ft</t>
  </si>
  <si>
    <t>Munkaadókat terhelő járulékok és szociális hozzájárulási adó</t>
  </si>
  <si>
    <t>Felhalmozási célú visszatérítendő támogatások, kölcsönök nyújtása államháztartáson kívülre</t>
  </si>
  <si>
    <t>Ellátottak pénzbeli juttatásai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</si>
  <si>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</si>
  <si>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</si>
  <si>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</si>
  <si>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</si>
  <si>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</si>
  <si>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</si>
  <si>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K1-K5</t>
  </si>
  <si>
    <t>K6-K8</t>
  </si>
  <si>
    <t>K1-K8</t>
  </si>
  <si>
    <t>Rovatrend</t>
  </si>
  <si>
    <t>ebből: biztosítási díjak</t>
  </si>
  <si>
    <t>ebből: szociális hozzájárulási adó</t>
  </si>
  <si>
    <t>ebből: élelmezési nyersanyagok beszerzése</t>
  </si>
  <si>
    <t>ebből: Európai Unió</t>
  </si>
  <si>
    <t xml:space="preserve">            vásárolt élelmezés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</si>
  <si>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</si>
  <si>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</si>
  <si>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</si>
  <si>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Államháztartáson belüli megelőlegezések visszafizetése</t>
  </si>
  <si>
    <t xml:space="preserve">Központi, irányító szervi támogatás folyósítása </t>
  </si>
  <si>
    <t>munkaadót a foglalkoztatottak részére történő kifizetésekkel kapcsolatban terhelő más járulék jellegű kötelezettségek</t>
  </si>
  <si>
    <t>táppénz hozzájárulás</t>
  </si>
  <si>
    <t>egészségügyi hozzájárulás</t>
  </si>
  <si>
    <t>rehabilitációs hozzájárulás</t>
  </si>
  <si>
    <t xml:space="preserve">A helyi önkormányzatok előző évi elszámolásából származó kiadások </t>
  </si>
  <si>
    <t>A helyi önkormányzatok törvényi előíráson alapuló befizetései</t>
  </si>
  <si>
    <t>Egyéb elvonások, befizetések</t>
  </si>
  <si>
    <t>Hosszú lejáratú hitelek, kölcsönök törlesztése pénzügyi vállalkozásnak</t>
  </si>
  <si>
    <t>Befektetési célú belföldi értékpapírok vásárlása</t>
  </si>
  <si>
    <t>Pénzeszközök lekötött bankbetétként elhelyezése</t>
  </si>
  <si>
    <t>Felhalmozási célú támogatások az Európai Uniónak</t>
  </si>
  <si>
    <t>Sorszám</t>
  </si>
  <si>
    <t>Személyi juttatások</t>
  </si>
  <si>
    <t xml:space="preserve">Forgatási célú belföldi értékpapírok vásárlása </t>
  </si>
  <si>
    <t>Rövid lejáratú tulajdonosi kölcsönök kiadásai</t>
  </si>
  <si>
    <t>K1.</t>
  </si>
  <si>
    <t>K2.</t>
  </si>
  <si>
    <t>K4.</t>
  </si>
  <si>
    <t>K5.</t>
  </si>
  <si>
    <t>K6.</t>
  </si>
  <si>
    <t>K7.</t>
  </si>
  <si>
    <t>K8.</t>
  </si>
  <si>
    <t>K9.</t>
  </si>
  <si>
    <t>K3.</t>
  </si>
  <si>
    <t>K501.</t>
  </si>
  <si>
    <t>K5021.</t>
  </si>
  <si>
    <t>K5022.</t>
  </si>
  <si>
    <t>K5023.</t>
  </si>
  <si>
    <t>K506.</t>
  </si>
  <si>
    <t>K512.</t>
  </si>
  <si>
    <t>K513.</t>
  </si>
  <si>
    <t>K84.</t>
  </si>
  <si>
    <t>K86.</t>
  </si>
  <si>
    <t>K87.</t>
  </si>
  <si>
    <t>K88.</t>
  </si>
  <si>
    <t>K89.</t>
  </si>
  <si>
    <t>K9111.</t>
  </si>
  <si>
    <t>K9121.</t>
  </si>
  <si>
    <t>K9122.</t>
  </si>
  <si>
    <t>K9192.</t>
  </si>
  <si>
    <t>K914.</t>
  </si>
  <si>
    <t>K915.</t>
  </si>
  <si>
    <t>K916.</t>
  </si>
  <si>
    <t>munkáltatót terhelő személyi jövedelemadó</t>
  </si>
  <si>
    <t>Intézményi ellátottak pénzbeli juttatásai</t>
  </si>
  <si>
    <t>K508.</t>
  </si>
  <si>
    <t>Működési célú visszatérítendő támogatások, kölcsönök nyújtása államháztartáson kívülre</t>
  </si>
  <si>
    <t>ebből: Önkormányzat által folyósított ellátások</t>
  </si>
  <si>
    <t>2024. évi tervezett kiadási előirányzatai</t>
  </si>
  <si>
    <t>Módosítás</t>
  </si>
  <si>
    <t>Módosított előirányzat (4+5)</t>
  </si>
  <si>
    <t>2024. évi érvényes előirányzat</t>
  </si>
  <si>
    <t>K504.</t>
  </si>
  <si>
    <t>Működési célú visszatérítendő támogatások, kölcsönök nyújtása államháztartáson belülre</t>
  </si>
  <si>
    <t>Működési kiadások összesen (1+3+10+13+26)</t>
  </si>
  <si>
    <t>Egyéb felhalmozási célú kiadások (30+31+…+34)</t>
  </si>
  <si>
    <t>Költségvetési kiadások mindösszesen (27+36)</t>
  </si>
  <si>
    <t>Finanszírozási kiadások (38+39+…+44)</t>
  </si>
  <si>
    <t>Kiadások mindösszesen (37+45)</t>
  </si>
  <si>
    <t>Egyéb működési célú kiadások (16+18+19+…+25)</t>
  </si>
  <si>
    <t>Felhalmozási kiadások összesen (28+29+35)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</si>
</sst>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wrapText="1"/>
    </xf>
    <xf numFmtId="3" fontId="2" fillId="0" borderId="8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wrapText="1"/>
    </xf>
    <xf numFmtId="3" fontId="4" fillId="0" borderId="13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/>
    </xf>
    <xf numFmtId="0" fontId="4" fillId="0" borderId="3" xfId="0" applyFont="1" applyFill="1" applyBorder="1" applyAlignment="1">
      <alignment wrapText="1"/>
    </xf>
    <xf numFmtId="3" fontId="4" fillId="0" borderId="19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1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3" fontId="4" fillId="0" borderId="23" xfId="0" applyNumberFormat="1" applyFont="1" applyFill="1" applyBorder="1" applyAlignment="1">
      <alignment vertical="center"/>
    </xf>
    <xf numFmtId="3" fontId="4" fillId="0" borderId="20" xfId="0" applyNumberFormat="1" applyFon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/>
    </xf>
    <xf numFmtId="3" fontId="4" fillId="0" borderId="26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/>
    </xf>
    <xf numFmtId="0" fontId="4" fillId="0" borderId="29" xfId="0" applyFont="1" applyFill="1" applyBorder="1" applyAlignment="1">
      <alignment wrapText="1"/>
    </xf>
    <xf numFmtId="3" fontId="4" fillId="0" borderId="30" xfId="0" applyNumberFormat="1" applyFont="1" applyFill="1" applyBorder="1" applyAlignment="1">
      <alignment vertical="center"/>
    </xf>
    <xf numFmtId="3" fontId="4" fillId="0" borderId="31" xfId="0" applyNumberFormat="1" applyFont="1" applyFill="1" applyBorder="1" applyAlignment="1">
      <alignment vertical="center"/>
    </xf>
    <xf numFmtId="3" fontId="4" fillId="0" borderId="31" xfId="0" applyNumberFormat="1" applyFont="1" applyFill="1" applyBorder="1" applyAlignment="1">
      <alignment horizontal="right" vertical="center"/>
    </xf>
    <xf numFmtId="0" fontId="4" fillId="0" borderId="3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vertical="center"/>
    </xf>
    <xf numFmtId="9" fontId="4" fillId="0" borderId="32" xfId="0" applyNumberFormat="1" applyFont="1" applyFill="1" applyBorder="1" applyAlignment="1">
      <alignment vertical="center"/>
    </xf>
    <xf numFmtId="3" fontId="4" fillId="0" borderId="33" xfId="0" applyNumberFormat="1" applyFont="1" applyFill="1" applyBorder="1" applyAlignment="1">
      <alignment vertical="center"/>
    </xf>
    <xf numFmtId="3" fontId="4" fillId="0" borderId="33" xfId="0" applyNumberFormat="1" applyFont="1" applyFill="1" applyBorder="1" applyAlignment="1">
      <alignment horizontal="right" vertical="center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wrapText="1"/>
    </xf>
    <xf numFmtId="3" fontId="4" fillId="0" borderId="20" xfId="0" applyNumberFormat="1" applyFont="1" applyFill="1" applyBorder="1" applyAlignment="1">
      <alignment horizontal="right" vertical="center"/>
    </xf>
    <xf numFmtId="0" fontId="1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/>
    </xf>
    <xf numFmtId="0" fontId="4" fillId="0" borderId="37" xfId="0" applyFont="1" applyFill="1" applyBorder="1" applyAlignment="1">
      <alignment wrapText="1"/>
    </xf>
    <xf numFmtId="3" fontId="4" fillId="0" borderId="38" xfId="0" applyNumberFormat="1" applyFont="1" applyFill="1" applyBorder="1" applyAlignment="1">
      <alignment vertic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wrapText="1"/>
    </xf>
    <xf numFmtId="3" fontId="1" fillId="0" borderId="30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horizontal="right" vertical="center"/>
    </xf>
    <xf numFmtId="0" fontId="1" fillId="0" borderId="20" xfId="0" applyFont="1" applyFill="1" applyBorder="1" applyAlignment="1">
      <alignment vertical="center"/>
    </xf>
    <xf numFmtId="0" fontId="1" fillId="0" borderId="22" xfId="0" applyFont="1" applyFill="1" applyBorder="1" applyAlignment="1">
      <alignment horizontal="center"/>
    </xf>
    <xf numFmtId="0" fontId="1" fillId="0" borderId="34" xfId="0" applyFont="1" applyFill="1" applyBorder="1" applyAlignment="1">
      <alignment wrapText="1"/>
    </xf>
    <xf numFmtId="3" fontId="1" fillId="0" borderId="23" xfId="0" applyNumberFormat="1" applyFont="1" applyFill="1" applyBorder="1" applyAlignment="1">
      <alignment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/>
    </xf>
    <xf numFmtId="0" fontId="1" fillId="0" borderId="36" xfId="0" applyFont="1" applyFill="1" applyBorder="1" applyAlignment="1">
      <alignment horizontal="center"/>
    </xf>
    <xf numFmtId="0" fontId="1" fillId="0" borderId="37" xfId="0" applyFont="1" applyFill="1" applyBorder="1" applyAlignment="1">
      <alignment wrapText="1"/>
    </xf>
    <xf numFmtId="3" fontId="1" fillId="0" borderId="38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 wrapText="1"/>
    </xf>
    <xf numFmtId="3" fontId="2" fillId="0" borderId="26" xfId="0" applyNumberFormat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wrapText="1"/>
    </xf>
    <xf numFmtId="3" fontId="2" fillId="0" borderId="19" xfId="0" applyNumberFormat="1" applyFont="1" applyFill="1" applyBorder="1" applyAlignment="1">
      <alignment vertical="center"/>
    </xf>
    <xf numFmtId="3" fontId="2" fillId="0" borderId="16" xfId="0" applyNumberFormat="1" applyFont="1" applyFill="1" applyBorder="1" applyAlignment="1">
      <alignment vertical="center"/>
    </xf>
    <xf numFmtId="3" fontId="2" fillId="0" borderId="16" xfId="0" applyNumberFormat="1" applyFont="1" applyFill="1" applyBorder="1" applyAlignment="1">
      <alignment horizontal="right" vertical="center"/>
    </xf>
    <xf numFmtId="0" fontId="1" fillId="0" borderId="25" xfId="0" applyFont="1" applyFill="1" applyBorder="1" applyAlignment="1">
      <alignment horizontal="center"/>
    </xf>
    <xf numFmtId="0" fontId="1" fillId="0" borderId="40" xfId="0" applyFont="1" applyFill="1" applyBorder="1" applyAlignment="1">
      <alignment wrapText="1"/>
    </xf>
    <xf numFmtId="3" fontId="1" fillId="0" borderId="26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1" fillId="0" borderId="41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 wrapText="1"/>
    </xf>
    <xf numFmtId="3" fontId="4" fillId="0" borderId="23" xfId="0" applyNumberFormat="1" applyFont="1" applyFill="1" applyBorder="1" applyAlignment="1">
      <alignment vertical="center" wrapText="1"/>
    </xf>
    <xf numFmtId="3" fontId="4" fillId="0" borderId="20" xfId="0" applyNumberFormat="1" applyFont="1" applyFill="1" applyBorder="1" applyAlignment="1">
      <alignment vertical="center" wrapText="1"/>
    </xf>
    <xf numFmtId="0" fontId="1" fillId="0" borderId="3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wrapText="1"/>
    </xf>
    <xf numFmtId="3" fontId="1" fillId="0" borderId="32" xfId="0" applyNumberFormat="1" applyFont="1" applyFill="1" applyBorder="1" applyAlignment="1">
      <alignment vertical="center" wrapText="1"/>
    </xf>
    <xf numFmtId="3" fontId="1" fillId="0" borderId="33" xfId="0" applyNumberFormat="1" applyFont="1" applyFill="1" applyBorder="1" applyAlignment="1">
      <alignment vertical="center" wrapText="1"/>
    </xf>
    <xf numFmtId="3" fontId="1" fillId="0" borderId="33" xfId="0" applyNumberFormat="1" applyFont="1" applyFill="1" applyBorder="1" applyAlignment="1">
      <alignment vertical="center"/>
    </xf>
    <xf numFmtId="0" fontId="1" fillId="0" borderId="43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vertical="center" wrapText="1"/>
    </xf>
    <xf numFmtId="3" fontId="2" fillId="0" borderId="45" xfId="0" applyNumberFormat="1" applyFont="1" applyFill="1" applyBorder="1" applyAlignment="1">
      <alignment vertical="center" wrapText="1"/>
    </xf>
    <xf numFmtId="3" fontId="2" fillId="0" borderId="15" xfId="0" applyNumberFormat="1" applyFont="1" applyFill="1" applyBorder="1" applyAlignment="1">
      <alignment vertical="center" wrapText="1"/>
    </xf>
    <xf numFmtId="3" fontId="2" fillId="0" borderId="8" xfId="0" applyNumberFormat="1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/>
    </xf>
    <xf numFmtId="0" fontId="1" fillId="0" borderId="46" xfId="0" applyFont="1" applyFill="1" applyBorder="1" applyAlignment="1">
      <alignment wrapText="1"/>
    </xf>
    <xf numFmtId="3" fontId="1" fillId="0" borderId="47" xfId="0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vertical="center"/>
    </xf>
    <xf numFmtId="0" fontId="1" fillId="0" borderId="48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3" fontId="1" fillId="0" borderId="3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wrapText="1"/>
    </xf>
    <xf numFmtId="3" fontId="1" fillId="0" borderId="4" xfId="0" applyNumberFormat="1" applyFont="1" applyFill="1" applyBorder="1" applyAlignment="1">
      <alignment vertical="center" wrapText="1"/>
    </xf>
    <xf numFmtId="3" fontId="4" fillId="0" borderId="33" xfId="0" applyNumberFormat="1" applyFont="1" applyFill="1" applyBorder="1" applyAlignment="1">
      <alignment vertical="center" wrapText="1"/>
    </xf>
    <xf numFmtId="0" fontId="3" fillId="0" borderId="49" xfId="0" applyFont="1" applyFill="1" applyBorder="1" applyAlignment="1">
      <alignment vertical="center" wrapText="1"/>
    </xf>
    <xf numFmtId="0" fontId="1" fillId="0" borderId="35" xfId="0" applyFont="1" applyFill="1" applyBorder="1" applyAlignment="1">
      <alignment horizontal="center" vertical="center" wrapText="1"/>
    </xf>
    <xf numFmtId="3" fontId="2" fillId="0" borderId="38" xfId="0" applyNumberFormat="1" applyFont="1" applyFill="1" applyBorder="1" applyAlignment="1">
      <alignment vertical="center" wrapText="1"/>
    </xf>
    <xf numFmtId="3" fontId="3" fillId="0" borderId="9" xfId="0" applyNumberFormat="1" applyFont="1" applyFill="1" applyBorder="1" applyAlignment="1">
      <alignment vertical="center" wrapText="1"/>
    </xf>
    <xf numFmtId="3" fontId="2" fillId="0" borderId="9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vertical="center"/>
    </xf>
    <xf numFmtId="3" fontId="1" fillId="0" borderId="19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34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2" fillId="0" borderId="5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vertical="center"/>
    </xf>
    <xf numFmtId="0" fontId="2" fillId="0" borderId="30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73"/>
  <sheetViews>
    <sheetView tabSelected="1" view="pageBreakPreview" zoomScale="60" zoomScaleNormal="75" workbookViewId="0">
      <selection activeCell="F22" sqref="F22"/>
    </sheetView>
  </sheetViews>
  <sheetFormatPr defaultColWidth="9.140625" defaultRowHeight="18.75" x14ac:dyDescent="0.3"/>
  <cols>
    <col min="1" max="1" width="9.140625" style="1"/>
    <col min="2" max="2" width="12" style="2" customWidth="1"/>
    <col min="3" max="3" width="15.7109375" style="3" customWidth="1"/>
    <col min="4" max="4" width="89.140625" style="2" customWidth="1"/>
    <col min="5" max="7" width="16.7109375" style="2" customWidth="1"/>
    <col min="8" max="8" width="16.140625" style="1" customWidth="1"/>
    <col min="9" max="12" width="15.5703125" style="1" customWidth="1"/>
    <col min="13" max="13" width="21.28515625" style="1" customWidth="1"/>
    <col min="14" max="14" width="16.5703125" style="1" customWidth="1"/>
    <col min="15" max="15" width="15.42578125" style="1" customWidth="1"/>
    <col min="16" max="16" width="13.42578125" style="1" customWidth="1"/>
    <col min="17" max="17" width="15" style="1" customWidth="1"/>
    <col min="18" max="18" width="14.140625" style="1" customWidth="1"/>
    <col min="19" max="19" width="15.42578125" style="1" customWidth="1"/>
    <col min="20" max="20" width="12.5703125" style="1" customWidth="1"/>
    <col min="21" max="21" width="13.7109375" style="1" customWidth="1"/>
    <col min="22" max="22" width="12.7109375" style="1" customWidth="1"/>
    <col min="23" max="23" width="15.85546875" style="1" customWidth="1"/>
    <col min="24" max="24" width="13.140625" style="1" customWidth="1"/>
    <col min="25" max="25" width="21.140625" style="1" customWidth="1"/>
    <col min="26" max="26" width="15.42578125" style="1" customWidth="1"/>
    <col min="27" max="27" width="14.42578125" style="1" customWidth="1"/>
    <col min="28" max="28" width="18" style="1" customWidth="1"/>
    <col min="29" max="29" width="17.42578125" style="1" customWidth="1"/>
    <col min="30" max="30" width="18" style="1" customWidth="1"/>
    <col min="31" max="31" width="17.28515625" style="1" customWidth="1"/>
    <col min="32" max="32" width="16.7109375" style="1" customWidth="1"/>
    <col min="33" max="33" width="15.42578125" style="1" customWidth="1"/>
    <col min="34" max="34" width="14.42578125" style="1" customWidth="1"/>
    <col min="35" max="35" width="18" style="1" customWidth="1"/>
    <col min="36" max="36" width="17.42578125" style="1" customWidth="1"/>
    <col min="37" max="37" width="17" style="1" customWidth="1"/>
    <col min="38" max="38" width="17.28515625" style="1" customWidth="1"/>
    <col min="39" max="39" width="14.140625" style="1" customWidth="1"/>
    <col min="40" max="42" width="14.28515625" style="1" customWidth="1"/>
    <col min="43" max="43" width="13.5703125" style="1" customWidth="1"/>
    <col min="44" max="44" width="13" style="1" customWidth="1"/>
    <col min="45" max="45" width="14.7109375" style="1" customWidth="1"/>
    <col min="46" max="46" width="11.5703125" style="1" customWidth="1"/>
    <col min="47" max="47" width="12.5703125" style="1" customWidth="1"/>
    <col min="48" max="48" width="14.7109375" style="1" customWidth="1"/>
    <col min="49" max="49" width="13.140625" style="1" customWidth="1"/>
    <col min="50" max="50" width="13.7109375" style="1" customWidth="1"/>
    <col min="51" max="58" width="12.28515625" style="1" customWidth="1"/>
    <col min="59" max="60" width="9.140625" style="1"/>
    <col min="61" max="70" width="12.28515625" style="1" customWidth="1"/>
    <col min="71" max="71" width="9.140625" style="1"/>
    <col min="72" max="72" width="16.42578125" style="1" customWidth="1"/>
    <col min="73" max="16384" width="9.140625" style="1"/>
  </cols>
  <sheetData>
    <row r="1" spans="1:107" x14ac:dyDescent="0.3">
      <c r="D1" s="4"/>
      <c r="E1" s="144"/>
      <c r="F1" s="144"/>
      <c r="G1" s="144"/>
    </row>
    <row r="2" spans="1:107" x14ac:dyDescent="0.3">
      <c r="D2" s="144" t="s">
        <v>3</v>
      </c>
      <c r="E2" s="144"/>
      <c r="F2" s="144"/>
      <c r="G2" s="144"/>
    </row>
    <row r="3" spans="1:107" s="5" customFormat="1" ht="20.25" x14ac:dyDescent="0.2">
      <c r="B3" s="145" t="s">
        <v>1</v>
      </c>
      <c r="C3" s="145"/>
      <c r="D3" s="145"/>
      <c r="E3" s="145"/>
      <c r="F3" s="145"/>
      <c r="G3" s="145"/>
    </row>
    <row r="4" spans="1:107" s="5" customFormat="1" ht="20.25" x14ac:dyDescent="0.2">
      <c r="B4" s="145" t="s">
        <v>76</v>
      </c>
      <c r="C4" s="145"/>
      <c r="D4" s="145"/>
      <c r="E4" s="145"/>
      <c r="F4" s="145"/>
      <c r="G4" s="145"/>
    </row>
    <row r="5" spans="1:107" s="5" customFormat="1" ht="20.25" x14ac:dyDescent="0.3">
      <c r="B5" s="6"/>
      <c r="C5" s="7"/>
      <c r="D5" s="6"/>
      <c r="E5" s="6"/>
      <c r="F5" s="6"/>
      <c r="G5" s="6"/>
    </row>
    <row r="6" spans="1:107" ht="17.25" customHeight="1" thickBot="1" x14ac:dyDescent="0.35">
      <c r="F6" s="4"/>
      <c r="G6" s="141" t="s">
        <v>4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</row>
    <row r="7" spans="1:107" ht="24" customHeight="1" x14ac:dyDescent="0.2">
      <c r="B7" s="148" t="s">
        <v>39</v>
      </c>
      <c r="C7" s="150" t="s">
        <v>17</v>
      </c>
      <c r="D7" s="152" t="s">
        <v>2</v>
      </c>
      <c r="E7" s="146" t="s">
        <v>79</v>
      </c>
      <c r="F7" s="146" t="s">
        <v>77</v>
      </c>
      <c r="G7" s="146" t="s">
        <v>78</v>
      </c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9"/>
      <c r="BA7" s="9"/>
      <c r="BB7" s="9"/>
      <c r="BC7" s="9"/>
      <c r="BD7" s="9"/>
      <c r="BE7" s="9"/>
      <c r="BF7" s="9"/>
      <c r="BG7" s="143"/>
      <c r="BH7" s="143"/>
      <c r="BI7" s="9"/>
      <c r="BJ7" s="9"/>
      <c r="BK7" s="9"/>
      <c r="BL7" s="9"/>
      <c r="BM7" s="9"/>
      <c r="BN7" s="9"/>
      <c r="BO7" s="9"/>
      <c r="BP7" s="9"/>
      <c r="BQ7" s="9"/>
      <c r="BR7" s="9"/>
      <c r="BS7" s="143"/>
      <c r="BT7" s="143"/>
      <c r="BU7" s="143"/>
      <c r="BV7" s="143"/>
      <c r="BW7" s="143"/>
      <c r="BX7" s="143"/>
      <c r="BY7" s="143"/>
      <c r="BZ7" s="143"/>
      <c r="CA7" s="143"/>
      <c r="CB7" s="143"/>
      <c r="CC7" s="143"/>
      <c r="CD7" s="143"/>
      <c r="CE7" s="143"/>
      <c r="CF7" s="143"/>
      <c r="CG7" s="143"/>
      <c r="CH7" s="143"/>
      <c r="CI7" s="143"/>
      <c r="CJ7" s="143"/>
      <c r="CK7" s="143"/>
      <c r="CL7" s="143"/>
      <c r="CM7" s="143"/>
      <c r="CN7" s="143"/>
      <c r="CO7" s="143"/>
      <c r="CP7" s="143"/>
      <c r="CQ7" s="143"/>
      <c r="CR7" s="143"/>
      <c r="CS7" s="143"/>
      <c r="CT7" s="143"/>
      <c r="CU7" s="143"/>
      <c r="CV7" s="143"/>
      <c r="CW7" s="143"/>
      <c r="CX7" s="143"/>
      <c r="CY7" s="143"/>
      <c r="CZ7" s="143"/>
      <c r="DA7" s="143"/>
      <c r="DB7" s="143"/>
      <c r="DC7" s="143"/>
    </row>
    <row r="8" spans="1:107" ht="42.75" customHeight="1" x14ac:dyDescent="0.2">
      <c r="B8" s="149"/>
      <c r="C8" s="151"/>
      <c r="D8" s="153"/>
      <c r="E8" s="154"/>
      <c r="F8" s="147"/>
      <c r="G8" s="147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9"/>
      <c r="BA8" s="9"/>
      <c r="BB8" s="9"/>
      <c r="BC8" s="9"/>
      <c r="BD8" s="9"/>
      <c r="BE8" s="9"/>
      <c r="BF8" s="9"/>
      <c r="BG8" s="143"/>
      <c r="BH8" s="143"/>
      <c r="BI8" s="9"/>
      <c r="BJ8" s="9"/>
      <c r="BK8" s="9"/>
      <c r="BL8" s="9"/>
      <c r="BM8" s="9"/>
      <c r="BN8" s="9"/>
      <c r="BO8" s="9"/>
      <c r="BP8" s="9"/>
      <c r="BQ8" s="9"/>
      <c r="BR8" s="9"/>
      <c r="BS8" s="143"/>
      <c r="BT8" s="143"/>
      <c r="BU8" s="143"/>
      <c r="BV8" s="143"/>
      <c r="BW8" s="143"/>
      <c r="BX8" s="143"/>
      <c r="BY8" s="143"/>
      <c r="BZ8" s="143"/>
      <c r="CA8" s="143"/>
      <c r="CB8" s="143"/>
      <c r="CC8" s="143"/>
      <c r="CD8" s="143"/>
      <c r="CE8" s="143"/>
      <c r="CF8" s="143"/>
      <c r="CG8" s="143"/>
      <c r="CH8" s="143"/>
      <c r="CI8" s="143"/>
      <c r="CJ8" s="143"/>
      <c r="CK8" s="143"/>
      <c r="CL8" s="143"/>
      <c r="CM8" s="143"/>
      <c r="CN8" s="143"/>
      <c r="CO8" s="143"/>
      <c r="CP8" s="143"/>
      <c r="CQ8" s="143"/>
      <c r="CR8" s="143"/>
      <c r="CS8" s="143"/>
      <c r="CT8" s="143"/>
      <c r="CU8" s="143"/>
      <c r="CV8" s="143"/>
      <c r="CW8" s="143"/>
      <c r="CX8" s="143"/>
      <c r="CY8" s="143"/>
      <c r="CZ8" s="143"/>
      <c r="DA8" s="143"/>
      <c r="DB8" s="143"/>
      <c r="DC8" s="143"/>
    </row>
    <row r="9" spans="1:107" ht="19.5" thickBot="1" x14ac:dyDescent="0.35">
      <c r="B9" s="10">
        <v>1</v>
      </c>
      <c r="C9" s="11">
        <v>2</v>
      </c>
      <c r="D9" s="12">
        <v>3</v>
      </c>
      <c r="E9" s="13">
        <v>4</v>
      </c>
      <c r="F9" s="13">
        <v>5</v>
      </c>
      <c r="G9" s="13">
        <v>6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</row>
    <row r="10" spans="1:107" s="14" customFormat="1" ht="22.5" customHeight="1" thickBot="1" x14ac:dyDescent="0.35">
      <c r="B10" s="15">
        <v>1</v>
      </c>
      <c r="C10" s="16" t="s">
        <v>43</v>
      </c>
      <c r="D10" s="17" t="s">
        <v>40</v>
      </c>
      <c r="E10" s="18">
        <v>7588475</v>
      </c>
      <c r="F10" s="18">
        <f>40157+107+1673+32154-3000+1600-440+22315+10-3+120-3380</f>
        <v>91313</v>
      </c>
      <c r="G10" s="18">
        <f t="shared" ref="G10:G18" si="0">SUM(E10:F10)</f>
        <v>7679788</v>
      </c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20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</row>
    <row r="11" spans="1:107" s="21" customFormat="1" ht="22.5" customHeight="1" thickBot="1" x14ac:dyDescent="0.35">
      <c r="B11" s="22">
        <v>2</v>
      </c>
      <c r="C11" s="23"/>
      <c r="D11" s="24" t="s">
        <v>18</v>
      </c>
      <c r="E11" s="25"/>
      <c r="F11" s="25"/>
      <c r="G11" s="44">
        <f t="shared" si="0"/>
        <v>0</v>
      </c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7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</row>
    <row r="12" spans="1:107" s="30" customFormat="1" ht="22.5" customHeight="1" thickBot="1" x14ac:dyDescent="0.35">
      <c r="A12" s="28"/>
      <c r="B12" s="15">
        <v>3</v>
      </c>
      <c r="C12" s="16" t="s">
        <v>44</v>
      </c>
      <c r="D12" s="17" t="s">
        <v>5</v>
      </c>
      <c r="E12" s="18">
        <v>1318835</v>
      </c>
      <c r="F12" s="18">
        <f>5220+4696+11+4180+3000+600+32+602-50+3+3380</f>
        <v>21674</v>
      </c>
      <c r="G12" s="18">
        <f t="shared" si="0"/>
        <v>1340509</v>
      </c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</row>
    <row r="13" spans="1:107" s="31" customFormat="1" ht="22.5" customHeight="1" x14ac:dyDescent="0.3">
      <c r="B13" s="32">
        <v>4</v>
      </c>
      <c r="C13" s="33"/>
      <c r="D13" s="34" t="s">
        <v>19</v>
      </c>
      <c r="E13" s="35"/>
      <c r="F13" s="35"/>
      <c r="G13" s="51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</row>
    <row r="14" spans="1:107" s="37" customFormat="1" ht="22.5" customHeight="1" x14ac:dyDescent="0.3">
      <c r="B14" s="38">
        <v>5</v>
      </c>
      <c r="C14" s="39"/>
      <c r="D14" s="34" t="s">
        <v>31</v>
      </c>
      <c r="E14" s="40"/>
      <c r="F14" s="40"/>
      <c r="G14" s="51">
        <f t="shared" si="0"/>
        <v>0</v>
      </c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</row>
    <row r="15" spans="1:107" s="37" customFormat="1" ht="22.5" customHeight="1" x14ac:dyDescent="0.3">
      <c r="B15" s="38">
        <v>6</v>
      </c>
      <c r="C15" s="39"/>
      <c r="D15" s="34" t="s">
        <v>30</v>
      </c>
      <c r="E15" s="40"/>
      <c r="F15" s="40"/>
      <c r="G15" s="51">
        <f t="shared" si="0"/>
        <v>0</v>
      </c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</row>
    <row r="16" spans="1:107" s="37" customFormat="1" ht="22.5" customHeight="1" x14ac:dyDescent="0.3">
      <c r="B16" s="38">
        <v>7</v>
      </c>
      <c r="C16" s="39"/>
      <c r="D16" s="34" t="s">
        <v>29</v>
      </c>
      <c r="E16" s="40"/>
      <c r="F16" s="40"/>
      <c r="G16" s="51">
        <f t="shared" si="0"/>
        <v>0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</row>
    <row r="17" spans="2:107" s="37" customFormat="1" ht="37.5" x14ac:dyDescent="0.3">
      <c r="B17" s="38">
        <v>8</v>
      </c>
      <c r="C17" s="39"/>
      <c r="D17" s="34" t="s">
        <v>28</v>
      </c>
      <c r="E17" s="40"/>
      <c r="F17" s="40"/>
      <c r="G17" s="51">
        <f t="shared" si="0"/>
        <v>0</v>
      </c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</row>
    <row r="18" spans="2:107" s="46" customFormat="1" ht="22.5" customHeight="1" thickBot="1" x14ac:dyDescent="0.35">
      <c r="B18" s="42">
        <v>9</v>
      </c>
      <c r="C18" s="43"/>
      <c r="D18" s="34" t="s">
        <v>71</v>
      </c>
      <c r="E18" s="44"/>
      <c r="F18" s="44"/>
      <c r="G18" s="56">
        <f t="shared" si="0"/>
        <v>0</v>
      </c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</row>
    <row r="19" spans="2:107" s="30" customFormat="1" ht="22.5" customHeight="1" thickBot="1" x14ac:dyDescent="0.35">
      <c r="B19" s="15">
        <v>10</v>
      </c>
      <c r="C19" s="16" t="s">
        <v>51</v>
      </c>
      <c r="D19" s="17" t="s">
        <v>0</v>
      </c>
      <c r="E19" s="18">
        <v>12833665</v>
      </c>
      <c r="F19" s="18">
        <f>-1226-2238+1200-500+23876-51+22691-1427-291-1000+3000+410+1287+1016+13000+29900+2041-35-2200+14000+14686+9083+25+3857+490+173+10+19-120</f>
        <v>131676</v>
      </c>
      <c r="G19" s="18">
        <f t="shared" ref="G19:G24" si="1">SUM(E19:F19)</f>
        <v>12965341</v>
      </c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47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</row>
    <row r="20" spans="2:107" s="54" customFormat="1" ht="22.5" customHeight="1" x14ac:dyDescent="0.3">
      <c r="B20" s="48">
        <v>11</v>
      </c>
      <c r="C20" s="49"/>
      <c r="D20" s="50" t="s">
        <v>20</v>
      </c>
      <c r="E20" s="51">
        <v>29287</v>
      </c>
      <c r="F20" s="51">
        <v>-787</v>
      </c>
      <c r="G20" s="51">
        <f t="shared" si="1"/>
        <v>28500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3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</row>
    <row r="21" spans="2:107" s="60" customFormat="1" ht="22.5" customHeight="1" thickBot="1" x14ac:dyDescent="0.35">
      <c r="B21" s="10">
        <v>12</v>
      </c>
      <c r="C21" s="55"/>
      <c r="D21" s="34" t="s">
        <v>22</v>
      </c>
      <c r="E21" s="56">
        <v>965505</v>
      </c>
      <c r="F21" s="56">
        <v>2501</v>
      </c>
      <c r="G21" s="56">
        <f t="shared" si="1"/>
        <v>968006</v>
      </c>
      <c r="H21" s="58"/>
      <c r="I21" s="58"/>
      <c r="J21" s="57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9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</row>
    <row r="22" spans="2:107" s="30" customFormat="1" ht="22.5" customHeight="1" thickBot="1" x14ac:dyDescent="0.35">
      <c r="B22" s="15">
        <v>13</v>
      </c>
      <c r="C22" s="16" t="s">
        <v>45</v>
      </c>
      <c r="D22" s="17" t="s">
        <v>7</v>
      </c>
      <c r="E22" s="18">
        <v>242700</v>
      </c>
      <c r="F22" s="18"/>
      <c r="G22" s="18">
        <f t="shared" si="1"/>
        <v>242700</v>
      </c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47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</row>
    <row r="23" spans="2:107" s="37" customFormat="1" ht="22.5" customHeight="1" x14ac:dyDescent="0.3">
      <c r="B23" s="38">
        <v>14</v>
      </c>
      <c r="C23" s="39"/>
      <c r="D23" s="61" t="s">
        <v>75</v>
      </c>
      <c r="E23" s="40">
        <v>240200</v>
      </c>
      <c r="F23" s="40"/>
      <c r="G23" s="40">
        <f t="shared" si="1"/>
        <v>240200</v>
      </c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62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</row>
    <row r="24" spans="2:107" s="37" customFormat="1" ht="22.5" customHeight="1" thickBot="1" x14ac:dyDescent="0.35">
      <c r="B24" s="63">
        <v>15</v>
      </c>
      <c r="C24" s="64"/>
      <c r="D24" s="65" t="s">
        <v>72</v>
      </c>
      <c r="E24" s="66">
        <v>2500</v>
      </c>
      <c r="F24" s="66"/>
      <c r="G24" s="56">
        <f t="shared" si="1"/>
        <v>2500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62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</row>
    <row r="25" spans="2:107" s="72" customFormat="1" ht="22.5" customHeight="1" x14ac:dyDescent="0.3">
      <c r="B25" s="48">
        <v>16</v>
      </c>
      <c r="C25" s="67" t="s">
        <v>52</v>
      </c>
      <c r="D25" s="68" t="s">
        <v>23</v>
      </c>
      <c r="E25" s="69"/>
      <c r="F25" s="69"/>
      <c r="G25" s="139">
        <f t="shared" ref="G25:G32" si="2">SUM(E25:F25)</f>
        <v>0</v>
      </c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1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  <c r="CP25" s="70"/>
      <c r="CQ25" s="70"/>
      <c r="CR25" s="70"/>
      <c r="CS25" s="70"/>
      <c r="CT25" s="70"/>
      <c r="CU25" s="70"/>
      <c r="CV25" s="70"/>
      <c r="CW25" s="70"/>
      <c r="CX25" s="70"/>
      <c r="CY25" s="70"/>
      <c r="CZ25" s="70"/>
      <c r="DA25" s="70"/>
      <c r="DB25" s="70"/>
      <c r="DC25" s="70"/>
    </row>
    <row r="26" spans="2:107" s="60" customFormat="1" ht="22.5" customHeight="1" x14ac:dyDescent="0.3">
      <c r="B26" s="10">
        <v>17</v>
      </c>
      <c r="C26" s="55"/>
      <c r="D26" s="34" t="s">
        <v>21</v>
      </c>
      <c r="E26" s="56"/>
      <c r="F26" s="56"/>
      <c r="G26" s="40">
        <f t="shared" si="2"/>
        <v>0</v>
      </c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9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</row>
    <row r="27" spans="2:107" s="72" customFormat="1" ht="22.5" customHeight="1" x14ac:dyDescent="0.3">
      <c r="B27" s="38">
        <v>18</v>
      </c>
      <c r="C27" s="73" t="s">
        <v>53</v>
      </c>
      <c r="D27" s="74" t="s">
        <v>32</v>
      </c>
      <c r="E27" s="75"/>
      <c r="F27" s="75"/>
      <c r="G27" s="40">
        <f t="shared" si="2"/>
        <v>0</v>
      </c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1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0"/>
      <c r="CA27" s="70"/>
      <c r="CB27" s="70"/>
      <c r="CC27" s="70"/>
      <c r="CD27" s="70"/>
      <c r="CE27" s="70"/>
      <c r="CF27" s="70"/>
      <c r="CG27" s="70"/>
      <c r="CH27" s="70"/>
      <c r="CI27" s="70"/>
      <c r="CJ27" s="70"/>
      <c r="CK27" s="70"/>
      <c r="CL27" s="70"/>
      <c r="CM27" s="70"/>
      <c r="CN27" s="70"/>
      <c r="CO27" s="70"/>
      <c r="CP27" s="70"/>
      <c r="CQ27" s="70"/>
      <c r="CR27" s="70"/>
      <c r="CS27" s="70"/>
      <c r="CT27" s="70"/>
      <c r="CU27" s="70"/>
      <c r="CV27" s="70"/>
      <c r="CW27" s="70"/>
      <c r="CX27" s="70"/>
      <c r="CY27" s="70"/>
      <c r="CZ27" s="70"/>
      <c r="DA27" s="70"/>
      <c r="DB27" s="70"/>
      <c r="DC27" s="70"/>
    </row>
    <row r="28" spans="2:107" s="72" customFormat="1" ht="22.5" customHeight="1" x14ac:dyDescent="0.3">
      <c r="B28" s="38">
        <v>19</v>
      </c>
      <c r="C28" s="73" t="s">
        <v>54</v>
      </c>
      <c r="D28" s="74" t="s">
        <v>33</v>
      </c>
      <c r="E28" s="75">
        <v>2094759</v>
      </c>
      <c r="F28" s="75"/>
      <c r="G28" s="75">
        <f t="shared" si="2"/>
        <v>2094759</v>
      </c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1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0"/>
      <c r="CA28" s="70"/>
      <c r="CB28" s="70"/>
      <c r="CC28" s="70"/>
      <c r="CD28" s="70"/>
      <c r="CE28" s="70"/>
      <c r="CF28" s="70"/>
      <c r="CG28" s="70"/>
      <c r="CH28" s="70"/>
      <c r="CI28" s="70"/>
      <c r="CJ28" s="70"/>
      <c r="CK28" s="70"/>
      <c r="CL28" s="70"/>
      <c r="CM28" s="70"/>
      <c r="CN28" s="70"/>
      <c r="CO28" s="70"/>
      <c r="CP28" s="70"/>
      <c r="CQ28" s="70"/>
      <c r="CR28" s="70"/>
      <c r="CS28" s="70"/>
      <c r="CT28" s="70"/>
      <c r="CU28" s="70"/>
      <c r="CV28" s="70"/>
      <c r="CW28" s="70"/>
      <c r="CX28" s="70"/>
      <c r="CY28" s="70"/>
      <c r="CZ28" s="70"/>
      <c r="DA28" s="70"/>
      <c r="DB28" s="70"/>
      <c r="DC28" s="70"/>
    </row>
    <row r="29" spans="2:107" s="72" customFormat="1" ht="22.5" customHeight="1" x14ac:dyDescent="0.3">
      <c r="B29" s="38">
        <v>20</v>
      </c>
      <c r="C29" s="73" t="s">
        <v>55</v>
      </c>
      <c r="D29" s="74" t="s">
        <v>34</v>
      </c>
      <c r="E29" s="75">
        <v>214872</v>
      </c>
      <c r="F29" s="75"/>
      <c r="G29" s="75">
        <f t="shared" si="2"/>
        <v>214872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1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0"/>
      <c r="CA29" s="70"/>
      <c r="CB29" s="70"/>
      <c r="CC29" s="70"/>
      <c r="CD29" s="70"/>
      <c r="CE29" s="70"/>
      <c r="CF29" s="70"/>
      <c r="CG29" s="70"/>
      <c r="CH29" s="70"/>
      <c r="CI29" s="70"/>
      <c r="CJ29" s="70"/>
      <c r="CK29" s="70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0"/>
      <c r="CY29" s="70"/>
      <c r="CZ29" s="70"/>
      <c r="DA29" s="70"/>
      <c r="DB29" s="70"/>
      <c r="DC29" s="70"/>
    </row>
    <row r="30" spans="2:107" s="72" customFormat="1" ht="41.25" customHeight="1" x14ac:dyDescent="0.3">
      <c r="B30" s="38">
        <v>21</v>
      </c>
      <c r="C30" s="76" t="s">
        <v>80</v>
      </c>
      <c r="D30" s="74" t="s">
        <v>81</v>
      </c>
      <c r="E30" s="75">
        <v>1000</v>
      </c>
      <c r="F30" s="75"/>
      <c r="G30" s="75">
        <f t="shared" si="2"/>
        <v>1000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1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  <c r="CT30" s="70"/>
      <c r="CU30" s="70"/>
      <c r="CV30" s="70"/>
      <c r="CW30" s="70"/>
      <c r="CX30" s="70"/>
      <c r="CY30" s="70"/>
      <c r="CZ30" s="70"/>
      <c r="DA30" s="70"/>
      <c r="DB30" s="70"/>
      <c r="DC30" s="70"/>
    </row>
    <row r="31" spans="2:107" s="72" customFormat="1" ht="22.5" customHeight="1" x14ac:dyDescent="0.3">
      <c r="B31" s="38">
        <v>22</v>
      </c>
      <c r="C31" s="73" t="s">
        <v>56</v>
      </c>
      <c r="D31" s="142" t="s">
        <v>24</v>
      </c>
      <c r="E31" s="75">
        <v>84678</v>
      </c>
      <c r="F31" s="75"/>
      <c r="G31" s="75">
        <f t="shared" si="2"/>
        <v>84678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1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0"/>
      <c r="CA31" s="70"/>
      <c r="CB31" s="70"/>
      <c r="CC31" s="70"/>
      <c r="CD31" s="70"/>
      <c r="CE31" s="70"/>
      <c r="CF31" s="70"/>
      <c r="CG31" s="70"/>
      <c r="CH31" s="70"/>
      <c r="CI31" s="70"/>
      <c r="CJ31" s="70"/>
      <c r="CK31" s="70"/>
      <c r="CL31" s="70"/>
      <c r="CM31" s="70"/>
      <c r="CN31" s="70"/>
      <c r="CO31" s="70"/>
      <c r="CP31" s="70"/>
      <c r="CQ31" s="70"/>
      <c r="CR31" s="70"/>
      <c r="CS31" s="70"/>
      <c r="CT31" s="70"/>
      <c r="CU31" s="70"/>
      <c r="CV31" s="70"/>
      <c r="CW31" s="70"/>
      <c r="CX31" s="70"/>
      <c r="CY31" s="70"/>
      <c r="CZ31" s="70"/>
      <c r="DA31" s="70"/>
      <c r="DB31" s="70"/>
      <c r="DC31" s="70"/>
    </row>
    <row r="32" spans="2:107" s="72" customFormat="1" ht="37.5" x14ac:dyDescent="0.2">
      <c r="B32" s="38">
        <v>23</v>
      </c>
      <c r="C32" s="76" t="s">
        <v>73</v>
      </c>
      <c r="D32" s="77" t="s">
        <v>74</v>
      </c>
      <c r="E32" s="75"/>
      <c r="F32" s="75"/>
      <c r="G32" s="75">
        <f t="shared" si="2"/>
        <v>0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1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0"/>
      <c r="CA32" s="70"/>
      <c r="CB32" s="70"/>
      <c r="CC32" s="70"/>
      <c r="CD32" s="70"/>
      <c r="CE32" s="70"/>
      <c r="CF32" s="70"/>
      <c r="CG32" s="70"/>
      <c r="CH32" s="70"/>
      <c r="CI32" s="70"/>
      <c r="CJ32" s="70"/>
      <c r="CK32" s="70"/>
      <c r="CL32" s="70"/>
      <c r="CM32" s="70"/>
      <c r="CN32" s="70"/>
      <c r="CO32" s="70"/>
      <c r="CP32" s="70"/>
      <c r="CQ32" s="70"/>
      <c r="CR32" s="70"/>
      <c r="CS32" s="70"/>
      <c r="CT32" s="70"/>
      <c r="CU32" s="70"/>
      <c r="CV32" s="70"/>
      <c r="CW32" s="70"/>
      <c r="CX32" s="70"/>
      <c r="CY32" s="70"/>
      <c r="CZ32" s="70"/>
      <c r="DA32" s="70"/>
      <c r="DB32" s="70"/>
      <c r="DC32" s="70"/>
    </row>
    <row r="33" spans="1:107" s="72" customFormat="1" ht="22.5" customHeight="1" x14ac:dyDescent="0.3">
      <c r="B33" s="38">
        <v>24</v>
      </c>
      <c r="C33" s="73" t="s">
        <v>57</v>
      </c>
      <c r="D33" s="74" t="s">
        <v>25</v>
      </c>
      <c r="E33" s="75">
        <v>1239580</v>
      </c>
      <c r="F33" s="75">
        <f>1226+1961+500-4696+1000+900-32</f>
        <v>859</v>
      </c>
      <c r="G33" s="75">
        <f t="shared" ref="G33:G40" si="3">SUM(E33:F33)</f>
        <v>1240439</v>
      </c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1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0"/>
      <c r="CA33" s="70"/>
      <c r="CB33" s="70"/>
      <c r="CC33" s="70"/>
      <c r="CD33" s="70"/>
      <c r="CE33" s="70"/>
      <c r="CF33" s="70"/>
      <c r="CG33" s="70"/>
      <c r="CH33" s="70"/>
      <c r="CI33" s="70"/>
      <c r="CJ33" s="70"/>
      <c r="CK33" s="70"/>
      <c r="CL33" s="70"/>
      <c r="CM33" s="70"/>
      <c r="CN33" s="70"/>
      <c r="CO33" s="70"/>
      <c r="CP33" s="70"/>
      <c r="CQ33" s="70"/>
      <c r="CR33" s="70"/>
      <c r="CS33" s="70"/>
      <c r="CT33" s="70"/>
      <c r="CU33" s="70"/>
      <c r="CV33" s="70"/>
      <c r="CW33" s="70"/>
      <c r="CX33" s="70"/>
      <c r="CY33" s="70"/>
      <c r="CZ33" s="70"/>
      <c r="DA33" s="70"/>
      <c r="DB33" s="70"/>
      <c r="DC33" s="70"/>
    </row>
    <row r="34" spans="1:107" s="78" customFormat="1" ht="22.5" customHeight="1" thickBot="1" x14ac:dyDescent="0.35">
      <c r="B34" s="63">
        <v>25</v>
      </c>
      <c r="C34" s="79" t="s">
        <v>58</v>
      </c>
      <c r="D34" s="80" t="s">
        <v>8</v>
      </c>
      <c r="E34" s="81">
        <v>1480216</v>
      </c>
      <c r="F34" s="81">
        <f>-1961-1200+14541-45377-24025-3000-1016-13000-29900-36334-900-13827-113-14686-9083-681-2960-22315-1812-146-35000</f>
        <v>-242795</v>
      </c>
      <c r="G34" s="140">
        <f t="shared" si="3"/>
        <v>1237421</v>
      </c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3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  <c r="BM34" s="82"/>
      <c r="BN34" s="82"/>
      <c r="BO34" s="82"/>
      <c r="BP34" s="82"/>
      <c r="BQ34" s="82"/>
      <c r="BR34" s="82"/>
      <c r="BS34" s="82"/>
      <c r="BT34" s="82"/>
      <c r="BU34" s="82"/>
      <c r="BV34" s="82"/>
      <c r="BW34" s="82"/>
      <c r="BX34" s="82"/>
      <c r="BY34" s="82"/>
      <c r="BZ34" s="82"/>
      <c r="CA34" s="82"/>
      <c r="CB34" s="82"/>
      <c r="CC34" s="82"/>
      <c r="CD34" s="82"/>
      <c r="CE34" s="82"/>
      <c r="CF34" s="82"/>
      <c r="CG34" s="82"/>
      <c r="CH34" s="82"/>
      <c r="CI34" s="82"/>
      <c r="CJ34" s="82"/>
      <c r="CK34" s="82"/>
      <c r="CL34" s="82"/>
      <c r="CM34" s="82"/>
      <c r="CN34" s="82"/>
      <c r="CO34" s="82"/>
      <c r="CP34" s="82"/>
      <c r="CQ34" s="82"/>
      <c r="CR34" s="82"/>
      <c r="CS34" s="82"/>
      <c r="CT34" s="82"/>
      <c r="CU34" s="82"/>
      <c r="CV34" s="82"/>
      <c r="CW34" s="82"/>
      <c r="CX34" s="82"/>
      <c r="CY34" s="82"/>
      <c r="CZ34" s="82"/>
      <c r="DA34" s="82"/>
      <c r="DB34" s="82"/>
      <c r="DC34" s="82"/>
    </row>
    <row r="35" spans="1:107" s="30" customFormat="1" ht="30" customHeight="1" thickBot="1" x14ac:dyDescent="0.25">
      <c r="B35" s="15">
        <v>26</v>
      </c>
      <c r="C35" s="84" t="s">
        <v>46</v>
      </c>
      <c r="D35" s="85" t="s">
        <v>87</v>
      </c>
      <c r="E35" s="18">
        <f>SUM(E25,E27:E34)</f>
        <v>5115105</v>
      </c>
      <c r="F35" s="18">
        <f>SUM(F25,F27:F34)</f>
        <v>-241936</v>
      </c>
      <c r="G35" s="18">
        <f>SUM(E35:F35)</f>
        <v>4873169</v>
      </c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47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</row>
    <row r="36" spans="1:107" s="14" customFormat="1" ht="30" customHeight="1" thickBot="1" x14ac:dyDescent="0.25">
      <c r="B36" s="86">
        <v>27</v>
      </c>
      <c r="C36" s="87" t="s">
        <v>14</v>
      </c>
      <c r="D36" s="88" t="s">
        <v>82</v>
      </c>
      <c r="E36" s="89">
        <f>SUM(E10,E12,E19,E22,E35)</f>
        <v>27098780</v>
      </c>
      <c r="F36" s="89">
        <f>SUM(F10,F12,F19,F22,F35)</f>
        <v>2727</v>
      </c>
      <c r="G36" s="18">
        <f t="shared" si="3"/>
        <v>27101507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20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</row>
    <row r="37" spans="1:107" s="90" customFormat="1" ht="22.5" customHeight="1" thickBot="1" x14ac:dyDescent="0.35">
      <c r="B37" s="91">
        <v>28</v>
      </c>
      <c r="C37" s="92" t="s">
        <v>47</v>
      </c>
      <c r="D37" s="93" t="s">
        <v>9</v>
      </c>
      <c r="E37" s="94">
        <v>929484</v>
      </c>
      <c r="F37" s="94">
        <f>2238-23876+51+1334+291-352-928+35-7620-14000+758-19+8328</f>
        <v>-33760</v>
      </c>
      <c r="G37" s="18">
        <f t="shared" si="3"/>
        <v>895724</v>
      </c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6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</row>
    <row r="38" spans="1:107" s="30" customFormat="1" ht="22.5" customHeight="1" thickBot="1" x14ac:dyDescent="0.35">
      <c r="B38" s="15">
        <v>29</v>
      </c>
      <c r="C38" s="16" t="s">
        <v>48</v>
      </c>
      <c r="D38" s="17" t="s">
        <v>10</v>
      </c>
      <c r="E38" s="18">
        <v>7755321</v>
      </c>
      <c r="F38" s="18">
        <f>711+1427+711-1000+7620+54-612</f>
        <v>8911</v>
      </c>
      <c r="G38" s="18">
        <f t="shared" si="3"/>
        <v>7764232</v>
      </c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47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</row>
    <row r="39" spans="1:107" ht="22.5" customHeight="1" x14ac:dyDescent="0.3">
      <c r="B39" s="42">
        <v>30</v>
      </c>
      <c r="C39" s="97" t="s">
        <v>59</v>
      </c>
      <c r="D39" s="98" t="s">
        <v>11</v>
      </c>
      <c r="E39" s="99">
        <v>12047</v>
      </c>
      <c r="F39" s="99"/>
      <c r="G39" s="69">
        <f t="shared" si="3"/>
        <v>12047</v>
      </c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9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0"/>
      <c r="BM39" s="100"/>
      <c r="BN39" s="100"/>
      <c r="BO39" s="100"/>
      <c r="BP39" s="100"/>
      <c r="BQ39" s="100"/>
      <c r="BR39" s="100"/>
      <c r="BS39" s="100"/>
      <c r="BT39" s="19"/>
      <c r="BU39" s="100"/>
      <c r="BV39" s="100"/>
      <c r="BW39" s="100"/>
      <c r="BX39" s="100"/>
      <c r="BY39" s="100"/>
      <c r="BZ39" s="100"/>
      <c r="CA39" s="100"/>
      <c r="CB39" s="100"/>
      <c r="CC39" s="100"/>
      <c r="CD39" s="100"/>
      <c r="CE39" s="100"/>
      <c r="CF39" s="100"/>
      <c r="CG39" s="100"/>
      <c r="CH39" s="100"/>
      <c r="CI39" s="100"/>
      <c r="CJ39" s="100"/>
      <c r="CK39" s="100"/>
      <c r="CL39" s="100"/>
      <c r="CM39" s="100"/>
      <c r="CN39" s="100"/>
      <c r="CO39" s="100"/>
      <c r="CP39" s="100"/>
      <c r="CQ39" s="100"/>
      <c r="CR39" s="100"/>
      <c r="CS39" s="100"/>
      <c r="CT39" s="100"/>
      <c r="CU39" s="100"/>
      <c r="CV39" s="100"/>
      <c r="CW39" s="100"/>
      <c r="CX39" s="100"/>
      <c r="CY39" s="100"/>
      <c r="CZ39" s="100"/>
      <c r="DA39" s="100"/>
      <c r="DB39" s="100"/>
      <c r="DC39" s="100"/>
    </row>
    <row r="40" spans="1:107" s="72" customFormat="1" ht="40.5" customHeight="1" x14ac:dyDescent="0.3">
      <c r="A40" s="101"/>
      <c r="B40" s="38">
        <v>31</v>
      </c>
      <c r="C40" s="76" t="s">
        <v>60</v>
      </c>
      <c r="D40" s="74" t="s">
        <v>6</v>
      </c>
      <c r="E40" s="75">
        <v>559005</v>
      </c>
      <c r="F40" s="75">
        <f>42953+2400+48099+2000</f>
        <v>95452</v>
      </c>
      <c r="G40" s="75">
        <f t="shared" si="3"/>
        <v>654457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0"/>
      <c r="CA40" s="70"/>
      <c r="CB40" s="70"/>
      <c r="CC40" s="70"/>
      <c r="CD40" s="70"/>
      <c r="CE40" s="70"/>
      <c r="CF40" s="70"/>
      <c r="CG40" s="70"/>
      <c r="CH40" s="70"/>
      <c r="CI40" s="70"/>
      <c r="CJ40" s="70"/>
      <c r="CK40" s="70"/>
      <c r="CL40" s="70"/>
      <c r="CM40" s="70"/>
      <c r="CN40" s="70"/>
      <c r="CO40" s="70"/>
      <c r="CP40" s="70"/>
      <c r="CQ40" s="70"/>
      <c r="CR40" s="70"/>
      <c r="CS40" s="70"/>
      <c r="CT40" s="70"/>
      <c r="CU40" s="70"/>
      <c r="CV40" s="70"/>
      <c r="CW40" s="70"/>
      <c r="CX40" s="70"/>
      <c r="CY40" s="70"/>
      <c r="CZ40" s="70"/>
      <c r="DA40" s="70"/>
      <c r="DB40" s="70"/>
      <c r="DC40" s="70"/>
    </row>
    <row r="41" spans="1:107" s="102" customFormat="1" ht="22.5" customHeight="1" x14ac:dyDescent="0.3">
      <c r="B41" s="103">
        <v>32</v>
      </c>
      <c r="C41" s="73" t="s">
        <v>61</v>
      </c>
      <c r="D41" s="74" t="s">
        <v>12</v>
      </c>
      <c r="E41" s="104">
        <v>0</v>
      </c>
      <c r="F41" s="104"/>
      <c r="G41" s="75">
        <f t="shared" ref="G41:G55" si="4">SUM(E41:F41)</f>
        <v>0</v>
      </c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41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105"/>
      <c r="BZ41" s="105"/>
      <c r="CA41" s="105"/>
      <c r="CB41" s="105"/>
      <c r="CC41" s="105"/>
      <c r="CD41" s="105"/>
      <c r="CE41" s="105"/>
      <c r="CF41" s="105"/>
      <c r="CG41" s="105"/>
      <c r="CH41" s="105"/>
      <c r="CI41" s="105"/>
      <c r="CJ41" s="105"/>
      <c r="CK41" s="105"/>
      <c r="CL41" s="105"/>
      <c r="CM41" s="105"/>
      <c r="CN41" s="105"/>
      <c r="CO41" s="105"/>
      <c r="CP41" s="105"/>
      <c r="CQ41" s="105"/>
      <c r="CR41" s="105"/>
      <c r="CS41" s="105"/>
      <c r="CT41" s="105"/>
      <c r="CU41" s="105"/>
      <c r="CV41" s="105"/>
      <c r="CW41" s="105"/>
      <c r="CX41" s="105"/>
      <c r="CY41" s="105"/>
      <c r="CZ41" s="105"/>
      <c r="DA41" s="105"/>
      <c r="DB41" s="105"/>
      <c r="DC41" s="105"/>
    </row>
    <row r="42" spans="1:107" s="106" customFormat="1" ht="22.5" customHeight="1" x14ac:dyDescent="0.3">
      <c r="B42" s="107">
        <v>33</v>
      </c>
      <c r="C42" s="11" t="s">
        <v>62</v>
      </c>
      <c r="D42" s="108" t="s">
        <v>38</v>
      </c>
      <c r="E42" s="109">
        <v>0</v>
      </c>
      <c r="F42" s="109"/>
      <c r="G42" s="75">
        <f t="shared" si="4"/>
        <v>0</v>
      </c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1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  <c r="BX42" s="110"/>
      <c r="BY42" s="110"/>
      <c r="BZ42" s="110"/>
      <c r="CA42" s="110"/>
      <c r="CB42" s="110"/>
      <c r="CC42" s="110"/>
      <c r="CD42" s="110"/>
      <c r="CE42" s="110"/>
      <c r="CF42" s="110"/>
      <c r="CG42" s="110"/>
      <c r="CH42" s="110"/>
      <c r="CI42" s="110"/>
      <c r="CJ42" s="110"/>
      <c r="CK42" s="110"/>
      <c r="CL42" s="110"/>
      <c r="CM42" s="110"/>
      <c r="CN42" s="110"/>
      <c r="CO42" s="110"/>
      <c r="CP42" s="110"/>
      <c r="CQ42" s="110"/>
      <c r="CR42" s="110"/>
      <c r="CS42" s="110"/>
      <c r="CT42" s="110"/>
      <c r="CU42" s="110"/>
      <c r="CV42" s="110"/>
      <c r="CW42" s="110"/>
      <c r="CX42" s="110"/>
      <c r="CY42" s="110"/>
      <c r="CZ42" s="110"/>
      <c r="DA42" s="110"/>
      <c r="DB42" s="110"/>
      <c r="DC42" s="110"/>
    </row>
    <row r="43" spans="1:107" s="106" customFormat="1" ht="22.5" customHeight="1" thickBot="1" x14ac:dyDescent="0.35">
      <c r="A43" s="112"/>
      <c r="B43" s="107">
        <v>34</v>
      </c>
      <c r="C43" s="11" t="s">
        <v>63</v>
      </c>
      <c r="D43" s="108" t="s">
        <v>13</v>
      </c>
      <c r="E43" s="109">
        <v>2434834</v>
      </c>
      <c r="F43" s="109">
        <f>-711-42953-2400-711-48099-293+11715+35000</f>
        <v>-48452</v>
      </c>
      <c r="G43" s="140">
        <f t="shared" si="4"/>
        <v>2386382</v>
      </c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1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0"/>
      <c r="BK43" s="110"/>
      <c r="BL43" s="110"/>
      <c r="BM43" s="110"/>
      <c r="BN43" s="110"/>
      <c r="BO43" s="110"/>
      <c r="BP43" s="110"/>
      <c r="BQ43" s="110"/>
      <c r="BR43" s="110"/>
      <c r="BS43" s="110"/>
      <c r="BT43" s="110"/>
      <c r="BU43" s="110"/>
      <c r="BV43" s="110"/>
      <c r="BW43" s="110"/>
      <c r="BX43" s="110"/>
      <c r="BY43" s="110"/>
      <c r="BZ43" s="110"/>
      <c r="CA43" s="110"/>
      <c r="CB43" s="110"/>
      <c r="CC43" s="110"/>
      <c r="CD43" s="110"/>
      <c r="CE43" s="110"/>
      <c r="CF43" s="110"/>
      <c r="CG43" s="110"/>
      <c r="CH43" s="110"/>
      <c r="CI43" s="110"/>
      <c r="CJ43" s="110"/>
      <c r="CK43" s="110"/>
      <c r="CL43" s="110"/>
      <c r="CM43" s="110"/>
      <c r="CN43" s="110"/>
      <c r="CO43" s="110"/>
      <c r="CP43" s="110"/>
      <c r="CQ43" s="110"/>
      <c r="CR43" s="110"/>
      <c r="CS43" s="110"/>
      <c r="CT43" s="110"/>
      <c r="CU43" s="110"/>
      <c r="CV43" s="110"/>
      <c r="CW43" s="110"/>
      <c r="CX43" s="110"/>
      <c r="CY43" s="110"/>
      <c r="CZ43" s="110"/>
      <c r="DA43" s="110"/>
      <c r="DB43" s="110"/>
      <c r="DC43" s="110"/>
    </row>
    <row r="44" spans="1:107" s="113" customFormat="1" ht="30" customHeight="1" thickBot="1" x14ac:dyDescent="0.25">
      <c r="B44" s="114">
        <v>35</v>
      </c>
      <c r="C44" s="84" t="s">
        <v>49</v>
      </c>
      <c r="D44" s="115" t="s">
        <v>83</v>
      </c>
      <c r="E44" s="116">
        <f>SUM(E39:E43)</f>
        <v>3005886</v>
      </c>
      <c r="F44" s="116">
        <f>SUM(F39:F43)</f>
        <v>47000</v>
      </c>
      <c r="G44" s="18">
        <f t="shared" si="4"/>
        <v>3052886</v>
      </c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29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17"/>
      <c r="BB44" s="117"/>
      <c r="BC44" s="117"/>
      <c r="BD44" s="117"/>
      <c r="BE44" s="117"/>
      <c r="BF44" s="117"/>
      <c r="BG44" s="117"/>
      <c r="BH44" s="117"/>
      <c r="BI44" s="117"/>
      <c r="BJ44" s="117"/>
      <c r="BK44" s="117"/>
      <c r="BL44" s="117"/>
      <c r="BM44" s="117"/>
      <c r="BN44" s="117"/>
      <c r="BO44" s="117"/>
      <c r="BP44" s="117"/>
      <c r="BQ44" s="117"/>
      <c r="BR44" s="117"/>
      <c r="BS44" s="117"/>
      <c r="BT44" s="117"/>
      <c r="BU44" s="117"/>
      <c r="BV44" s="117"/>
      <c r="BW44" s="117"/>
      <c r="BX44" s="117"/>
      <c r="BY44" s="117"/>
      <c r="BZ44" s="117"/>
      <c r="CA44" s="117"/>
      <c r="CB44" s="117"/>
      <c r="CC44" s="117"/>
      <c r="CD44" s="117"/>
      <c r="CE44" s="117"/>
      <c r="CF44" s="117"/>
      <c r="CG44" s="117"/>
      <c r="CH44" s="117"/>
      <c r="CI44" s="117"/>
      <c r="CJ44" s="117"/>
      <c r="CK44" s="117"/>
      <c r="CL44" s="117"/>
      <c r="CM44" s="117"/>
      <c r="CN44" s="117"/>
      <c r="CO44" s="117"/>
      <c r="CP44" s="117"/>
      <c r="CQ44" s="117"/>
      <c r="CR44" s="117"/>
      <c r="CS44" s="117"/>
      <c r="CT44" s="117"/>
      <c r="CU44" s="117"/>
      <c r="CV44" s="117"/>
      <c r="CW44" s="117"/>
      <c r="CX44" s="117"/>
      <c r="CY44" s="117"/>
      <c r="CZ44" s="117"/>
      <c r="DA44" s="117"/>
      <c r="DB44" s="117"/>
      <c r="DC44" s="117"/>
    </row>
    <row r="45" spans="1:107" s="113" customFormat="1" ht="30" customHeight="1" thickBot="1" x14ac:dyDescent="0.25">
      <c r="B45" s="114">
        <v>36</v>
      </c>
      <c r="C45" s="84" t="s">
        <v>15</v>
      </c>
      <c r="D45" s="115" t="s">
        <v>88</v>
      </c>
      <c r="E45" s="116">
        <f>E37+E38+E44</f>
        <v>11690691</v>
      </c>
      <c r="F45" s="116">
        <f>F37+F38+F44</f>
        <v>22151</v>
      </c>
      <c r="G45" s="18">
        <f t="shared" si="4"/>
        <v>11712842</v>
      </c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29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17"/>
      <c r="BB45" s="117"/>
      <c r="BC45" s="117"/>
      <c r="BD45" s="117"/>
      <c r="BE45" s="117"/>
      <c r="BF45" s="117"/>
      <c r="BG45" s="117"/>
      <c r="BH45" s="117"/>
      <c r="BI45" s="117"/>
      <c r="BJ45" s="117"/>
      <c r="BK45" s="117"/>
      <c r="BL45" s="117"/>
      <c r="BM45" s="117"/>
      <c r="BN45" s="117"/>
      <c r="BO45" s="117"/>
      <c r="BP45" s="117"/>
      <c r="BQ45" s="117"/>
      <c r="BR45" s="117"/>
      <c r="BS45" s="117"/>
      <c r="BT45" s="117"/>
      <c r="BU45" s="117"/>
      <c r="BV45" s="117"/>
      <c r="BW45" s="117"/>
      <c r="BX45" s="117"/>
      <c r="BY45" s="117"/>
      <c r="BZ45" s="117"/>
      <c r="CA45" s="117"/>
      <c r="CB45" s="117"/>
      <c r="CC45" s="117"/>
      <c r="CD45" s="117"/>
      <c r="CE45" s="117"/>
      <c r="CF45" s="117"/>
      <c r="CG45" s="117"/>
      <c r="CH45" s="117"/>
      <c r="CI45" s="117"/>
      <c r="CJ45" s="117"/>
      <c r="CK45" s="117"/>
      <c r="CL45" s="117"/>
      <c r="CM45" s="117"/>
      <c r="CN45" s="117"/>
      <c r="CO45" s="117"/>
      <c r="CP45" s="117"/>
      <c r="CQ45" s="117"/>
      <c r="CR45" s="117"/>
      <c r="CS45" s="117"/>
      <c r="CT45" s="117"/>
      <c r="CU45" s="117"/>
      <c r="CV45" s="117"/>
      <c r="CW45" s="117"/>
      <c r="CX45" s="117"/>
      <c r="CY45" s="117"/>
      <c r="CZ45" s="117"/>
      <c r="DA45" s="117"/>
      <c r="DB45" s="117"/>
      <c r="DC45" s="117"/>
    </row>
    <row r="46" spans="1:107" s="113" customFormat="1" ht="30" customHeight="1" thickBot="1" x14ac:dyDescent="0.25">
      <c r="B46" s="114">
        <v>37</v>
      </c>
      <c r="C46" s="84" t="s">
        <v>16</v>
      </c>
      <c r="D46" s="115" t="s">
        <v>84</v>
      </c>
      <c r="E46" s="118">
        <f>E36+E45</f>
        <v>38789471</v>
      </c>
      <c r="F46" s="118">
        <f>F36+F45</f>
        <v>24878</v>
      </c>
      <c r="G46" s="18">
        <f t="shared" si="4"/>
        <v>38814349</v>
      </c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29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17"/>
      <c r="BB46" s="117"/>
      <c r="BC46" s="117"/>
      <c r="BD46" s="117"/>
      <c r="BE46" s="117"/>
      <c r="BF46" s="117"/>
      <c r="BG46" s="117"/>
      <c r="BH46" s="117"/>
      <c r="BI46" s="117"/>
      <c r="BJ46" s="117"/>
      <c r="BK46" s="117"/>
      <c r="BL46" s="117"/>
      <c r="BM46" s="117"/>
      <c r="BN46" s="117"/>
      <c r="BO46" s="117"/>
      <c r="BP46" s="117"/>
      <c r="BQ46" s="117"/>
      <c r="BR46" s="117"/>
      <c r="BS46" s="117"/>
      <c r="BT46" s="117"/>
      <c r="BU46" s="117"/>
      <c r="BV46" s="117"/>
      <c r="BW46" s="117"/>
      <c r="BX46" s="117"/>
      <c r="BY46" s="117"/>
      <c r="BZ46" s="117"/>
      <c r="CA46" s="117"/>
      <c r="CB46" s="117"/>
      <c r="CC46" s="117"/>
      <c r="CD46" s="117"/>
      <c r="CE46" s="117"/>
      <c r="CF46" s="117"/>
      <c r="CG46" s="117"/>
      <c r="CH46" s="117"/>
      <c r="CI46" s="117"/>
      <c r="CJ46" s="117"/>
      <c r="CK46" s="117"/>
      <c r="CL46" s="117"/>
      <c r="CM46" s="117"/>
      <c r="CN46" s="117"/>
      <c r="CO46" s="117"/>
      <c r="CP46" s="117"/>
      <c r="CQ46" s="117"/>
      <c r="CR46" s="117"/>
      <c r="CS46" s="117"/>
      <c r="CT46" s="117"/>
      <c r="CU46" s="117"/>
      <c r="CV46" s="117"/>
      <c r="CW46" s="117"/>
      <c r="CX46" s="117"/>
      <c r="CY46" s="117"/>
      <c r="CZ46" s="117"/>
      <c r="DA46" s="117"/>
      <c r="DB46" s="117"/>
      <c r="DC46" s="117"/>
    </row>
    <row r="47" spans="1:107" s="119" customFormat="1" ht="22.5" customHeight="1" x14ac:dyDescent="0.3">
      <c r="B47" s="48">
        <v>38</v>
      </c>
      <c r="C47" s="67" t="s">
        <v>64</v>
      </c>
      <c r="D47" s="120" t="s">
        <v>35</v>
      </c>
      <c r="E47" s="121"/>
      <c r="F47" s="121"/>
      <c r="G47" s="69">
        <f t="shared" si="4"/>
        <v>0</v>
      </c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  <c r="BV47" s="122"/>
      <c r="BW47" s="122"/>
      <c r="BX47" s="122"/>
      <c r="BY47" s="122"/>
      <c r="BZ47" s="122"/>
      <c r="CA47" s="122"/>
      <c r="CB47" s="122"/>
      <c r="CC47" s="122"/>
      <c r="CD47" s="122"/>
      <c r="CE47" s="122"/>
      <c r="CF47" s="122"/>
      <c r="CG47" s="122"/>
      <c r="CH47" s="122"/>
      <c r="CI47" s="122"/>
      <c r="CJ47" s="122"/>
      <c r="CK47" s="122"/>
      <c r="CL47" s="122"/>
      <c r="CM47" s="122"/>
      <c r="CN47" s="122"/>
      <c r="CO47" s="122"/>
      <c r="CP47" s="122"/>
      <c r="CQ47" s="122"/>
      <c r="CR47" s="122"/>
      <c r="CS47" s="122"/>
      <c r="CT47" s="122"/>
      <c r="CU47" s="122"/>
      <c r="CV47" s="122"/>
      <c r="CW47" s="122"/>
      <c r="CX47" s="122"/>
      <c r="CY47" s="122"/>
      <c r="CZ47" s="122"/>
      <c r="DA47" s="122"/>
      <c r="DB47" s="122"/>
      <c r="DC47" s="122"/>
    </row>
    <row r="48" spans="1:107" ht="22.5" customHeight="1" x14ac:dyDescent="0.3">
      <c r="B48" s="48">
        <v>39</v>
      </c>
      <c r="C48" s="67" t="s">
        <v>65</v>
      </c>
      <c r="D48" s="123" t="s">
        <v>41</v>
      </c>
      <c r="E48" s="121"/>
      <c r="F48" s="121"/>
      <c r="G48" s="69">
        <f t="shared" si="4"/>
        <v>0</v>
      </c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0"/>
      <c r="CA48" s="100"/>
      <c r="CB48" s="100"/>
      <c r="CC48" s="100"/>
      <c r="CD48" s="100"/>
      <c r="CE48" s="100"/>
      <c r="CF48" s="100"/>
      <c r="CG48" s="100"/>
      <c r="CH48" s="100"/>
      <c r="CI48" s="100"/>
      <c r="CJ48" s="100"/>
      <c r="CK48" s="100"/>
      <c r="CL48" s="100"/>
      <c r="CM48" s="100"/>
      <c r="CN48" s="100"/>
      <c r="CO48" s="100"/>
      <c r="CP48" s="100"/>
      <c r="CQ48" s="100"/>
      <c r="CR48" s="100"/>
      <c r="CS48" s="100"/>
      <c r="CT48" s="100"/>
      <c r="CU48" s="100"/>
      <c r="CV48" s="100"/>
      <c r="CW48" s="100"/>
      <c r="CX48" s="100"/>
      <c r="CY48" s="100"/>
      <c r="CZ48" s="100"/>
      <c r="DA48" s="100"/>
      <c r="DB48" s="100"/>
      <c r="DC48" s="100"/>
    </row>
    <row r="49" spans="1:107" s="124" customFormat="1" ht="22.5" customHeight="1" x14ac:dyDescent="0.3">
      <c r="B49" s="103">
        <v>40</v>
      </c>
      <c r="C49" s="73" t="s">
        <v>66</v>
      </c>
      <c r="D49" s="74" t="s">
        <v>36</v>
      </c>
      <c r="E49" s="125"/>
      <c r="F49" s="125"/>
      <c r="G49" s="69">
        <f t="shared" si="4"/>
        <v>0</v>
      </c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00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26"/>
      <c r="BN49" s="126"/>
      <c r="BO49" s="126"/>
      <c r="BP49" s="126"/>
      <c r="BQ49" s="126"/>
      <c r="BR49" s="126"/>
      <c r="BS49" s="126"/>
      <c r="BT49" s="126"/>
      <c r="BU49" s="126"/>
      <c r="BV49" s="126"/>
      <c r="BW49" s="126"/>
      <c r="BX49" s="126"/>
      <c r="BY49" s="126"/>
      <c r="BZ49" s="126"/>
      <c r="CA49" s="126"/>
      <c r="CB49" s="126"/>
      <c r="CC49" s="126"/>
      <c r="CD49" s="126"/>
      <c r="CE49" s="126"/>
      <c r="CF49" s="126"/>
      <c r="CG49" s="126"/>
      <c r="CH49" s="126"/>
      <c r="CI49" s="126"/>
      <c r="CJ49" s="126"/>
      <c r="CK49" s="126"/>
      <c r="CL49" s="126"/>
      <c r="CM49" s="126"/>
      <c r="CN49" s="126"/>
      <c r="CO49" s="126"/>
      <c r="CP49" s="126"/>
      <c r="CQ49" s="126"/>
      <c r="CR49" s="126"/>
      <c r="CS49" s="126"/>
      <c r="CT49" s="126"/>
      <c r="CU49" s="126"/>
      <c r="CV49" s="126"/>
      <c r="CW49" s="126"/>
      <c r="CX49" s="126"/>
      <c r="CY49" s="126"/>
      <c r="CZ49" s="126"/>
      <c r="DA49" s="126"/>
      <c r="DB49" s="126"/>
      <c r="DC49" s="126"/>
    </row>
    <row r="50" spans="1:107" s="124" customFormat="1" ht="22.5" customHeight="1" x14ac:dyDescent="0.3">
      <c r="B50" s="103">
        <v>41</v>
      </c>
      <c r="C50" s="73" t="s">
        <v>67</v>
      </c>
      <c r="D50" s="74" t="s">
        <v>42</v>
      </c>
      <c r="E50" s="125"/>
      <c r="F50" s="125"/>
      <c r="G50" s="69">
        <f t="shared" si="4"/>
        <v>0</v>
      </c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00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  <c r="AS50" s="126"/>
      <c r="AT50" s="126"/>
      <c r="AU50" s="126"/>
      <c r="AV50" s="126"/>
      <c r="AW50" s="126"/>
      <c r="AX50" s="126"/>
      <c r="AY50" s="126"/>
      <c r="AZ50" s="126"/>
      <c r="BA50" s="126"/>
      <c r="BB50" s="126"/>
      <c r="BC50" s="126"/>
      <c r="BD50" s="126"/>
      <c r="BE50" s="126"/>
      <c r="BF50" s="126"/>
      <c r="BG50" s="126"/>
      <c r="BH50" s="126"/>
      <c r="BI50" s="126"/>
      <c r="BJ50" s="126"/>
      <c r="BK50" s="126"/>
      <c r="BL50" s="126"/>
      <c r="BM50" s="126"/>
      <c r="BN50" s="126"/>
      <c r="BO50" s="126"/>
      <c r="BP50" s="126"/>
      <c r="BQ50" s="126"/>
      <c r="BR50" s="126"/>
      <c r="BS50" s="126"/>
      <c r="BT50" s="126"/>
      <c r="BU50" s="126"/>
      <c r="BV50" s="126"/>
      <c r="BW50" s="126"/>
      <c r="BX50" s="126"/>
      <c r="BY50" s="126"/>
      <c r="BZ50" s="126"/>
      <c r="CA50" s="126"/>
      <c r="CB50" s="126"/>
      <c r="CC50" s="126"/>
      <c r="CD50" s="126"/>
      <c r="CE50" s="126"/>
      <c r="CF50" s="126"/>
      <c r="CG50" s="126"/>
      <c r="CH50" s="126"/>
      <c r="CI50" s="126"/>
      <c r="CJ50" s="126"/>
      <c r="CK50" s="126"/>
      <c r="CL50" s="126"/>
      <c r="CM50" s="126"/>
      <c r="CN50" s="126"/>
      <c r="CO50" s="126"/>
      <c r="CP50" s="126"/>
      <c r="CQ50" s="126"/>
      <c r="CR50" s="126"/>
      <c r="CS50" s="126"/>
      <c r="CT50" s="126"/>
      <c r="CU50" s="126"/>
      <c r="CV50" s="126"/>
      <c r="CW50" s="126"/>
      <c r="CX50" s="126"/>
      <c r="CY50" s="126"/>
      <c r="CZ50" s="126"/>
      <c r="DA50" s="126"/>
      <c r="DB50" s="126"/>
      <c r="DC50" s="126"/>
    </row>
    <row r="51" spans="1:107" s="124" customFormat="1" ht="22.5" customHeight="1" x14ac:dyDescent="0.3">
      <c r="B51" s="103">
        <v>42</v>
      </c>
      <c r="C51" s="73" t="s">
        <v>68</v>
      </c>
      <c r="D51" s="74" t="s">
        <v>26</v>
      </c>
      <c r="E51" s="125">
        <v>1763278</v>
      </c>
      <c r="F51" s="125">
        <f>326006</f>
        <v>326006</v>
      </c>
      <c r="G51" s="69">
        <f t="shared" si="4"/>
        <v>2089284</v>
      </c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00"/>
      <c r="AG51" s="126"/>
      <c r="AH51" s="126"/>
      <c r="AI51" s="126"/>
      <c r="AJ51" s="126"/>
      <c r="AK51" s="126"/>
      <c r="AL51" s="126"/>
      <c r="AM51" s="126"/>
      <c r="AN51" s="126"/>
      <c r="AO51" s="126"/>
      <c r="AP51" s="126"/>
      <c r="AQ51" s="126"/>
      <c r="AR51" s="126"/>
      <c r="AS51" s="126"/>
      <c r="AT51" s="126"/>
      <c r="AU51" s="126"/>
      <c r="AV51" s="126"/>
      <c r="AW51" s="126"/>
      <c r="AX51" s="126"/>
      <c r="AY51" s="126"/>
      <c r="AZ51" s="126"/>
      <c r="BA51" s="126"/>
      <c r="BB51" s="126"/>
      <c r="BC51" s="126"/>
      <c r="BD51" s="126"/>
      <c r="BE51" s="126"/>
      <c r="BF51" s="126"/>
      <c r="BG51" s="126"/>
      <c r="BH51" s="126"/>
      <c r="BI51" s="126"/>
      <c r="BJ51" s="126"/>
      <c r="BK51" s="126"/>
      <c r="BL51" s="126"/>
      <c r="BM51" s="126"/>
      <c r="BN51" s="126"/>
      <c r="BO51" s="126"/>
      <c r="BP51" s="126"/>
      <c r="BQ51" s="126"/>
      <c r="BR51" s="126"/>
      <c r="BS51" s="126"/>
      <c r="BT51" s="126"/>
      <c r="BU51" s="126"/>
      <c r="BV51" s="126"/>
      <c r="BW51" s="126"/>
      <c r="BX51" s="126"/>
      <c r="BY51" s="126"/>
      <c r="BZ51" s="126"/>
      <c r="CA51" s="126"/>
      <c r="CB51" s="126"/>
      <c r="CC51" s="126"/>
      <c r="CD51" s="126"/>
      <c r="CE51" s="126"/>
      <c r="CF51" s="126"/>
      <c r="CG51" s="126"/>
      <c r="CH51" s="126"/>
      <c r="CI51" s="126"/>
      <c r="CJ51" s="126"/>
      <c r="CK51" s="126"/>
      <c r="CL51" s="126"/>
      <c r="CM51" s="126"/>
      <c r="CN51" s="126"/>
      <c r="CO51" s="126"/>
      <c r="CP51" s="126"/>
      <c r="CQ51" s="126"/>
      <c r="CR51" s="126"/>
      <c r="CS51" s="126"/>
      <c r="CT51" s="126"/>
      <c r="CU51" s="126"/>
      <c r="CV51" s="126"/>
      <c r="CW51" s="126"/>
      <c r="CX51" s="126"/>
      <c r="CY51" s="126"/>
      <c r="CZ51" s="126"/>
      <c r="DA51" s="126"/>
      <c r="DB51" s="126"/>
      <c r="DC51" s="126"/>
    </row>
    <row r="52" spans="1:107" s="127" customFormat="1" ht="22.5" customHeight="1" x14ac:dyDescent="0.3">
      <c r="B52" s="107">
        <v>43</v>
      </c>
      <c r="C52" s="11" t="s">
        <v>69</v>
      </c>
      <c r="D52" s="128" t="s">
        <v>27</v>
      </c>
      <c r="E52" s="129">
        <v>10547143</v>
      </c>
      <c r="F52" s="129">
        <f>45377+39+1016+29900+3113+14686+2960+21</f>
        <v>97112</v>
      </c>
      <c r="G52" s="69">
        <f t="shared" si="4"/>
        <v>10644255</v>
      </c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11"/>
      <c r="AG52" s="130"/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  <c r="BI52" s="130"/>
      <c r="BJ52" s="130"/>
      <c r="BK52" s="130"/>
      <c r="BL52" s="130"/>
      <c r="BM52" s="130"/>
      <c r="BN52" s="130"/>
      <c r="BO52" s="130"/>
      <c r="BP52" s="130"/>
      <c r="BQ52" s="130"/>
      <c r="BR52" s="130"/>
      <c r="BS52" s="130"/>
      <c r="BT52" s="130"/>
      <c r="BU52" s="130"/>
      <c r="BV52" s="130"/>
      <c r="BW52" s="130"/>
      <c r="BX52" s="130"/>
      <c r="BY52" s="130"/>
      <c r="BZ52" s="130"/>
      <c r="CA52" s="130"/>
      <c r="CB52" s="130"/>
      <c r="CC52" s="130"/>
      <c r="CD52" s="130"/>
      <c r="CE52" s="130"/>
      <c r="CF52" s="130"/>
      <c r="CG52" s="130"/>
      <c r="CH52" s="130"/>
      <c r="CI52" s="130"/>
      <c r="CJ52" s="130"/>
      <c r="CK52" s="130"/>
      <c r="CL52" s="130"/>
      <c r="CM52" s="130"/>
      <c r="CN52" s="130"/>
      <c r="CO52" s="130"/>
      <c r="CP52" s="130"/>
      <c r="CQ52" s="130"/>
      <c r="CR52" s="130"/>
      <c r="CS52" s="130"/>
      <c r="CT52" s="130"/>
      <c r="CU52" s="130"/>
      <c r="CV52" s="130"/>
      <c r="CW52" s="130"/>
      <c r="CX52" s="130"/>
      <c r="CY52" s="130"/>
      <c r="CZ52" s="130"/>
      <c r="DA52" s="130"/>
      <c r="DB52" s="130"/>
      <c r="DC52" s="130"/>
    </row>
    <row r="53" spans="1:107" s="136" customFormat="1" ht="22.5" customHeight="1" thickBot="1" x14ac:dyDescent="0.35">
      <c r="A53" s="131"/>
      <c r="B53" s="132">
        <v>44</v>
      </c>
      <c r="C53" s="79" t="s">
        <v>70</v>
      </c>
      <c r="D53" s="80" t="s">
        <v>37</v>
      </c>
      <c r="E53" s="133"/>
      <c r="F53" s="133"/>
      <c r="G53" s="140">
        <f t="shared" si="4"/>
        <v>0</v>
      </c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5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  <c r="BT53" s="134"/>
      <c r="BU53" s="134"/>
      <c r="BV53" s="134"/>
      <c r="BW53" s="134"/>
      <c r="BX53" s="134"/>
      <c r="BY53" s="134"/>
      <c r="BZ53" s="134"/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  <c r="DA53" s="134"/>
      <c r="DB53" s="134"/>
      <c r="DC53" s="134"/>
    </row>
    <row r="54" spans="1:107" s="113" customFormat="1" ht="30" customHeight="1" thickBot="1" x14ac:dyDescent="0.25">
      <c r="B54" s="114">
        <v>45</v>
      </c>
      <c r="C54" s="84" t="s">
        <v>50</v>
      </c>
      <c r="D54" s="85" t="s">
        <v>85</v>
      </c>
      <c r="E54" s="118">
        <f>SUM(E47:E53)</f>
        <v>12310421</v>
      </c>
      <c r="F54" s="118">
        <f>SUM(F47:F53)</f>
        <v>423118</v>
      </c>
      <c r="G54" s="18">
        <f t="shared" si="4"/>
        <v>12733539</v>
      </c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29"/>
      <c r="AG54" s="117"/>
      <c r="AH54" s="117"/>
      <c r="AI54" s="117"/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  <c r="BI54" s="117"/>
      <c r="BJ54" s="117"/>
      <c r="BK54" s="117"/>
      <c r="BL54" s="117"/>
      <c r="BM54" s="117"/>
      <c r="BN54" s="117"/>
      <c r="BO54" s="117"/>
      <c r="BP54" s="117"/>
      <c r="BQ54" s="117"/>
      <c r="BR54" s="117"/>
      <c r="BS54" s="117"/>
      <c r="BT54" s="117"/>
      <c r="BU54" s="117"/>
      <c r="BV54" s="117"/>
      <c r="BW54" s="117"/>
      <c r="BX54" s="117"/>
      <c r="BY54" s="117"/>
      <c r="BZ54" s="117"/>
      <c r="CA54" s="117"/>
      <c r="CB54" s="117"/>
      <c r="CC54" s="117"/>
      <c r="CD54" s="117"/>
      <c r="CE54" s="117"/>
      <c r="CF54" s="117"/>
      <c r="CG54" s="117"/>
      <c r="CH54" s="117"/>
      <c r="CI54" s="117"/>
      <c r="CJ54" s="117"/>
      <c r="CK54" s="117"/>
      <c r="CL54" s="117"/>
      <c r="CM54" s="117"/>
      <c r="CN54" s="117"/>
      <c r="CO54" s="117"/>
      <c r="CP54" s="117"/>
      <c r="CQ54" s="117"/>
      <c r="CR54" s="117"/>
      <c r="CS54" s="117"/>
      <c r="CT54" s="117"/>
      <c r="CU54" s="117"/>
      <c r="CV54" s="117"/>
      <c r="CW54" s="117"/>
      <c r="CX54" s="117"/>
      <c r="CY54" s="117"/>
      <c r="CZ54" s="117"/>
      <c r="DA54" s="117"/>
      <c r="DB54" s="117"/>
      <c r="DC54" s="117"/>
    </row>
    <row r="55" spans="1:107" s="113" customFormat="1" ht="30" customHeight="1" thickBot="1" x14ac:dyDescent="0.25">
      <c r="B55" s="114">
        <v>46</v>
      </c>
      <c r="C55" s="137"/>
      <c r="D55" s="85" t="s">
        <v>86</v>
      </c>
      <c r="E55" s="118">
        <f>E46+E54</f>
        <v>51099892</v>
      </c>
      <c r="F55" s="118">
        <f>F46+F54</f>
        <v>447996</v>
      </c>
      <c r="G55" s="18">
        <f t="shared" si="4"/>
        <v>51547888</v>
      </c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29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  <c r="BI55" s="117"/>
      <c r="BJ55" s="117"/>
      <c r="BK55" s="117"/>
      <c r="BL55" s="117"/>
      <c r="BM55" s="117"/>
      <c r="BN55" s="117"/>
      <c r="BO55" s="117"/>
      <c r="BP55" s="117"/>
      <c r="BQ55" s="117"/>
      <c r="BR55" s="117"/>
      <c r="BS55" s="117"/>
      <c r="BT55" s="117"/>
      <c r="BU55" s="117"/>
      <c r="BV55" s="117"/>
      <c r="BW55" s="117"/>
      <c r="BX55" s="117"/>
      <c r="BY55" s="117"/>
      <c r="BZ55" s="117"/>
      <c r="CA55" s="117"/>
      <c r="CB55" s="117"/>
      <c r="CC55" s="117"/>
      <c r="CD55" s="117"/>
      <c r="CE55" s="117"/>
      <c r="CF55" s="117"/>
      <c r="CG55" s="117"/>
      <c r="CH55" s="117"/>
      <c r="CI55" s="117"/>
      <c r="CJ55" s="117"/>
      <c r="CK55" s="117"/>
      <c r="CL55" s="117"/>
      <c r="CM55" s="117"/>
      <c r="CN55" s="117"/>
      <c r="CO55" s="117"/>
      <c r="CP55" s="117"/>
      <c r="CQ55" s="117"/>
      <c r="CR55" s="117"/>
      <c r="CS55" s="117"/>
      <c r="CT55" s="117"/>
      <c r="CU55" s="117"/>
      <c r="CV55" s="117"/>
      <c r="CW55" s="117"/>
      <c r="CX55" s="117"/>
      <c r="CY55" s="117"/>
      <c r="CZ55" s="117"/>
      <c r="DA55" s="117"/>
      <c r="DB55" s="117"/>
      <c r="DC55" s="117"/>
    </row>
    <row r="56" spans="1:107" x14ac:dyDescent="0.3">
      <c r="E56" s="138"/>
    </row>
    <row r="57" spans="1:107" x14ac:dyDescent="0.3">
      <c r="E57" s="138"/>
    </row>
    <row r="58" spans="1:107" x14ac:dyDescent="0.3">
      <c r="E58" s="138"/>
    </row>
    <row r="59" spans="1:107" x14ac:dyDescent="0.3">
      <c r="E59" s="138"/>
    </row>
    <row r="60" spans="1:107" x14ac:dyDescent="0.3">
      <c r="E60" s="138"/>
    </row>
    <row r="61" spans="1:107" x14ac:dyDescent="0.3">
      <c r="E61" s="138"/>
    </row>
    <row r="62" spans="1:107" x14ac:dyDescent="0.3">
      <c r="E62" s="138"/>
    </row>
    <row r="63" spans="1:107" x14ac:dyDescent="0.3">
      <c r="E63" s="138"/>
    </row>
    <row r="64" spans="1:107" x14ac:dyDescent="0.3">
      <c r="E64" s="138"/>
    </row>
    <row r="65" spans="5:5" x14ac:dyDescent="0.3">
      <c r="E65" s="138"/>
    </row>
    <row r="66" spans="5:5" x14ac:dyDescent="0.3">
      <c r="E66" s="138"/>
    </row>
    <row r="67" spans="5:5" x14ac:dyDescent="0.3">
      <c r="E67" s="138"/>
    </row>
    <row r="68" spans="5:5" x14ac:dyDescent="0.3">
      <c r="E68" s="138"/>
    </row>
    <row r="69" spans="5:5" x14ac:dyDescent="0.3">
      <c r="E69" s="138"/>
    </row>
    <row r="70" spans="5:5" x14ac:dyDescent="0.3">
      <c r="E70" s="138"/>
    </row>
    <row r="71" spans="5:5" x14ac:dyDescent="0.3">
      <c r="E71" s="138"/>
    </row>
    <row r="72" spans="5:5" x14ac:dyDescent="0.3">
      <c r="E72" s="138"/>
    </row>
    <row r="73" spans="5:5" x14ac:dyDescent="0.3">
      <c r="E73" s="138"/>
    </row>
  </sheetData>
  <mergeCells count="93">
    <mergeCell ref="E1:G1"/>
    <mergeCell ref="D2:G2"/>
    <mergeCell ref="I7:I8"/>
    <mergeCell ref="J7:J8"/>
    <mergeCell ref="P7:P8"/>
    <mergeCell ref="B3:G3"/>
    <mergeCell ref="G7:G8"/>
    <mergeCell ref="B7:B8"/>
    <mergeCell ref="B4:G4"/>
    <mergeCell ref="C7:C8"/>
    <mergeCell ref="D7:D8"/>
    <mergeCell ref="F7:F8"/>
    <mergeCell ref="O7:O8"/>
    <mergeCell ref="N7:N8"/>
    <mergeCell ref="H7:H8"/>
    <mergeCell ref="E7:E8"/>
    <mergeCell ref="K7:K8"/>
    <mergeCell ref="L7:L8"/>
    <mergeCell ref="M7:M8"/>
    <mergeCell ref="AC7:AC8"/>
    <mergeCell ref="AD7:AD8"/>
    <mergeCell ref="Y7:Y8"/>
    <mergeCell ref="X7:X8"/>
    <mergeCell ref="S7:S8"/>
    <mergeCell ref="U7:U8"/>
    <mergeCell ref="AA7:AA8"/>
    <mergeCell ref="V7:V8"/>
    <mergeCell ref="W7:W8"/>
    <mergeCell ref="R7:R8"/>
    <mergeCell ref="Q7:Q8"/>
    <mergeCell ref="T7:T8"/>
    <mergeCell ref="AQ7:AQ8"/>
    <mergeCell ref="AR7:AR8"/>
    <mergeCell ref="AN7:AN8"/>
    <mergeCell ref="AO7:AO8"/>
    <mergeCell ref="AP7:AP8"/>
    <mergeCell ref="AM7:AM8"/>
    <mergeCell ref="AB7:AB8"/>
    <mergeCell ref="AJ7:AJ8"/>
    <mergeCell ref="Z7:Z8"/>
    <mergeCell ref="AK7:AK8"/>
    <mergeCell ref="AL7:AL8"/>
    <mergeCell ref="AI7:AI8"/>
    <mergeCell ref="AF7:AF8"/>
    <mergeCell ref="AH7:AH8"/>
    <mergeCell ref="AG7:AG8"/>
    <mergeCell ref="AE7:AE8"/>
    <mergeCell ref="AS7:AS8"/>
    <mergeCell ref="AT7:AT8"/>
    <mergeCell ref="BT7:BT8"/>
    <mergeCell ref="BU7:BU8"/>
    <mergeCell ref="BG7:BG8"/>
    <mergeCell ref="BH7:BH8"/>
    <mergeCell ref="AU7:AU8"/>
    <mergeCell ref="AV7:AV8"/>
    <mergeCell ref="AY7:AY8"/>
    <mergeCell ref="BS7:BS8"/>
    <mergeCell ref="AW7:AW8"/>
    <mergeCell ref="AX7:AX8"/>
    <mergeCell ref="BV7:BV8"/>
    <mergeCell ref="BW7:BW8"/>
    <mergeCell ref="BX7:BX8"/>
    <mergeCell ref="BY7:BY8"/>
    <mergeCell ref="CI7:CI8"/>
    <mergeCell ref="CE7:CE8"/>
    <mergeCell ref="CF7:CF8"/>
    <mergeCell ref="CG7:CG8"/>
    <mergeCell ref="BZ7:BZ8"/>
    <mergeCell ref="CA7:CA8"/>
    <mergeCell ref="CB7:CB8"/>
    <mergeCell ref="CC7:CC8"/>
    <mergeCell ref="CD7:CD8"/>
    <mergeCell ref="CW7:CW8"/>
    <mergeCell ref="CV7:CV8"/>
    <mergeCell ref="CH7:CH8"/>
    <mergeCell ref="CJ7:CJ8"/>
    <mergeCell ref="CK7:CK8"/>
    <mergeCell ref="CP7:CP8"/>
    <mergeCell ref="CR7:CR8"/>
    <mergeCell ref="CU7:CU8"/>
    <mergeCell ref="CQ7:CQ8"/>
    <mergeCell ref="CL7:CL8"/>
    <mergeCell ref="CM7:CM8"/>
    <mergeCell ref="CN7:CN8"/>
    <mergeCell ref="CO7:CO8"/>
    <mergeCell ref="CS7:CS8"/>
    <mergeCell ref="CT7:CT8"/>
    <mergeCell ref="DC7:DC8"/>
    <mergeCell ref="CX7:CX8"/>
    <mergeCell ref="CY7:CY8"/>
    <mergeCell ref="CZ7:CZ8"/>
    <mergeCell ref="DA7:DA8"/>
    <mergeCell ref="DB7:DB8"/>
  </mergeCells>
  <phoneticPr fontId="0" type="noConversion"/>
  <printOptions horizontalCentered="1"/>
  <pageMargins left="0.23622047244094491" right="0.23622047244094491" top="0.11811023622047245" bottom="0.31496062992125984" header="7.874015748031496E-2" footer="0.31496062992125984"/>
  <pageSetup paperSize="9" scale="60" orientation="portrait" horizontalDpi="360" verticalDpi="300" r:id="rId1"/>
  <headerFooter alignWithMargins="0">
    <oddHeader>&amp;R&amp;12 4.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Kiadás 1</vt:lpstr>
      <vt:lpstr>'Kiadás 1'!Nyomtatási_cím</vt:lpstr>
      <vt:lpstr>'Kiadás 1'!Nyomtatási_terület</vt:lpstr>
    </vt:vector>
  </TitlesOfParts>
  <Company>VII.K.Polg.Hiv.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Bálint Veronika</dc:creator>
  <cp:lastModifiedBy>Bőcz Judit</cp:lastModifiedBy>
  <cp:lastPrinted>2025-01-30T12:09:51Z</cp:lastPrinted>
  <dcterms:created xsi:type="dcterms:W3CDTF">1999-09-30T13:07:41Z</dcterms:created>
  <dcterms:modified xsi:type="dcterms:W3CDTF">2025-02-04T13:35:17Z</dcterms:modified>
</cp:coreProperties>
</file>