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othcs\AppData\Roaming\Elo\Postbox\Tóth Csaba\CheckOut\"/>
    </mc:Choice>
  </mc:AlternateContent>
  <bookViews>
    <workbookView xWindow="0" yWindow="0" windowWidth="19365" windowHeight="9390"/>
  </bookViews>
  <sheets>
    <sheet name="EVIN" sheetId="5" r:id="rId1"/>
    <sheet name="Piac" sheetId="7" r:id="rId2"/>
  </sheets>
  <definedNames>
    <definedName name="_xlnm.Print_Area" localSheetId="0">EVIN!$A$1:$H$27</definedName>
    <definedName name="_xlnm.Print_Area" localSheetId="1">Piac!$A$1:$G$27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5" l="1"/>
  <c r="E26" i="5"/>
  <c r="E13" i="5"/>
  <c r="E14" i="5" s="1"/>
  <c r="H13" i="5" l="1"/>
  <c r="G13" i="5"/>
  <c r="D22" i="7" l="1"/>
  <c r="G24" i="7"/>
  <c r="E24" i="7"/>
  <c r="F24" i="7"/>
  <c r="E23" i="7"/>
  <c r="D20" i="7"/>
  <c r="D19" i="7"/>
  <c r="G14" i="7"/>
  <c r="F14" i="7"/>
  <c r="E14" i="7"/>
  <c r="D12" i="7"/>
  <c r="D13" i="7" s="1"/>
  <c r="D10" i="7"/>
  <c r="F23" i="5"/>
  <c r="F24" i="5" s="1"/>
  <c r="G23" i="5"/>
  <c r="G24" i="5" s="1"/>
  <c r="D20" i="5"/>
  <c r="D22" i="5"/>
  <c r="H24" i="5"/>
  <c r="G14" i="5"/>
  <c r="H14" i="5"/>
  <c r="D19" i="5"/>
  <c r="D11" i="5"/>
  <c r="D12" i="5"/>
  <c r="D10" i="5"/>
  <c r="D23" i="5" l="1"/>
  <c r="D24" i="5" s="1"/>
  <c r="G26" i="7"/>
  <c r="E26" i="7"/>
  <c r="D23" i="7"/>
  <c r="D24" i="7" s="1"/>
  <c r="F26" i="7"/>
  <c r="D14" i="7"/>
  <c r="G26" i="5"/>
  <c r="H26" i="5"/>
  <c r="F26" i="5"/>
  <c r="D13" i="5"/>
  <c r="D14" i="5" s="1"/>
  <c r="E27" i="7" l="1"/>
  <c r="D26" i="7"/>
  <c r="D26" i="5"/>
</calcChain>
</file>

<file path=xl/sharedStrings.xml><?xml version="1.0" encoding="utf-8"?>
<sst xmlns="http://schemas.openxmlformats.org/spreadsheetml/2006/main" count="69" uniqueCount="30">
  <si>
    <t>Összesen</t>
  </si>
  <si>
    <t>Sor-szám</t>
  </si>
  <si>
    <t>Vissza nem térítendő támogatás</t>
  </si>
  <si>
    <t>2022.01.15-ig</t>
  </si>
  <si>
    <t>pályázatban nem elszámolható költség (nettó)</t>
  </si>
  <si>
    <t>pályázatban nem elszámolható költség (áfa)</t>
  </si>
  <si>
    <t>2022.04.01-ig</t>
  </si>
  <si>
    <t>2022.10.01-ig</t>
  </si>
  <si>
    <t>Visszatérítendő támogatás</t>
  </si>
  <si>
    <t>pályázati támogatás megelőlegezése</t>
  </si>
  <si>
    <t>pályázati támogatás megelőlegezése (nettó)</t>
  </si>
  <si>
    <t>Vissza nem térítendő támogatás összesen (1+2)</t>
  </si>
  <si>
    <t>Pályázatban elszámolható saját forrás</t>
  </si>
  <si>
    <t>Pályázatban elszámolható saját forrás (nettó)</t>
  </si>
  <si>
    <t>pályázatban elszámolható saját forrás (áfa)</t>
  </si>
  <si>
    <t>Pályázati támogatás összegéhez kapcsolódó áfa</t>
  </si>
  <si>
    <t>Támogatások</t>
  </si>
  <si>
    <t>Utalandó összeg</t>
  </si>
  <si>
    <t>Működési célú támogatások:</t>
  </si>
  <si>
    <t>Felhalmozási célú támogatások:</t>
  </si>
  <si>
    <t>adatok Ft-ban</t>
  </si>
  <si>
    <t>EVIN NZrt. részére nyújtandó visszatérítendő és vissza nem térítendő támogatások</t>
  </si>
  <si>
    <t>Piacüzemeltetési Kft. részére nyújtandó visszatérítendő és vissza nem térítendő támogatások</t>
  </si>
  <si>
    <t>Visszatérítendő támogatás összesen (4+5)</t>
  </si>
  <si>
    <t>Működési célú támogatás mindösszesen (3+6)</t>
  </si>
  <si>
    <t>Vissza nem térítendő támogatás összesen (=8)</t>
  </si>
  <si>
    <t>Visszatérítendő támogatás összesen (10+11+12)</t>
  </si>
  <si>
    <t>Felhalmozási célú támogatás mindösszesen (9+13)</t>
  </si>
  <si>
    <t>Támogatások mindösszesen (7+14)</t>
  </si>
  <si>
    <t>2022.03.15-ig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</si>
</sst>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3" fontId="3" fillId="0" borderId="1" xfId="0" applyNumberFormat="1" applyFont="1" applyBorder="1"/>
    <xf numFmtId="3" fontId="3" fillId="0" borderId="0" xfId="0" applyNumberFormat="1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3" fontId="2" fillId="0" borderId="1" xfId="0" applyNumberFormat="1" applyFont="1" applyBorder="1"/>
    <xf numFmtId="3" fontId="2" fillId="0" borderId="0" xfId="0" applyNumberFormat="1" applyFont="1"/>
    <xf numFmtId="0" fontId="3" fillId="0" borderId="1" xfId="0" applyFont="1" applyBorder="1"/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2" fillId="0" borderId="16" xfId="0" applyFont="1" applyBorder="1" applyAlignment="1">
      <alignment horizontal="center" wrapText="1"/>
    </xf>
    <xf numFmtId="0" fontId="3" fillId="0" borderId="12" xfId="0" applyFont="1" applyBorder="1" applyAlignment="1">
      <alignment horizontal="center" vertical="center"/>
    </xf>
    <xf numFmtId="3" fontId="3" fillId="0" borderId="2" xfId="0" applyNumberFormat="1" applyFont="1" applyBorder="1"/>
    <xf numFmtId="0" fontId="2" fillId="0" borderId="12" xfId="0" applyFont="1" applyBorder="1" applyAlignment="1">
      <alignment horizontal="center" vertical="center"/>
    </xf>
    <xf numFmtId="3" fontId="2" fillId="0" borderId="2" xfId="0" applyNumberFormat="1" applyFont="1" applyBorder="1"/>
    <xf numFmtId="0" fontId="3" fillId="0" borderId="14" xfId="0" applyFont="1" applyBorder="1" applyAlignment="1">
      <alignment horizontal="center" vertical="center"/>
    </xf>
    <xf numFmtId="0" fontId="3" fillId="0" borderId="5" xfId="0" applyFont="1" applyBorder="1"/>
    <xf numFmtId="0" fontId="3" fillId="0" borderId="6" xfId="0" applyFont="1" applyBorder="1"/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/>
    <xf numFmtId="3" fontId="2" fillId="0" borderId="3" xfId="0" applyNumberFormat="1" applyFont="1" applyBorder="1"/>
    <xf numFmtId="3" fontId="2" fillId="0" borderId="4" xfId="0" applyNumberFormat="1" applyFont="1" applyBorder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right" vertical="center"/>
    </xf>
    <xf numFmtId="0" fontId="5" fillId="0" borderId="0" xfId="0" applyFont="1" applyAlignment="1">
      <alignment horizontal="center"/>
    </xf>
    <xf numFmtId="3" fontId="0" fillId="0" borderId="20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10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3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11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workbookViewId="0">
      <selection activeCell="F28" sqref="F28"/>
    </sheetView>
  </sheetViews>
  <sheetFormatPr defaultRowHeight="15" x14ac:dyDescent="0.25"/>
  <cols>
    <col min="1" max="1" width="5.42578125" customWidth="1"/>
    <col min="2" max="2" width="30" customWidth="1"/>
    <col min="3" max="3" width="18.140625" customWidth="1"/>
    <col min="4" max="5" width="15.140625" customWidth="1"/>
    <col min="6" max="6" width="14.140625" customWidth="1"/>
    <col min="7" max="7" width="15" customWidth="1"/>
    <col min="8" max="8" width="13.7109375" customWidth="1"/>
    <col min="9" max="9" width="13.140625" customWidth="1"/>
  </cols>
  <sheetData>
    <row r="1" spans="1:10" s="1" customFormat="1" ht="18.75" x14ac:dyDescent="0.3">
      <c r="A1" s="33" t="s">
        <v>21</v>
      </c>
      <c r="B1" s="33"/>
      <c r="C1" s="33"/>
      <c r="D1" s="33"/>
      <c r="E1" s="33"/>
      <c r="F1" s="33"/>
      <c r="G1" s="33"/>
      <c r="H1" s="33"/>
    </row>
    <row r="2" spans="1:10" s="1" customFormat="1" ht="15.75" x14ac:dyDescent="0.25">
      <c r="A2" s="30"/>
      <c r="B2" s="30"/>
      <c r="C2" s="30"/>
      <c r="D2" s="30"/>
      <c r="E2" s="30"/>
      <c r="F2" s="30"/>
      <c r="G2" s="30"/>
      <c r="H2" s="30"/>
    </row>
    <row r="3" spans="1:10" s="1" customFormat="1" ht="16.5" thickBot="1" x14ac:dyDescent="0.3">
      <c r="H3" s="31" t="s">
        <v>20</v>
      </c>
    </row>
    <row r="4" spans="1:10" s="2" customFormat="1" ht="15.75" x14ac:dyDescent="0.25">
      <c r="A4" s="37" t="s">
        <v>1</v>
      </c>
      <c r="B4" s="53" t="s">
        <v>16</v>
      </c>
      <c r="C4" s="53"/>
      <c r="D4" s="49" t="s">
        <v>0</v>
      </c>
      <c r="E4" s="56" t="s">
        <v>17</v>
      </c>
      <c r="F4" s="57"/>
      <c r="G4" s="57"/>
      <c r="H4" s="58"/>
    </row>
    <row r="5" spans="1:10" s="2" customFormat="1" ht="15.75" x14ac:dyDescent="0.25">
      <c r="A5" s="38"/>
      <c r="B5" s="54"/>
      <c r="C5" s="54"/>
      <c r="D5" s="50"/>
      <c r="E5" s="3" t="s">
        <v>3</v>
      </c>
      <c r="F5" s="3" t="s">
        <v>29</v>
      </c>
      <c r="G5" s="3" t="s">
        <v>6</v>
      </c>
      <c r="H5" s="16" t="s">
        <v>7</v>
      </c>
    </row>
    <row r="6" spans="1:10" s="2" customFormat="1" ht="15.75" x14ac:dyDescent="0.25">
      <c r="A6" s="17"/>
      <c r="B6" s="14"/>
      <c r="C6" s="15"/>
      <c r="D6" s="4"/>
      <c r="E6" s="32"/>
      <c r="F6" s="3"/>
      <c r="G6" s="3"/>
      <c r="H6" s="16"/>
    </row>
    <row r="7" spans="1:10" s="2" customFormat="1" ht="15.75" x14ac:dyDescent="0.25">
      <c r="A7" s="17"/>
      <c r="B7" s="47" t="s">
        <v>18</v>
      </c>
      <c r="C7" s="48"/>
      <c r="D7" s="4"/>
      <c r="E7" s="32"/>
      <c r="F7" s="3"/>
      <c r="G7" s="3"/>
      <c r="H7" s="16"/>
    </row>
    <row r="8" spans="1:10" s="1" customFormat="1" ht="47.25" x14ac:dyDescent="0.25">
      <c r="A8" s="18">
        <v>1</v>
      </c>
      <c r="B8" s="5" t="s">
        <v>2</v>
      </c>
      <c r="C8" s="6" t="s">
        <v>12</v>
      </c>
      <c r="D8" s="7">
        <v>12480000</v>
      </c>
      <c r="E8" s="7"/>
      <c r="F8" s="7"/>
      <c r="G8" s="7"/>
      <c r="H8" s="19"/>
      <c r="I8" s="8"/>
      <c r="J8" s="8"/>
    </row>
    <row r="9" spans="1:10" s="1" customFormat="1" ht="47.25" x14ac:dyDescent="0.25">
      <c r="A9" s="18">
        <v>2</v>
      </c>
      <c r="B9" s="5" t="s">
        <v>2</v>
      </c>
      <c r="C9" s="6" t="s">
        <v>4</v>
      </c>
      <c r="D9" s="7">
        <v>3000000</v>
      </c>
      <c r="E9" s="7"/>
      <c r="F9" s="7"/>
      <c r="G9" s="7"/>
      <c r="H9" s="19"/>
      <c r="I9" s="8"/>
      <c r="J9" s="8"/>
    </row>
    <row r="10" spans="1:10" s="2" customFormat="1" ht="31.5" x14ac:dyDescent="0.25">
      <c r="A10" s="20">
        <v>3</v>
      </c>
      <c r="B10" s="9" t="s">
        <v>11</v>
      </c>
      <c r="C10" s="10"/>
      <c r="D10" s="11">
        <f>SUM(D8:D9)</f>
        <v>15480000</v>
      </c>
      <c r="E10" s="11">
        <v>6240000</v>
      </c>
      <c r="F10" s="11"/>
      <c r="G10" s="11">
        <v>4620000</v>
      </c>
      <c r="H10" s="21">
        <v>4620000</v>
      </c>
      <c r="I10" s="12"/>
      <c r="J10" s="12"/>
    </row>
    <row r="11" spans="1:10" s="1" customFormat="1" ht="31.5" x14ac:dyDescent="0.25">
      <c r="A11" s="18">
        <v>4</v>
      </c>
      <c r="B11" s="5" t="s">
        <v>8</v>
      </c>
      <c r="C11" s="5" t="s">
        <v>9</v>
      </c>
      <c r="D11" s="7">
        <f>10480000-1620000</f>
        <v>8860000</v>
      </c>
      <c r="E11" s="7">
        <v>1620000</v>
      </c>
      <c r="F11" s="7"/>
      <c r="G11" s="7">
        <v>3620000</v>
      </c>
      <c r="H11" s="19">
        <v>3620000</v>
      </c>
      <c r="I11" s="8"/>
      <c r="J11" s="8"/>
    </row>
    <row r="12" spans="1:10" s="1" customFormat="1" ht="47.25" x14ac:dyDescent="0.25">
      <c r="A12" s="18">
        <v>5</v>
      </c>
      <c r="B12" s="5" t="s">
        <v>8</v>
      </c>
      <c r="C12" s="6" t="s">
        <v>5</v>
      </c>
      <c r="D12" s="7">
        <f>D9*27%</f>
        <v>810000</v>
      </c>
      <c r="E12" s="7">
        <v>810000</v>
      </c>
      <c r="F12" s="7"/>
      <c r="G12" s="7"/>
      <c r="H12" s="19"/>
      <c r="I12" s="8"/>
      <c r="J12" s="8"/>
    </row>
    <row r="13" spans="1:10" s="2" customFormat="1" ht="31.5" x14ac:dyDescent="0.25">
      <c r="A13" s="20">
        <v>6</v>
      </c>
      <c r="B13" s="9" t="s">
        <v>23</v>
      </c>
      <c r="C13" s="10"/>
      <c r="D13" s="11">
        <f>SUM(D11:D12)</f>
        <v>9670000</v>
      </c>
      <c r="E13" s="11">
        <f>SUM(E11:E12)</f>
        <v>2430000</v>
      </c>
      <c r="F13" s="11"/>
      <c r="G13" s="11">
        <f>SUM(G11:G12)</f>
        <v>3620000</v>
      </c>
      <c r="H13" s="21">
        <f>SUM(H11:H12)</f>
        <v>3620000</v>
      </c>
      <c r="I13" s="12"/>
      <c r="J13" s="12"/>
    </row>
    <row r="14" spans="1:10" s="2" customFormat="1" ht="37.5" customHeight="1" x14ac:dyDescent="0.25">
      <c r="A14" s="20">
        <v>7</v>
      </c>
      <c r="B14" s="9" t="s">
        <v>24</v>
      </c>
      <c r="C14" s="10"/>
      <c r="D14" s="11">
        <f>D10+D13</f>
        <v>25150000</v>
      </c>
      <c r="E14" s="11">
        <f>E10+E13</f>
        <v>8670000</v>
      </c>
      <c r="F14" s="11"/>
      <c r="G14" s="11">
        <f>G10+G13</f>
        <v>8240000</v>
      </c>
      <c r="H14" s="21">
        <f>H10+H13</f>
        <v>8240000</v>
      </c>
      <c r="I14" s="12"/>
      <c r="J14" s="12"/>
    </row>
    <row r="15" spans="1:10" s="1" customFormat="1" ht="15.75" x14ac:dyDescent="0.25">
      <c r="A15" s="18"/>
      <c r="B15" s="13"/>
      <c r="C15" s="13"/>
      <c r="D15" s="7"/>
      <c r="E15" s="7"/>
      <c r="F15" s="7"/>
      <c r="G15" s="7"/>
      <c r="H15" s="19"/>
      <c r="I15" s="8"/>
      <c r="J15" s="8"/>
    </row>
    <row r="16" spans="1:10" s="1" customFormat="1" ht="15.75" x14ac:dyDescent="0.25">
      <c r="A16" s="45"/>
      <c r="B16" s="55" t="s">
        <v>19</v>
      </c>
      <c r="C16" s="55"/>
      <c r="D16" s="39"/>
      <c r="E16" s="40"/>
      <c r="F16" s="40"/>
      <c r="G16" s="40"/>
      <c r="H16" s="41"/>
      <c r="I16" s="8"/>
      <c r="J16" s="8"/>
    </row>
    <row r="17" spans="1:10" s="1" customFormat="1" ht="15.75" x14ac:dyDescent="0.25">
      <c r="A17" s="46"/>
      <c r="B17" s="55"/>
      <c r="C17" s="55"/>
      <c r="D17" s="42"/>
      <c r="E17" s="43"/>
      <c r="F17" s="43"/>
      <c r="G17" s="43"/>
      <c r="H17" s="44"/>
      <c r="I17" s="8"/>
      <c r="J17" s="8"/>
    </row>
    <row r="18" spans="1:10" s="1" customFormat="1" ht="47.25" x14ac:dyDescent="0.25">
      <c r="A18" s="18">
        <v>8</v>
      </c>
      <c r="B18" s="5" t="s">
        <v>2</v>
      </c>
      <c r="C18" s="6" t="s">
        <v>13</v>
      </c>
      <c r="D18" s="7">
        <v>29718817</v>
      </c>
      <c r="E18" s="7"/>
      <c r="F18" s="7"/>
      <c r="G18" s="7"/>
      <c r="H18" s="19"/>
      <c r="I18" s="8"/>
      <c r="J18" s="8"/>
    </row>
    <row r="19" spans="1:10" s="2" customFormat="1" ht="31.5" x14ac:dyDescent="0.25">
      <c r="A19" s="20">
        <v>9</v>
      </c>
      <c r="B19" s="9" t="s">
        <v>25</v>
      </c>
      <c r="C19" s="10"/>
      <c r="D19" s="11">
        <f>SUM(D18:D18)</f>
        <v>29718817</v>
      </c>
      <c r="E19" s="11"/>
      <c r="F19" s="11">
        <v>16925000</v>
      </c>
      <c r="G19" s="11">
        <v>12793817</v>
      </c>
      <c r="H19" s="21"/>
      <c r="I19" s="12"/>
      <c r="J19" s="12"/>
    </row>
    <row r="20" spans="1:10" s="1" customFormat="1" ht="47.25" x14ac:dyDescent="0.25">
      <c r="A20" s="18">
        <v>10</v>
      </c>
      <c r="B20" s="5" t="s">
        <v>8</v>
      </c>
      <c r="C20" s="6" t="s">
        <v>14</v>
      </c>
      <c r="D20" s="7">
        <f>ROUND(D18*0.27,0)</f>
        <v>8024081</v>
      </c>
      <c r="E20" s="7"/>
      <c r="F20" s="7">
        <v>4569750</v>
      </c>
      <c r="G20" s="7">
        <v>3454331</v>
      </c>
      <c r="H20" s="19"/>
    </row>
    <row r="21" spans="1:10" s="1" customFormat="1" ht="47.25" x14ac:dyDescent="0.25">
      <c r="A21" s="18">
        <v>11</v>
      </c>
      <c r="B21" s="5" t="s">
        <v>8</v>
      </c>
      <c r="C21" s="5" t="s">
        <v>10</v>
      </c>
      <c r="D21" s="7">
        <v>77060850</v>
      </c>
      <c r="E21" s="7"/>
      <c r="F21" s="7">
        <v>50775000</v>
      </c>
      <c r="G21" s="7">
        <v>26285850</v>
      </c>
      <c r="H21" s="19"/>
      <c r="I21" s="8"/>
      <c r="J21" s="8"/>
    </row>
    <row r="22" spans="1:10" s="1" customFormat="1" ht="47.25" x14ac:dyDescent="0.25">
      <c r="A22" s="18">
        <v>12</v>
      </c>
      <c r="B22" s="5" t="s">
        <v>8</v>
      </c>
      <c r="C22" s="5" t="s">
        <v>15</v>
      </c>
      <c r="D22" s="7">
        <f>D21*27%</f>
        <v>20806429.5</v>
      </c>
      <c r="E22" s="7"/>
      <c r="F22" s="7">
        <v>13709250</v>
      </c>
      <c r="G22" s="7">
        <v>7097180</v>
      </c>
      <c r="H22" s="19"/>
      <c r="I22" s="8"/>
      <c r="J22" s="8"/>
    </row>
    <row r="23" spans="1:10" s="2" customFormat="1" ht="31.5" x14ac:dyDescent="0.25">
      <c r="A23" s="20">
        <v>13</v>
      </c>
      <c r="B23" s="9" t="s">
        <v>26</v>
      </c>
      <c r="C23" s="10"/>
      <c r="D23" s="11">
        <f>SUM(D20:D22)</f>
        <v>105891360.5</v>
      </c>
      <c r="E23" s="11"/>
      <c r="F23" s="11">
        <f t="shared" ref="F23:G23" si="0">SUM(F20:F22)</f>
        <v>69054000</v>
      </c>
      <c r="G23" s="11">
        <f t="shared" si="0"/>
        <v>36837361</v>
      </c>
      <c r="H23" s="21"/>
    </row>
    <row r="24" spans="1:10" s="2" customFormat="1" ht="36" customHeight="1" x14ac:dyDescent="0.25">
      <c r="A24" s="20">
        <v>14</v>
      </c>
      <c r="B24" s="9" t="s">
        <v>27</v>
      </c>
      <c r="C24" s="10"/>
      <c r="D24" s="11">
        <f>D19+D23</f>
        <v>135610177.5</v>
      </c>
      <c r="E24" s="11"/>
      <c r="F24" s="11">
        <f>F19+F23</f>
        <v>85979000</v>
      </c>
      <c r="G24" s="11">
        <f>G19+G23</f>
        <v>49631178</v>
      </c>
      <c r="H24" s="21">
        <f>H19+H23</f>
        <v>0</v>
      </c>
    </row>
    <row r="25" spans="1:10" s="1" customFormat="1" ht="16.5" thickBot="1" x14ac:dyDescent="0.3">
      <c r="A25" s="22"/>
      <c r="B25" s="23"/>
      <c r="C25" s="23"/>
      <c r="D25" s="23"/>
      <c r="E25" s="23"/>
      <c r="F25" s="23"/>
      <c r="G25" s="23"/>
      <c r="H25" s="24"/>
    </row>
    <row r="26" spans="1:10" s="2" customFormat="1" ht="32.25" thickBot="1" x14ac:dyDescent="0.3">
      <c r="A26" s="25">
        <v>15</v>
      </c>
      <c r="B26" s="26" t="s">
        <v>28</v>
      </c>
      <c r="C26" s="27"/>
      <c r="D26" s="28">
        <f>D14+D24</f>
        <v>160760177.5</v>
      </c>
      <c r="E26" s="28">
        <f>E14+E24</f>
        <v>8670000</v>
      </c>
      <c r="F26" s="28">
        <f>F14+F24</f>
        <v>85979000</v>
      </c>
      <c r="G26" s="28">
        <f>G14+G24</f>
        <v>57871178</v>
      </c>
      <c r="H26" s="29">
        <f>H14+H24</f>
        <v>8240000</v>
      </c>
    </row>
    <row r="27" spans="1:10" x14ac:dyDescent="0.25">
      <c r="F27" s="34">
        <f>SUM(E26:H26)</f>
        <v>160760178</v>
      </c>
      <c r="G27" s="35"/>
      <c r="H27" s="36"/>
    </row>
  </sheetData>
  <mergeCells count="10">
    <mergeCell ref="A1:H1"/>
    <mergeCell ref="F27:H27"/>
    <mergeCell ref="A4:A5"/>
    <mergeCell ref="D16:H17"/>
    <mergeCell ref="A16:A17"/>
    <mergeCell ref="B7:C7"/>
    <mergeCell ref="D4:D5"/>
    <mergeCell ref="B4:C5"/>
    <mergeCell ref="B16:C17"/>
    <mergeCell ref="E4:H4"/>
  </mergeCells>
  <pageMargins left="0.70866141732283472" right="0.70866141732283472" top="0.74803149606299213" bottom="0.74803149606299213" header="0.31496062992125984" footer="0.31496062992125984"/>
  <pageSetup paperSize="9" scale="7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A13" workbookViewId="0">
      <selection activeCell="B32" sqref="B32"/>
    </sheetView>
  </sheetViews>
  <sheetFormatPr defaultRowHeight="15" x14ac:dyDescent="0.25"/>
  <cols>
    <col min="1" max="1" width="5.42578125" customWidth="1"/>
    <col min="2" max="2" width="28.85546875" customWidth="1"/>
    <col min="3" max="3" width="19.5703125" customWidth="1"/>
    <col min="4" max="4" width="15.140625" customWidth="1"/>
    <col min="5" max="5" width="14.140625" customWidth="1"/>
    <col min="6" max="6" width="15" customWidth="1"/>
    <col min="7" max="7" width="13.7109375" customWidth="1"/>
    <col min="8" max="8" width="13.140625" customWidth="1"/>
  </cols>
  <sheetData>
    <row r="1" spans="1:9" s="1" customFormat="1" ht="18.75" x14ac:dyDescent="0.3">
      <c r="A1" s="33" t="s">
        <v>22</v>
      </c>
      <c r="B1" s="33"/>
      <c r="C1" s="33"/>
      <c r="D1" s="33"/>
      <c r="E1" s="33"/>
      <c r="F1" s="33"/>
      <c r="G1" s="33"/>
    </row>
    <row r="2" spans="1:9" s="1" customFormat="1" ht="15.75" x14ac:dyDescent="0.25">
      <c r="A2" s="30"/>
      <c r="B2" s="30"/>
      <c r="C2" s="30"/>
      <c r="D2" s="30"/>
      <c r="E2" s="30"/>
      <c r="F2" s="30"/>
      <c r="G2" s="30"/>
    </row>
    <row r="3" spans="1:9" s="1" customFormat="1" ht="16.5" thickBot="1" x14ac:dyDescent="0.3">
      <c r="G3" s="31" t="s">
        <v>20</v>
      </c>
    </row>
    <row r="4" spans="1:9" s="2" customFormat="1" ht="15.75" x14ac:dyDescent="0.25">
      <c r="A4" s="37" t="s">
        <v>1</v>
      </c>
      <c r="B4" s="53" t="s">
        <v>16</v>
      </c>
      <c r="C4" s="53"/>
      <c r="D4" s="49" t="s">
        <v>0</v>
      </c>
      <c r="E4" s="51" t="s">
        <v>17</v>
      </c>
      <c r="F4" s="51"/>
      <c r="G4" s="52"/>
    </row>
    <row r="5" spans="1:9" s="2" customFormat="1" ht="15.75" x14ac:dyDescent="0.25">
      <c r="A5" s="38"/>
      <c r="B5" s="54"/>
      <c r="C5" s="54"/>
      <c r="D5" s="50"/>
      <c r="E5" s="3" t="s">
        <v>3</v>
      </c>
      <c r="F5" s="3" t="s">
        <v>6</v>
      </c>
      <c r="G5" s="16" t="s">
        <v>7</v>
      </c>
    </row>
    <row r="6" spans="1:9" s="2" customFormat="1" ht="15.75" x14ac:dyDescent="0.25">
      <c r="A6" s="17"/>
      <c r="B6" s="14"/>
      <c r="C6" s="15"/>
      <c r="D6" s="4"/>
      <c r="E6" s="3"/>
      <c r="F6" s="3"/>
      <c r="G6" s="16"/>
    </row>
    <row r="7" spans="1:9" s="2" customFormat="1" ht="15.75" x14ac:dyDescent="0.25">
      <c r="A7" s="17"/>
      <c r="B7" s="47" t="s">
        <v>18</v>
      </c>
      <c r="C7" s="48"/>
      <c r="D7" s="4"/>
      <c r="E7" s="3"/>
      <c r="F7" s="3"/>
      <c r="G7" s="16"/>
    </row>
    <row r="8" spans="1:9" s="1" customFormat="1" ht="47.25" x14ac:dyDescent="0.25">
      <c r="A8" s="18">
        <v>1</v>
      </c>
      <c r="B8" s="5" t="s">
        <v>2</v>
      </c>
      <c r="C8" s="6" t="s">
        <v>12</v>
      </c>
      <c r="D8" s="7"/>
      <c r="E8" s="7"/>
      <c r="F8" s="7"/>
      <c r="G8" s="19"/>
      <c r="H8" s="8"/>
      <c r="I8" s="8"/>
    </row>
    <row r="9" spans="1:9" s="1" customFormat="1" ht="47.25" x14ac:dyDescent="0.25">
      <c r="A9" s="18">
        <v>2</v>
      </c>
      <c r="B9" s="5" t="s">
        <v>2</v>
      </c>
      <c r="C9" s="6" t="s">
        <v>4</v>
      </c>
      <c r="D9" s="7">
        <v>1000000</v>
      </c>
      <c r="E9" s="7"/>
      <c r="F9" s="7"/>
      <c r="G9" s="19"/>
      <c r="H9" s="8"/>
      <c r="I9" s="8"/>
    </row>
    <row r="10" spans="1:9" s="2" customFormat="1" ht="31.5" x14ac:dyDescent="0.25">
      <c r="A10" s="20">
        <v>3</v>
      </c>
      <c r="B10" s="9" t="s">
        <v>11</v>
      </c>
      <c r="C10" s="10"/>
      <c r="D10" s="11">
        <f>SUM(D8:D9)</f>
        <v>1000000</v>
      </c>
      <c r="E10" s="11">
        <v>1000000</v>
      </c>
      <c r="F10" s="11"/>
      <c r="G10" s="21"/>
      <c r="H10" s="12"/>
      <c r="I10" s="12"/>
    </row>
    <row r="11" spans="1:9" s="1" customFormat="1" ht="31.5" x14ac:dyDescent="0.25">
      <c r="A11" s="18">
        <v>4</v>
      </c>
      <c r="B11" s="5" t="s">
        <v>8</v>
      </c>
      <c r="C11" s="5" t="s">
        <v>9</v>
      </c>
      <c r="D11" s="7"/>
      <c r="E11" s="7"/>
      <c r="F11" s="7"/>
      <c r="G11" s="19"/>
      <c r="H11" s="8"/>
      <c r="I11" s="8"/>
    </row>
    <row r="12" spans="1:9" s="1" customFormat="1" ht="47.25" x14ac:dyDescent="0.25">
      <c r="A12" s="18">
        <v>5</v>
      </c>
      <c r="B12" s="5" t="s">
        <v>8</v>
      </c>
      <c r="C12" s="6" t="s">
        <v>5</v>
      </c>
      <c r="D12" s="7">
        <f>D9*27%</f>
        <v>270000</v>
      </c>
      <c r="E12" s="7"/>
      <c r="F12" s="7"/>
      <c r="G12" s="19"/>
      <c r="H12" s="8"/>
      <c r="I12" s="8"/>
    </row>
    <row r="13" spans="1:9" s="2" customFormat="1" ht="31.5" x14ac:dyDescent="0.25">
      <c r="A13" s="20">
        <v>6</v>
      </c>
      <c r="B13" s="9" t="s">
        <v>23</v>
      </c>
      <c r="C13" s="10"/>
      <c r="D13" s="11">
        <f>SUM(D11:D12)</f>
        <v>270000</v>
      </c>
      <c r="E13" s="11">
        <v>270000</v>
      </c>
      <c r="F13" s="11"/>
      <c r="G13" s="21"/>
      <c r="H13" s="12"/>
      <c r="I13" s="12"/>
    </row>
    <row r="14" spans="1:9" s="2" customFormat="1" ht="37.5" customHeight="1" x14ac:dyDescent="0.25">
      <c r="A14" s="20">
        <v>7</v>
      </c>
      <c r="B14" s="9" t="s">
        <v>24</v>
      </c>
      <c r="C14" s="10"/>
      <c r="D14" s="11">
        <f>D10+D13</f>
        <v>1270000</v>
      </c>
      <c r="E14" s="11">
        <f>E10+E13</f>
        <v>1270000</v>
      </c>
      <c r="F14" s="11">
        <f>F10+F13</f>
        <v>0</v>
      </c>
      <c r="G14" s="21">
        <f>G10+G13</f>
        <v>0</v>
      </c>
      <c r="H14" s="12"/>
      <c r="I14" s="12"/>
    </row>
    <row r="15" spans="1:9" s="1" customFormat="1" ht="15.75" x14ac:dyDescent="0.25">
      <c r="A15" s="18"/>
      <c r="B15" s="13"/>
      <c r="C15" s="13"/>
      <c r="D15" s="7"/>
      <c r="E15" s="7"/>
      <c r="F15" s="7"/>
      <c r="G15" s="19"/>
      <c r="H15" s="8"/>
      <c r="I15" s="8"/>
    </row>
    <row r="16" spans="1:9" s="1" customFormat="1" ht="15.75" x14ac:dyDescent="0.25">
      <c r="A16" s="45"/>
      <c r="B16" s="55" t="s">
        <v>19</v>
      </c>
      <c r="C16" s="55"/>
      <c r="D16" s="39"/>
      <c r="E16" s="40"/>
      <c r="F16" s="40"/>
      <c r="G16" s="41"/>
      <c r="H16" s="8"/>
      <c r="I16" s="8"/>
    </row>
    <row r="17" spans="1:9" s="1" customFormat="1" ht="15.75" x14ac:dyDescent="0.25">
      <c r="A17" s="46"/>
      <c r="B17" s="55"/>
      <c r="C17" s="55"/>
      <c r="D17" s="42"/>
      <c r="E17" s="43"/>
      <c r="F17" s="43"/>
      <c r="G17" s="44"/>
      <c r="H17" s="8"/>
      <c r="I17" s="8"/>
    </row>
    <row r="18" spans="1:9" s="1" customFormat="1" ht="47.25" x14ac:dyDescent="0.25">
      <c r="A18" s="18">
        <v>8</v>
      </c>
      <c r="B18" s="5" t="s">
        <v>2</v>
      </c>
      <c r="C18" s="6" t="s">
        <v>13</v>
      </c>
      <c r="D18" s="7">
        <v>16618707</v>
      </c>
      <c r="E18" s="7"/>
      <c r="F18" s="7"/>
      <c r="G18" s="19"/>
      <c r="H18" s="8"/>
      <c r="I18" s="8"/>
    </row>
    <row r="19" spans="1:9" s="2" customFormat="1" ht="31.5" x14ac:dyDescent="0.25">
      <c r="A19" s="20">
        <v>9</v>
      </c>
      <c r="B19" s="9" t="s">
        <v>25</v>
      </c>
      <c r="C19" s="10"/>
      <c r="D19" s="11">
        <f>SUM(D18:D18)</f>
        <v>16618707</v>
      </c>
      <c r="E19" s="11"/>
      <c r="F19" s="11">
        <v>16618707</v>
      </c>
      <c r="G19" s="21"/>
      <c r="H19" s="12"/>
      <c r="I19" s="12"/>
    </row>
    <row r="20" spans="1:9" s="1" customFormat="1" ht="47.25" x14ac:dyDescent="0.25">
      <c r="A20" s="18">
        <v>10</v>
      </c>
      <c r="B20" s="5" t="s">
        <v>8</v>
      </c>
      <c r="C20" s="6" t="s">
        <v>14</v>
      </c>
      <c r="D20" s="7">
        <f>ROUND(D18*0.27,0)</f>
        <v>4487051</v>
      </c>
      <c r="E20" s="7"/>
      <c r="F20" s="7"/>
      <c r="G20" s="19"/>
    </row>
    <row r="21" spans="1:9" s="1" customFormat="1" ht="47.25" x14ac:dyDescent="0.25">
      <c r="A21" s="18">
        <v>11</v>
      </c>
      <c r="B21" s="5" t="s">
        <v>8</v>
      </c>
      <c r="C21" s="5" t="s">
        <v>10</v>
      </c>
      <c r="D21" s="7">
        <v>34348943</v>
      </c>
      <c r="E21" s="7"/>
      <c r="F21" s="7"/>
      <c r="G21" s="19"/>
      <c r="H21" s="8"/>
      <c r="I21" s="8"/>
    </row>
    <row r="22" spans="1:9" s="1" customFormat="1" ht="47.25" x14ac:dyDescent="0.25">
      <c r="A22" s="18">
        <v>12</v>
      </c>
      <c r="B22" s="5" t="s">
        <v>8</v>
      </c>
      <c r="C22" s="5" t="s">
        <v>15</v>
      </c>
      <c r="D22" s="7">
        <f>ROUND(D21*0.27,0)</f>
        <v>9274215</v>
      </c>
      <c r="E22" s="7"/>
      <c r="F22" s="7"/>
      <c r="G22" s="19"/>
      <c r="H22" s="8"/>
      <c r="I22" s="8"/>
    </row>
    <row r="23" spans="1:9" s="2" customFormat="1" ht="31.5" x14ac:dyDescent="0.25">
      <c r="A23" s="20">
        <v>13</v>
      </c>
      <c r="B23" s="9" t="s">
        <v>26</v>
      </c>
      <c r="C23" s="10"/>
      <c r="D23" s="11">
        <f>SUM(D20:D22)</f>
        <v>48110209</v>
      </c>
      <c r="E23" s="11">
        <f t="shared" ref="E23" si="0">SUM(E20:E22)</f>
        <v>0</v>
      </c>
      <c r="F23" s="11">
        <v>48110209</v>
      </c>
      <c r="G23" s="21"/>
    </row>
    <row r="24" spans="1:9" s="2" customFormat="1" ht="39.75" customHeight="1" x14ac:dyDescent="0.25">
      <c r="A24" s="20">
        <v>14</v>
      </c>
      <c r="B24" s="9" t="s">
        <v>27</v>
      </c>
      <c r="C24" s="10"/>
      <c r="D24" s="11">
        <f>D19+D23</f>
        <v>64728916</v>
      </c>
      <c r="E24" s="11">
        <f>E19+E23</f>
        <v>0</v>
      </c>
      <c r="F24" s="11">
        <f>F19+F23</f>
        <v>64728916</v>
      </c>
      <c r="G24" s="21">
        <f>G19+G23</f>
        <v>0</v>
      </c>
    </row>
    <row r="25" spans="1:9" s="1" customFormat="1" ht="16.5" thickBot="1" x14ac:dyDescent="0.3">
      <c r="A25" s="22"/>
      <c r="B25" s="23"/>
      <c r="C25" s="23"/>
      <c r="D25" s="23"/>
      <c r="E25" s="23"/>
      <c r="F25" s="23"/>
      <c r="G25" s="24"/>
    </row>
    <row r="26" spans="1:9" s="2" customFormat="1" ht="32.25" thickBot="1" x14ac:dyDescent="0.3">
      <c r="A26" s="25">
        <v>15</v>
      </c>
      <c r="B26" s="26" t="s">
        <v>28</v>
      </c>
      <c r="C26" s="27"/>
      <c r="D26" s="28">
        <f>D14+D24</f>
        <v>65998916</v>
      </c>
      <c r="E26" s="28">
        <f>E14+E24</f>
        <v>1270000</v>
      </c>
      <c r="F26" s="28">
        <f>F14+F24</f>
        <v>64728916</v>
      </c>
      <c r="G26" s="29">
        <f>G14+G24</f>
        <v>0</v>
      </c>
    </row>
    <row r="27" spans="1:9" x14ac:dyDescent="0.25">
      <c r="E27" s="34">
        <f t="shared" ref="E27" si="1">SUM(E26:G26)</f>
        <v>65998916</v>
      </c>
      <c r="F27" s="35"/>
      <c r="G27" s="36"/>
    </row>
  </sheetData>
  <mergeCells count="10">
    <mergeCell ref="A16:A17"/>
    <mergeCell ref="B16:C17"/>
    <mergeCell ref="D16:G17"/>
    <mergeCell ref="E27:G27"/>
    <mergeCell ref="A1:G1"/>
    <mergeCell ref="A4:A5"/>
    <mergeCell ref="B4:C5"/>
    <mergeCell ref="D4:D5"/>
    <mergeCell ref="E4:G4"/>
    <mergeCell ref="B7:C7"/>
  </mergeCells>
  <pageMargins left="0.70866141732283472" right="0.70866141732283472" top="0.74803149606299213" bottom="0.74803149606299213" header="0.31496062992125984" footer="0.31496062992125984"/>
  <pageSetup paperSize="9" scale="7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EVIN</vt:lpstr>
      <vt:lpstr>Piac</vt:lpstr>
      <vt:lpstr>EVIN!Nyomtatási_terület</vt:lpstr>
      <vt:lpstr>Piac!Nyomtatási_terület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Gölöncsér Dániel Márk</dc:creator>
  <cp:lastModifiedBy>Tóth Csaba</cp:lastModifiedBy>
  <cp:lastPrinted>2021-12-02T09:58:13Z</cp:lastPrinted>
  <dcterms:created xsi:type="dcterms:W3CDTF">2021-02-23T11:22:51Z</dcterms:created>
  <dcterms:modified xsi:type="dcterms:W3CDTF">2021-12-07T13:02:23Z</dcterms:modified>
</cp:coreProperties>
</file>