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Dob u. 6. I.em.1a/"/>
    </mc:Choice>
  </mc:AlternateContent>
  <xr:revisionPtr revIDLastSave="0" documentId="13_ncr:4000b_{D759DEE8-0AF0-4057-B964-F7410471FD67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Falazás és egyéb kőművesmunka" sheetId="16" r:id="rId8"/>
    <sheet name="Vakolás és rabicolás" sheetId="15" r:id="rId9"/>
    <sheet name="Cserépkályha" sheetId="12" r:id="rId10"/>
    <sheet name="Hideg- és melegburkolatok készí" sheetId="11" r:id="rId11"/>
    <sheet name="Fa- és műanyag szerkezet elhely" sheetId="10" r:id="rId12"/>
    <sheet name="Felületképzés" sheetId="9" r:id="rId13"/>
    <sheet name="Szigetelés" sheetId="8" r:id="rId14"/>
    <sheet name="Beépített berendezési tárgyak e" sheetId="7" r:id="rId15"/>
    <sheet name="Elektromosenergia-ellátás, vill" sheetId="6" r:id="rId16"/>
    <sheet name="Épületautomatika, -felügyelet (" sheetId="5" r:id="rId17"/>
    <sheet name="Épületgépészeti csővezeték szer" sheetId="4" r:id="rId18"/>
    <sheet name="Épületgépészeti szerelvények és" sheetId="3" r:id="rId19"/>
    <sheet name="Szellőztetőberendezések" sheetId="2" r:id="rId20"/>
    <sheet name="Takarítási munka" sheetId="1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4" i="11" l="1"/>
  <c r="I34" i="11"/>
  <c r="I2" i="12"/>
  <c r="H2" i="12"/>
  <c r="I4" i="1"/>
  <c r="H4" i="1"/>
  <c r="I2" i="1"/>
  <c r="H2" i="1"/>
  <c r="I5" i="2"/>
  <c r="H5" i="2"/>
  <c r="I2" i="2"/>
  <c r="I7" i="2"/>
  <c r="C19" i="23"/>
  <c r="H2" i="2"/>
  <c r="I82" i="3"/>
  <c r="H82" i="3"/>
  <c r="I80" i="3"/>
  <c r="H80" i="3"/>
  <c r="I78" i="3"/>
  <c r="H78" i="3"/>
  <c r="I76" i="3"/>
  <c r="H76" i="3"/>
  <c r="I74" i="3"/>
  <c r="H74" i="3"/>
  <c r="I72" i="3"/>
  <c r="H72" i="3"/>
  <c r="I70" i="3"/>
  <c r="H70" i="3"/>
  <c r="I68" i="3"/>
  <c r="H68" i="3"/>
  <c r="I66" i="3"/>
  <c r="H66" i="3"/>
  <c r="I64" i="3"/>
  <c r="H64" i="3"/>
  <c r="I62" i="3"/>
  <c r="H62" i="3"/>
  <c r="I60" i="3"/>
  <c r="H60" i="3"/>
  <c r="I58" i="3"/>
  <c r="H58" i="3"/>
  <c r="I56" i="3"/>
  <c r="H56" i="3"/>
  <c r="I54" i="3"/>
  <c r="H54" i="3"/>
  <c r="I52" i="3"/>
  <c r="H52" i="3"/>
  <c r="I50" i="3"/>
  <c r="H50" i="3"/>
  <c r="I48" i="3"/>
  <c r="H48" i="3"/>
  <c r="I46" i="3"/>
  <c r="H46" i="3"/>
  <c r="I44" i="3"/>
  <c r="H44" i="3"/>
  <c r="I42" i="3"/>
  <c r="H42" i="3"/>
  <c r="I40" i="3"/>
  <c r="H40" i="3"/>
  <c r="I37" i="3"/>
  <c r="H37" i="3"/>
  <c r="I35" i="3"/>
  <c r="H35" i="3"/>
  <c r="I33" i="3"/>
  <c r="H33" i="3"/>
  <c r="I31" i="3"/>
  <c r="H31" i="3"/>
  <c r="I28" i="3"/>
  <c r="H28" i="3"/>
  <c r="I26" i="3"/>
  <c r="H26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I7" i="5"/>
  <c r="C16" i="23"/>
  <c r="H4" i="5"/>
  <c r="I2" i="5"/>
  <c r="H2" i="5"/>
  <c r="H7" i="5"/>
  <c r="B16" i="23"/>
  <c r="I95" i="6"/>
  <c r="H95" i="6"/>
  <c r="I93" i="6"/>
  <c r="H93" i="6"/>
  <c r="I91" i="6"/>
  <c r="H91" i="6"/>
  <c r="I89" i="6"/>
  <c r="H89" i="6"/>
  <c r="I87" i="6"/>
  <c r="H87" i="6"/>
  <c r="I85" i="6"/>
  <c r="H85" i="6"/>
  <c r="I83" i="6"/>
  <c r="H83" i="6"/>
  <c r="I80" i="6"/>
  <c r="H80" i="6"/>
  <c r="I78" i="6"/>
  <c r="H78" i="6"/>
  <c r="I76" i="6"/>
  <c r="H76" i="6"/>
  <c r="I73" i="6"/>
  <c r="H73" i="6"/>
  <c r="I71" i="6"/>
  <c r="H71" i="6"/>
  <c r="I69" i="6"/>
  <c r="H69" i="6"/>
  <c r="I67" i="6"/>
  <c r="H67" i="6"/>
  <c r="I65" i="6"/>
  <c r="H65" i="6"/>
  <c r="I63" i="6"/>
  <c r="H63" i="6"/>
  <c r="I61" i="6"/>
  <c r="H61" i="6"/>
  <c r="I59" i="6"/>
  <c r="H59" i="6"/>
  <c r="I57" i="6"/>
  <c r="H57" i="6"/>
  <c r="I55" i="6"/>
  <c r="H55" i="6"/>
  <c r="I53" i="6"/>
  <c r="H53" i="6"/>
  <c r="I51" i="6"/>
  <c r="H51" i="6"/>
  <c r="I49" i="6"/>
  <c r="H49" i="6"/>
  <c r="I47" i="6"/>
  <c r="H47" i="6"/>
  <c r="I45" i="6"/>
  <c r="H45" i="6"/>
  <c r="I43" i="6"/>
  <c r="H43" i="6"/>
  <c r="I41" i="6"/>
  <c r="H41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I19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I2" i="6"/>
  <c r="H2" i="6"/>
  <c r="I2" i="7"/>
  <c r="I4" i="7"/>
  <c r="C14" i="23"/>
  <c r="H2" i="7"/>
  <c r="H4" i="7"/>
  <c r="B14" i="23"/>
  <c r="I9" i="8"/>
  <c r="I12" i="8"/>
  <c r="C13" i="23"/>
  <c r="H9" i="8"/>
  <c r="I6" i="8"/>
  <c r="H6" i="8"/>
  <c r="I4" i="8"/>
  <c r="H4" i="8"/>
  <c r="I2" i="8"/>
  <c r="H2" i="8"/>
  <c r="I20" i="9"/>
  <c r="H20" i="9"/>
  <c r="I18" i="9"/>
  <c r="H18" i="9"/>
  <c r="I16" i="9"/>
  <c r="H16" i="9"/>
  <c r="I13" i="9"/>
  <c r="H13" i="9"/>
  <c r="I11" i="9"/>
  <c r="H11" i="9"/>
  <c r="I9" i="9"/>
  <c r="H9" i="9"/>
  <c r="I7" i="9"/>
  <c r="H7" i="9"/>
  <c r="I4" i="9"/>
  <c r="H4" i="9"/>
  <c r="I2" i="9"/>
  <c r="H2" i="9"/>
  <c r="I17" i="10"/>
  <c r="H17" i="10"/>
  <c r="I15" i="10"/>
  <c r="H15" i="10"/>
  <c r="I13" i="10"/>
  <c r="H13" i="10"/>
  <c r="I10" i="10"/>
  <c r="H10" i="10"/>
  <c r="I7" i="10"/>
  <c r="H7" i="10"/>
  <c r="I4" i="10"/>
  <c r="H4" i="10"/>
  <c r="I2" i="10"/>
  <c r="H2" i="10"/>
  <c r="I38" i="11"/>
  <c r="H38" i="11"/>
  <c r="I36" i="11"/>
  <c r="H36" i="11"/>
  <c r="I31" i="11"/>
  <c r="H31" i="11"/>
  <c r="I28" i="11"/>
  <c r="H28" i="11"/>
  <c r="I25" i="11"/>
  <c r="H25" i="11"/>
  <c r="I23" i="11"/>
  <c r="H23" i="11"/>
  <c r="I21" i="11"/>
  <c r="H21" i="11"/>
  <c r="I19" i="11"/>
  <c r="H19" i="11"/>
  <c r="I16" i="11"/>
  <c r="H16" i="11"/>
  <c r="I14" i="11"/>
  <c r="H14" i="11"/>
  <c r="I12" i="11"/>
  <c r="H12" i="11"/>
  <c r="I10" i="11"/>
  <c r="H10" i="11"/>
  <c r="I8" i="11"/>
  <c r="H8" i="11"/>
  <c r="I6" i="11"/>
  <c r="H6" i="11"/>
  <c r="I4" i="11"/>
  <c r="H4" i="11"/>
  <c r="I2" i="11"/>
  <c r="H2" i="11"/>
  <c r="I4" i="12"/>
  <c r="C9" i="23"/>
  <c r="H4" i="12"/>
  <c r="B9" i="23"/>
  <c r="I16" i="15"/>
  <c r="H16" i="15"/>
  <c r="I14" i="15"/>
  <c r="H14" i="15"/>
  <c r="I12" i="15"/>
  <c r="H12" i="15"/>
  <c r="I10" i="15"/>
  <c r="H10" i="15"/>
  <c r="I8" i="15"/>
  <c r="H8" i="15"/>
  <c r="I6" i="15"/>
  <c r="H6" i="15"/>
  <c r="I4" i="15"/>
  <c r="H4" i="15"/>
  <c r="I2" i="15"/>
  <c r="H2" i="15"/>
  <c r="I16" i="16"/>
  <c r="H16" i="16"/>
  <c r="I14" i="16"/>
  <c r="H14" i="16"/>
  <c r="I12" i="16"/>
  <c r="H12" i="16"/>
  <c r="I10" i="16"/>
  <c r="H10" i="16"/>
  <c r="I8" i="16"/>
  <c r="H8" i="16"/>
  <c r="I6" i="16"/>
  <c r="H6" i="16"/>
  <c r="I4" i="16"/>
  <c r="H4" i="16"/>
  <c r="I2" i="16"/>
  <c r="H2" i="16"/>
  <c r="I14" i="18"/>
  <c r="H14" i="18"/>
  <c r="I12" i="18"/>
  <c r="H12" i="18"/>
  <c r="I10" i="18"/>
  <c r="H10" i="18"/>
  <c r="I8" i="18"/>
  <c r="H8" i="18"/>
  <c r="I6" i="18"/>
  <c r="H6" i="18"/>
  <c r="I4" i="18"/>
  <c r="H4" i="18"/>
  <c r="I2" i="18"/>
  <c r="H2" i="18"/>
  <c r="I2" i="19"/>
  <c r="I4" i="19"/>
  <c r="C5" i="23"/>
  <c r="H2" i="19"/>
  <c r="H4" i="19"/>
  <c r="B5" i="23"/>
  <c r="I4" i="20"/>
  <c r="I6" i="20"/>
  <c r="C4" i="23"/>
  <c r="H4" i="20"/>
  <c r="I2" i="20"/>
  <c r="H2" i="20"/>
  <c r="H6" i="20"/>
  <c r="B4" i="23"/>
  <c r="I2" i="21"/>
  <c r="I4" i="21"/>
  <c r="C3" i="23"/>
  <c r="H2" i="21"/>
  <c r="H4" i="21"/>
  <c r="B3" i="23"/>
  <c r="I2" i="22"/>
  <c r="I4" i="22"/>
  <c r="C2" i="23"/>
  <c r="H2" i="22"/>
  <c r="H4" i="22"/>
  <c r="B2" i="23"/>
  <c r="I6" i="1"/>
  <c r="C20" i="23"/>
  <c r="H6" i="1"/>
  <c r="B20" i="23"/>
  <c r="H7" i="2"/>
  <c r="B19" i="23"/>
  <c r="I84" i="3"/>
  <c r="C18" i="23"/>
  <c r="H84" i="3"/>
  <c r="B18" i="23"/>
  <c r="I38" i="4"/>
  <c r="C17" i="23"/>
  <c r="H38" i="4"/>
  <c r="B17" i="23"/>
  <c r="I97" i="6"/>
  <c r="C15" i="23"/>
  <c r="H97" i="6"/>
  <c r="B15" i="23"/>
  <c r="H12" i="8"/>
  <c r="B13" i="23"/>
  <c r="H22" i="9"/>
  <c r="B12" i="23"/>
  <c r="I22" i="9"/>
  <c r="C12" i="23"/>
  <c r="H19" i="10"/>
  <c r="B11" i="23"/>
  <c r="I19" i="10"/>
  <c r="C11" i="23"/>
  <c r="H40" i="11"/>
  <c r="B10" i="23"/>
  <c r="I40" i="11"/>
  <c r="C10" i="23"/>
  <c r="I18" i="15"/>
  <c r="C8" i="23"/>
  <c r="H18" i="15"/>
  <c r="B8" i="23"/>
  <c r="H19" i="16"/>
  <c r="B7" i="23"/>
  <c r="I19" i="16"/>
  <c r="C7" i="23"/>
  <c r="H16" i="18"/>
  <c r="B6" i="23"/>
  <c r="I16" i="18"/>
  <c r="C6" i="23"/>
  <c r="C24" i="24"/>
  <c r="C25" i="24"/>
  <c r="C21" i="23"/>
  <c r="D24" i="24"/>
  <c r="D25" i="24"/>
  <c r="B21" i="23"/>
  <c r="C26" i="24"/>
  <c r="C27" i="24"/>
  <c r="C28" i="24"/>
</calcChain>
</file>

<file path=xl/sharedStrings.xml><?xml version="1.0" encoding="utf-8"?>
<sst xmlns="http://schemas.openxmlformats.org/spreadsheetml/2006/main" count="788" uniqueCount="428">
  <si>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</si>
  <si>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</si>
  <si>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</si>
  <si>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</si>
  <si>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</si>
  <si>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</si>
  <si>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</si>
  <si>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</si>
  <si>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</si>
  <si>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</si>
  <si>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</si>
  <si>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</si>
  <si>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</si>
  <si>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</si>
  <si>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</si>
  <si>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</si>
  <si>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</si>
  <si>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</si>
  <si>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</si>
  <si>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</si>
  <si>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</si>
  <si>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</si>
  <si>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</si>
  <si>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</si>
  <si>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</si>
  <si>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</si>
  <si>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</si>
  <si>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</si>
  <si>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</si>
  <si>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</si>
  <si>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</si>
  <si>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</si>
  <si>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</si>
  <si>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</si>
  <si>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</si>
  <si>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</si>
  <si>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</si>
  <si>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</si>
  <si>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</si>
  <si>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</si>
  <si>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</si>
  <si>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</si>
  <si>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</si>
  <si>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</si>
  <si>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</si>
  <si>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</si>
  <si>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</si>
  <si>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</si>
  <si>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</si>
  <si>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</si>
  <si>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</si>
  <si>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</si>
  <si>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</si>
  <si>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</si>
  <si>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</si>
  <si>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t>33-091-8.4.1-2110002</t>
  </si>
  <si>
    <t>Teherhordó és kitöltő falazat, égetett agyag-kerámia termékekből, kifalazások csorbázatok kifalazása, kisméretű téglából, 25 cm szélességig Kisméretű tömör tégla 250x120x65 mm I.o. M 1 (Hf10-mc) falazó, cementes mészhabarcs</t>
  </si>
  <si>
    <t>33-091-11.1.1-1110002</t>
  </si>
  <si>
    <t>Válaszfal, égetett agyag-kerámia termékekből, erősítő pillérrel vagy erősítő pillér nélkül falazva, nyílásbefalazás, nyílásszűkítés vagy kisebb falpótlások, éltégla fallal, falazó, cementes mészhabarcsból falazva Kisméretű tömör tégla 250x120x65 mm I.o.</t>
  </si>
  <si>
    <t>Hf5-mc, falazó, cementes mészhabarcs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</si>
  <si>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</si>
  <si>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</si>
  <si>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</si>
  <si>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</si>
  <si>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</si>
  <si>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</si>
  <si>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</si>
  <si>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</si>
  <si>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</si>
  <si>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</si>
  <si>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</si>
  <si>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</si>
  <si>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</si>
  <si>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36-012-2.1.1.1-0148712</t>
  </si>
  <si>
    <t>Szellőző, falszárító felújító vakolat készítése, alacsony és közepes só és nedvességtartalom esetén, kézi felhordással, szárazhabarcsból, 2 cm vastagságban SAKRET TAP Szárító alapvakolat</t>
  </si>
  <si>
    <t>36-090-1.3.1.1-0550030</t>
  </si>
  <si>
    <t>Vakolatjavítás mennyezeten, sík vasbeton téglabetétes, téglatálcás födémen, íves boltozaton  vagy építőelemen a meglazult, sérült vakolat leverésével, hiánypótlás 5% alatt Hvb4-mc, beltéri, vakoló, cementes mészhabarcs mészpéppel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</si>
  <si>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</si>
  <si>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</si>
  <si>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</si>
  <si>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</si>
  <si>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</si>
  <si>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</si>
  <si>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</si>
  <si>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</si>
  <si>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</si>
  <si>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</si>
  <si>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</si>
  <si>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42-000-3.1.1</t>
  </si>
  <si>
    <t>Fa-, hézagmentes műanyag- és szőnyegburkolatok bontása, fapadló burkolatok, vakpadló párnafával</t>
  </si>
  <si>
    <t>42-000-3.2.1</t>
  </si>
  <si>
    <t>Fa-, hézagmentes műanyag- és szőnyegburkolatok bontása, csaphornyos vagy mozaikparketta, 22 mm vastag vakpadlóra szegezve</t>
  </si>
  <si>
    <t>42-000-3.4</t>
  </si>
  <si>
    <t>Fa-, hézagmentes műanyag- és szőnyegburkolatok bontása, gumilemez vagy PVC burkolat tekercsből, lapokból vagy lépcsőn betétként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</si>
  <si>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</si>
  <si>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</si>
  <si>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</si>
  <si>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</si>
  <si>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</si>
  <si>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</si>
  <si>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</si>
  <si>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</si>
  <si>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</si>
  <si>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</si>
  <si>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</si>
  <si>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</si>
  <si>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</si>
  <si>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</si>
  <si>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</si>
  <si>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</si>
  <si>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</si>
  <si>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</si>
  <si>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</si>
  <si>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42-042-5.1.1-0312119</t>
  </si>
  <si>
    <t>Laminált padló fektetése, (szegélyléccel együtt) kiegyenlített aljzatra, telibe ragasztva (mechanikus illesztésű) (ragasztó anyag külön tételben kiírva) Tarkett Smart 832 AC4 kopásáll. laminált padló, 8,0 mm vtg., 19,2 cm x 129,2 cm 39 szín</t>
  </si>
  <si>
    <t>42-042-5.1.8-0316001</t>
  </si>
  <si>
    <t>Laminált padló fektetése, (szegélyléccel együtt) kiegyenlített aljzatra, parketta alátétlemez elhelyezése FLOORMAT XPS alapú barázdált parketta alátétlemez, 50x100 cm, 2 mm vtg., Cikkszám: T14201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</si>
  <si>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</si>
  <si>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</si>
  <si>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</si>
  <si>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</si>
  <si>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</si>
  <si>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</si>
  <si>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</si>
  <si>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</si>
  <si>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</si>
  <si>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egyszárnyú, fokozott hőszigetelésű bejárati ajtó, lazúros vagy RAL fedő festett, hossztoldott 100 x 210 cm (felülvilágítóval)</t>
  </si>
  <si>
    <t>44-001-4-0180055</t>
  </si>
  <si>
    <t>Kiegészítő tartozékok elhelyezése ajtóhoz, küszöb, vaktok, bármilyen méretű nyílászáróhoz Küszöb keményfából 800x150 mm, 20 mm vtg., küszöbsín horony marással</t>
  </si>
  <si>
    <t>44-002-1.1.2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</si>
  <si>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</si>
  <si>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</si>
  <si>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</si>
  <si>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</si>
  <si>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</si>
  <si>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</si>
  <si>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</si>
  <si>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</si>
  <si>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</si>
  <si>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</si>
  <si>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</si>
  <si>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47-000-4.4.5.1-0120509</t>
  </si>
  <si>
    <t>Acélfelületek mázolásának előkészítő és részmunkái; kézi rozsdamentesítés, cső és regisztercső felületén, (80 NÁ-ig), függesztő és tartószerkezeten, állványzaton, könnyű rozsdásodás esetén Supralux lakkbenzin higító, EAN: 5992454205023</t>
  </si>
  <si>
    <t>47-010-1.2.2-0419507</t>
  </si>
  <si>
    <t>Normál nem egyenletes nedvszívóképességű ásványi falfelületek alapozása, felületmegerősítése, szilikát káli-vízüveg bázisú alapozóval, tagolt felületen POLI-FARBE Inntaler páraáteresztő szilikát alapozó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</si>
  <si>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</si>
  <si>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</si>
  <si>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</si>
  <si>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</si>
  <si>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</si>
  <si>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</si>
  <si>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</si>
  <si>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</si>
  <si>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</si>
  <si>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Felületképzés</t>
  </si>
  <si>
    <t>Talajnedvesség elleni szigetelés; fóliaterítás egy rétegben, aljzatbeton alá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</si>
  <si>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</si>
  <si>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</si>
  <si>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</si>
  <si>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</si>
  <si>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</si>
  <si>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</si>
  <si>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</si>
  <si>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</si>
  <si>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</si>
  <si>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</si>
  <si>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</si>
  <si>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</si>
  <si>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</si>
  <si>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</si>
  <si>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</si>
  <si>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</si>
  <si>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</si>
  <si>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</si>
  <si>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</si>
  <si>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</si>
  <si>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</si>
  <si>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</si>
  <si>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</si>
  <si>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</si>
  <si>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</si>
  <si>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</si>
  <si>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</si>
  <si>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</si>
  <si>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</si>
  <si>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</si>
  <si>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</si>
  <si>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</si>
  <si>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</si>
  <si>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</si>
  <si>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</si>
  <si>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</si>
  <si>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</si>
  <si>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</si>
  <si>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</si>
  <si>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</si>
  <si>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</si>
  <si>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</si>
  <si>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</si>
  <si>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</si>
  <si>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</si>
  <si>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</si>
  <si>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</si>
  <si>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</si>
  <si>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</si>
  <si>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</si>
  <si>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</si>
  <si>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</si>
  <si>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</si>
  <si>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</si>
  <si>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</si>
  <si>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</si>
  <si>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</si>
  <si>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</si>
  <si>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</si>
  <si>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</si>
  <si>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</si>
  <si>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</si>
  <si>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</si>
  <si>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</si>
  <si>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</si>
  <si>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</si>
  <si>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</si>
  <si>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</si>
  <si>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</si>
  <si>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</si>
  <si>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</si>
  <si>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</si>
  <si>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</si>
  <si>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</si>
  <si>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</si>
  <si>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</si>
  <si>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</si>
  <si>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</si>
  <si>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71-009-15.1</t>
  </si>
  <si>
    <t>Kombinált fogyasztásmérő szekrények, nappali, 4 vagy 6 modulos csapófedeles ablakkal, 1 db egyfázisú általános és 1 db egyfázisú vezérelt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</si>
  <si>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</si>
  <si>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</si>
  <si>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</si>
  <si>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</si>
  <si>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</si>
  <si>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</si>
  <si>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</si>
  <si>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</si>
  <si>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</si>
  <si>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</si>
  <si>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</si>
  <si>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</si>
  <si>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t>71-013-7.2-0310386</t>
  </si>
  <si>
    <t>Elektromos hőtárolós kályha szerelése és beüzemelése álló kivitelben, Stiebel Eltron ETS 500 Plus, elektronikusan vezérelt hőtárolós kályha, komplett, szobatermosztáttal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</si>
  <si>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</si>
  <si>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</si>
  <si>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</si>
  <si>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</si>
  <si>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</si>
  <si>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</si>
  <si>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</si>
  <si>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</si>
  <si>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</si>
  <si>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</si>
  <si>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</si>
  <si>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</si>
  <si>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</si>
  <si>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</si>
  <si>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</si>
  <si>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</si>
  <si>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</si>
  <si>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</si>
  <si>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</si>
  <si>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</si>
  <si>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</si>
  <si>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</si>
  <si>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</si>
  <si>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</si>
  <si>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</si>
  <si>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</si>
  <si>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</si>
  <si>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</si>
  <si>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</si>
  <si>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</si>
  <si>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</si>
  <si>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</si>
  <si>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</si>
  <si>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</si>
  <si>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</si>
  <si>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</si>
  <si>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</si>
  <si>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</si>
  <si>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</si>
  <si>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</si>
  <si>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</si>
  <si>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</si>
  <si>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</si>
  <si>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</si>
  <si>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</si>
  <si>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</si>
  <si>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</si>
  <si>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</si>
  <si>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</si>
  <si>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</si>
  <si>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</si>
  <si>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</si>
  <si>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</si>
  <si>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</si>
  <si>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</si>
  <si>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</si>
  <si>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</si>
  <si>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</si>
  <si>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</si>
  <si>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</si>
  <si>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</si>
  <si>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</si>
  <si>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</si>
  <si>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</si>
  <si>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</si>
  <si>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</si>
  <si>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</si>
  <si>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82-000-3.9.1</t>
  </si>
  <si>
    <t>Vízellátás berendezési tárgyak leszerelése, zuhanytálcák szabadon szerelt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</si>
  <si>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</si>
  <si>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</si>
  <si>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</si>
  <si>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</si>
  <si>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82-000-4.2.1.1</t>
  </si>
  <si>
    <t>Gáz- és fűtésszerelési berendezési tárgyak leszerelése, fűtésszerelési berendezési tárgyak kazánok 60 kW-ig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</si>
  <si>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</si>
  <si>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</si>
  <si>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</si>
  <si>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</si>
  <si>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</si>
  <si>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</si>
  <si>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</si>
  <si>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</si>
  <si>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</si>
  <si>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</si>
  <si>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</si>
  <si>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</si>
  <si>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82-004-1.3-0355014</t>
  </si>
  <si>
    <t>Elektromos melegvíztermelő és tároló berendezés elhelyezése, tartozékokkal, szerelvényekkel, vízoldali bekötéssel, elektromos bekötés nélkül, 80,01- 200 liter között Aquastic AQ 100 zártrendszerű elektromos forróvíztároló, fali függőleges kivitelű, 100</t>
  </si>
  <si>
    <t>literes tűzzománcozott acél tartállyal, aktív anódos védelemmel, kombinált biztonsági szeleppel, a tartály maximális üzemi nyomása: 0,6 MPa, 1,8 kW elektromos teljesítmény, Csz.: 2111913500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</si>
  <si>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</si>
  <si>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</si>
  <si>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</si>
  <si>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</si>
  <si>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</si>
  <si>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</si>
  <si>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</si>
  <si>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</si>
  <si>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</si>
  <si>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</si>
  <si>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</si>
  <si>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</si>
  <si>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</si>
  <si>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</si>
  <si>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</si>
  <si>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</si>
  <si>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</si>
  <si>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</si>
  <si>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</si>
  <si>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</si>
  <si>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</si>
  <si>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</si>
  <si>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</si>
  <si>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</si>
  <si>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</si>
  <si>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</si>
  <si>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</si>
  <si>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</si>
  <si>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</si>
  <si>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</si>
  <si>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</si>
  <si>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</si>
  <si>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</si>
  <si>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</si>
  <si>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</si>
  <si>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</si>
  <si>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</si>
  <si>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</si>
  <si>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Vízmérő felszereléséhez szükséges ügyintézés, plombáltatás, számlázásbavétel</t>
  </si>
  <si>
    <t>Gázóra elszállítása, régi vezeték ledugózása, FŐGÁZ Zrt-nél történő ügyintézéssel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</si>
  <si>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</si>
  <si>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</si>
  <si>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</si>
  <si>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</si>
  <si>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</si>
  <si>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</si>
  <si>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</si>
  <si>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</si>
  <si>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</si>
  <si>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</si>
  <si>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</si>
  <si>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</si>
  <si>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</si>
  <si>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</si>
  <si>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</si>
  <si>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</si>
  <si>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</si>
  <si>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</si>
  <si>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</si>
  <si>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</si>
  <si>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</si>
  <si>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</si>
  <si>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</si>
  <si>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</si>
  <si>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</si>
  <si>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</si>
  <si>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</si>
  <si>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</si>
  <si>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</si>
  <si>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</si>
  <si>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</si>
  <si>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</si>
  <si>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</si>
  <si>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Lakásfelújítás</t>
  </si>
  <si>
    <t>Fa kültéri nyílászárók, egyrétegű gerébtokos ablak elhelyezése, falazással egyidejűleg vagy kihagyott nyílásba, (szerelvényezéssel, illesztéssel), 4,00 m kerület felett (LICHTHOF)</t>
  </si>
  <si>
    <t>Csz.: APSPIKOBN05100 (rabiccal)</t>
  </si>
  <si>
    <t>83-001-2.1.1-0830002-M</t>
  </si>
  <si>
    <t>Készült: 2021. II. félév</t>
  </si>
  <si>
    <t>Villám és érintésvédelmi mérés és jegyzőkönyv készítése</t>
  </si>
  <si>
    <t>38-000-1</t>
  </si>
  <si>
    <t>Cserépkályha bontás csempeegységenként</t>
  </si>
  <si>
    <t>cs.egys</t>
  </si>
  <si>
    <t>Cserépkályha</t>
  </si>
  <si>
    <t>44-090-2.8</t>
  </si>
  <si>
    <r>
      <t>Meglévő mindenféle nyílászáró szerkezet javítása faanyag- és/vagy vasalatpótlással, 0,0190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-ig, faanyag pótlással</t>
    </r>
  </si>
  <si>
    <t>K</t>
  </si>
  <si>
    <t>Meglévő parketta felület csiszolása, javítása, lakkozása</t>
  </si>
  <si>
    <t>Cím : Dob u. 6. I.em. 1A.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</si>
</sst>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7" fillId="0" borderId="2" xfId="0" applyFont="1" applyBorder="1" applyAlignment="1">
      <alignment vertical="top"/>
    </xf>
    <xf numFmtId="10" fontId="7" fillId="0" borderId="2" xfId="0" applyNumberFormat="1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2" xfId="0" applyFont="1" applyBorder="1" applyAlignment="1">
      <alignment horizontal="right" vertical="top"/>
    </xf>
    <xf numFmtId="0" fontId="7" fillId="0" borderId="1" xfId="0" applyFont="1" applyBorder="1" applyAlignment="1">
      <alignment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167" fontId="7" fillId="0" borderId="0" xfId="1" applyNumberFormat="1" applyFont="1" applyAlignment="1">
      <alignment vertical="top" wrapText="1"/>
    </xf>
    <xf numFmtId="167" fontId="8" fillId="0" borderId="1" xfId="1" applyNumberFormat="1" applyFont="1" applyBorder="1" applyAlignment="1">
      <alignment vertical="top" wrapText="1"/>
    </xf>
    <xf numFmtId="167" fontId="7" fillId="0" borderId="2" xfId="1" applyNumberFormat="1" applyFont="1" applyBorder="1" applyAlignment="1">
      <alignment vertical="top"/>
    </xf>
    <xf numFmtId="167" fontId="5" fillId="0" borderId="0" xfId="1" applyNumberFormat="1" applyFont="1" applyAlignment="1">
      <alignment horizontal="right" vertical="top" wrapText="1"/>
    </xf>
    <xf numFmtId="167" fontId="3" fillId="0" borderId="0" xfId="1" applyNumberFormat="1" applyFont="1" applyAlignment="1">
      <alignment horizontal="right" vertical="top" wrapText="1"/>
    </xf>
    <xf numFmtId="167" fontId="6" fillId="0" borderId="1" xfId="1" applyNumberFormat="1" applyFont="1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7" fontId="7" fillId="0" borderId="1" xfId="1" applyNumberFormat="1" applyFont="1" applyBorder="1" applyAlignment="1">
      <alignment horizontal="center" vertical="top"/>
    </xf>
    <xf numFmtId="167" fontId="7" fillId="0" borderId="2" xfId="1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J10" sqref="J10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29"/>
      <c r="B1" s="30"/>
      <c r="C1" s="30"/>
      <c r="D1" s="30"/>
    </row>
    <row r="2" spans="1:4" s="14" customFormat="1" x14ac:dyDescent="0.3">
      <c r="A2" s="29"/>
      <c r="B2" s="30"/>
      <c r="C2" s="30"/>
      <c r="D2" s="30"/>
    </row>
    <row r="3" spans="1:4" s="14" customFormat="1" x14ac:dyDescent="0.3">
      <c r="A3" s="29"/>
      <c r="B3" s="30"/>
      <c r="C3" s="30"/>
      <c r="D3" s="30"/>
    </row>
    <row r="4" spans="1:4" x14ac:dyDescent="0.3">
      <c r="A4" s="31"/>
      <c r="B4" s="30"/>
      <c r="C4" s="30"/>
      <c r="D4" s="30"/>
    </row>
    <row r="5" spans="1:4" x14ac:dyDescent="0.3">
      <c r="A5" s="31"/>
      <c r="B5" s="30"/>
      <c r="C5" s="30"/>
      <c r="D5" s="30"/>
    </row>
    <row r="6" spans="1:4" x14ac:dyDescent="0.3">
      <c r="A6" s="31"/>
      <c r="B6" s="30"/>
      <c r="C6" s="30"/>
      <c r="D6" s="30"/>
    </row>
    <row r="7" spans="1:4" x14ac:dyDescent="0.3">
      <c r="A7" s="31"/>
      <c r="B7" s="30"/>
      <c r="C7" s="30"/>
      <c r="D7" s="30"/>
    </row>
    <row r="8" spans="1:4" x14ac:dyDescent="0.3">
      <c r="A8" s="20"/>
      <c r="B8" s="20"/>
      <c r="C8" s="20"/>
      <c r="D8" s="20"/>
    </row>
    <row r="9" spans="1:4" x14ac:dyDescent="0.3">
      <c r="A9" s="20" t="s">
        <v>393</v>
      </c>
      <c r="B9" s="20"/>
      <c r="C9" s="20" t="s">
        <v>394</v>
      </c>
      <c r="D9" s="20"/>
    </row>
    <row r="10" spans="1:4" x14ac:dyDescent="0.3">
      <c r="A10" s="20" t="s">
        <v>394</v>
      </c>
      <c r="B10" s="20"/>
      <c r="C10" s="20" t="s">
        <v>394</v>
      </c>
      <c r="D10" s="20"/>
    </row>
    <row r="11" spans="1:4" x14ac:dyDescent="0.3">
      <c r="A11" s="28" t="s">
        <v>427</v>
      </c>
      <c r="B11" s="20"/>
      <c r="C11" s="20" t="s">
        <v>395</v>
      </c>
      <c r="D11" s="20"/>
    </row>
    <row r="12" spans="1:4" x14ac:dyDescent="0.3">
      <c r="A12" s="20" t="s">
        <v>394</v>
      </c>
      <c r="B12" s="20"/>
      <c r="C12" s="20" t="s">
        <v>396</v>
      </c>
      <c r="D12" s="20"/>
    </row>
    <row r="13" spans="1:4" x14ac:dyDescent="0.3">
      <c r="A13" s="20" t="s">
        <v>394</v>
      </c>
      <c r="B13" s="20"/>
      <c r="C13" s="20" t="s">
        <v>397</v>
      </c>
      <c r="D13" s="20"/>
    </row>
    <row r="14" spans="1:4" x14ac:dyDescent="0.3">
      <c r="A14" s="20" t="s">
        <v>394</v>
      </c>
      <c r="B14" s="20"/>
      <c r="C14" s="20" t="s">
        <v>398</v>
      </c>
      <c r="D14" s="20"/>
    </row>
    <row r="15" spans="1:4" x14ac:dyDescent="0.3">
      <c r="A15" s="20" t="s">
        <v>399</v>
      </c>
      <c r="B15" s="20"/>
      <c r="C15" s="20" t="s">
        <v>400</v>
      </c>
      <c r="D15" s="20"/>
    </row>
    <row r="16" spans="1:4" x14ac:dyDescent="0.3">
      <c r="A16" s="20" t="s">
        <v>413</v>
      </c>
      <c r="B16" s="20"/>
      <c r="C16" s="20"/>
      <c r="D16" s="20"/>
    </row>
    <row r="17" spans="1:4" x14ac:dyDescent="0.3">
      <c r="A17" s="20" t="s">
        <v>401</v>
      </c>
      <c r="B17" s="20"/>
      <c r="C17" s="20"/>
      <c r="D17" s="20"/>
    </row>
    <row r="18" spans="1:4" x14ac:dyDescent="0.3">
      <c r="A18" s="20" t="s">
        <v>401</v>
      </c>
      <c r="B18" s="20"/>
      <c r="C18" s="20"/>
      <c r="D18" s="20"/>
    </row>
    <row r="19" spans="1:4" x14ac:dyDescent="0.3">
      <c r="A19" s="20" t="s">
        <v>417</v>
      </c>
      <c r="B19" s="20"/>
      <c r="C19" s="20"/>
      <c r="D19" s="20"/>
    </row>
    <row r="20" spans="1:4" x14ac:dyDescent="0.3">
      <c r="A20" s="10" t="s">
        <v>401</v>
      </c>
    </row>
    <row r="22" spans="1:4" x14ac:dyDescent="0.3">
      <c r="A22" s="32" t="s">
        <v>402</v>
      </c>
      <c r="B22" s="33"/>
      <c r="C22" s="33"/>
      <c r="D22" s="33"/>
    </row>
    <row r="23" spans="1:4" x14ac:dyDescent="0.3">
      <c r="A23" s="15" t="s">
        <v>403</v>
      </c>
      <c r="B23" s="15"/>
      <c r="C23" s="18" t="s">
        <v>404</v>
      </c>
      <c r="D23" s="18" t="s">
        <v>405</v>
      </c>
    </row>
    <row r="24" spans="1:4" x14ac:dyDescent="0.3">
      <c r="A24" s="15" t="s">
        <v>406</v>
      </c>
      <c r="B24" s="15"/>
      <c r="C24" s="24">
        <f>ROUND(SUM(Összesítő!B2:B20),0)</f>
        <v>0</v>
      </c>
      <c r="D24" s="24">
        <f>ROUND(SUM(Összesítő!C2:C20),0)</f>
        <v>0</v>
      </c>
    </row>
    <row r="25" spans="1:4" x14ac:dyDescent="0.3">
      <c r="A25" s="15" t="s">
        <v>407</v>
      </c>
      <c r="B25" s="15"/>
      <c r="C25" s="24">
        <f>ROUND(C24,0)</f>
        <v>0</v>
      </c>
      <c r="D25" s="24">
        <f>ROUND(D24,0)</f>
        <v>0</v>
      </c>
    </row>
    <row r="26" spans="1:4" x14ac:dyDescent="0.3">
      <c r="A26" s="19" t="s">
        <v>408</v>
      </c>
      <c r="B26" s="19"/>
      <c r="C26" s="34">
        <f>ROUND(C25+D25,0)</f>
        <v>0</v>
      </c>
      <c r="D26" s="34"/>
    </row>
    <row r="27" spans="1:4" x14ac:dyDescent="0.3">
      <c r="A27" s="15" t="s">
        <v>409</v>
      </c>
      <c r="B27" s="16">
        <v>0.27</v>
      </c>
      <c r="C27" s="35">
        <f>ROUND(C26*B27,0)</f>
        <v>0</v>
      </c>
      <c r="D27" s="35"/>
    </row>
    <row r="28" spans="1:4" x14ac:dyDescent="0.3">
      <c r="A28" s="15" t="s">
        <v>410</v>
      </c>
      <c r="B28" s="15"/>
      <c r="C28" s="34">
        <f>ROUND(C26+C27,0)</f>
        <v>0</v>
      </c>
      <c r="D28" s="34"/>
    </row>
    <row r="32" spans="1:4" x14ac:dyDescent="0.3">
      <c r="B32" s="36" t="s">
        <v>411</v>
      </c>
      <c r="C32" s="36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22:D22"/>
    <mergeCell ref="C26:D26"/>
    <mergeCell ref="C27:D27"/>
    <mergeCell ref="C28:D28"/>
    <mergeCell ref="B32:C32"/>
    <mergeCell ref="A7:D7"/>
    <mergeCell ref="A1:D1"/>
    <mergeCell ref="A2:D2"/>
    <mergeCell ref="A3:D3"/>
    <mergeCell ref="A4:D4"/>
    <mergeCell ref="A5:D5"/>
    <mergeCell ref="A6:D6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12" sqref="H12:H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x14ac:dyDescent="0.3">
      <c r="A2" s="8">
        <v>1</v>
      </c>
      <c r="B2" s="1" t="s">
        <v>419</v>
      </c>
      <c r="C2" s="2" t="s">
        <v>420</v>
      </c>
      <c r="D2" s="6">
        <v>98</v>
      </c>
      <c r="E2" s="1" t="s">
        <v>421</v>
      </c>
      <c r="F2" s="6">
        <v>0</v>
      </c>
      <c r="G2" s="21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Szárazépítés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opLeftCell="A32" workbookViewId="0">
      <selection activeCell="G27" sqref="G2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82</v>
      </c>
      <c r="C2" s="2" t="s">
        <v>83</v>
      </c>
      <c r="D2" s="6">
        <v>24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84</v>
      </c>
      <c r="C4" s="2" t="s">
        <v>85</v>
      </c>
      <c r="D4" s="6">
        <v>30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86</v>
      </c>
      <c r="C6" s="2" t="s">
        <v>87</v>
      </c>
      <c r="D6" s="6">
        <v>8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39.6" x14ac:dyDescent="0.3">
      <c r="A8" s="8">
        <v>4</v>
      </c>
      <c r="B8" s="1" t="s">
        <v>88</v>
      </c>
      <c r="C8" s="2" t="s">
        <v>89</v>
      </c>
      <c r="D8" s="6">
        <v>0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90</v>
      </c>
      <c r="C10" s="2" t="s">
        <v>91</v>
      </c>
      <c r="D10" s="6">
        <v>0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52.8" x14ac:dyDescent="0.3">
      <c r="A12" s="8">
        <v>6</v>
      </c>
      <c r="B12" s="1" t="s">
        <v>92</v>
      </c>
      <c r="C12" s="2" t="s">
        <v>93</v>
      </c>
      <c r="D12" s="6">
        <v>0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94</v>
      </c>
      <c r="C14" s="2" t="s">
        <v>95</v>
      </c>
      <c r="D14" s="6">
        <v>0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1" t="s">
        <v>96</v>
      </c>
      <c r="C16" s="2" t="s">
        <v>97</v>
      </c>
      <c r="D16" s="6">
        <v>20</v>
      </c>
      <c r="E16" s="1" t="s">
        <v>31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98</v>
      </c>
    </row>
    <row r="19" spans="1:9" ht="66" x14ac:dyDescent="0.3">
      <c r="A19" s="8">
        <v>9</v>
      </c>
      <c r="B19" s="1" t="s">
        <v>99</v>
      </c>
      <c r="C19" s="2" t="s">
        <v>100</v>
      </c>
      <c r="D19" s="6">
        <v>6</v>
      </c>
      <c r="E19" s="1" t="s">
        <v>31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1" spans="1:9" ht="79.2" x14ac:dyDescent="0.3">
      <c r="A21" s="8">
        <v>10</v>
      </c>
      <c r="B21" s="1" t="s">
        <v>101</v>
      </c>
      <c r="C21" s="2" t="s">
        <v>102</v>
      </c>
      <c r="D21" s="6">
        <v>6</v>
      </c>
      <c r="E21" s="1" t="s">
        <v>31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3" spans="1:9" ht="79.2" x14ac:dyDescent="0.3">
      <c r="A23" s="8">
        <v>11</v>
      </c>
      <c r="B23" s="1" t="s">
        <v>103</v>
      </c>
      <c r="C23" s="2" t="s">
        <v>104</v>
      </c>
      <c r="D23" s="6">
        <v>6</v>
      </c>
      <c r="E23" s="1" t="s">
        <v>31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5" spans="1:9" ht="79.2" x14ac:dyDescent="0.3">
      <c r="A25" s="8">
        <v>12</v>
      </c>
      <c r="B25" s="1" t="s">
        <v>105</v>
      </c>
      <c r="C25" s="2" t="s">
        <v>106</v>
      </c>
      <c r="D25" s="6">
        <v>20</v>
      </c>
      <c r="E25" s="1" t="s">
        <v>31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ht="79.2" x14ac:dyDescent="0.3">
      <c r="C26" s="2" t="s">
        <v>107</v>
      </c>
    </row>
    <row r="28" spans="1:9" ht="92.4" x14ac:dyDescent="0.3">
      <c r="A28" s="8">
        <v>13</v>
      </c>
      <c r="B28" s="1" t="s">
        <v>108</v>
      </c>
      <c r="C28" s="2" t="s">
        <v>109</v>
      </c>
      <c r="D28" s="6">
        <v>24</v>
      </c>
      <c r="E28" s="1" t="s">
        <v>31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29" spans="1:9" ht="66" x14ac:dyDescent="0.3">
      <c r="C29" s="2" t="s">
        <v>110</v>
      </c>
    </row>
    <row r="31" spans="1:9" ht="92.4" x14ac:dyDescent="0.3">
      <c r="A31" s="8">
        <v>14</v>
      </c>
      <c r="B31" s="1" t="s">
        <v>111</v>
      </c>
      <c r="C31" s="2" t="s">
        <v>112</v>
      </c>
      <c r="D31" s="6">
        <v>12</v>
      </c>
      <c r="E31" s="1" t="s">
        <v>40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2" spans="1:9" ht="66" x14ac:dyDescent="0.3">
      <c r="C32" s="2" t="s">
        <v>110</v>
      </c>
    </row>
    <row r="33" spans="1:9" x14ac:dyDescent="0.3">
      <c r="C33" s="2"/>
    </row>
    <row r="34" spans="1:9" ht="26.4" x14ac:dyDescent="0.3">
      <c r="A34" s="8">
        <v>15</v>
      </c>
      <c r="B34" s="1" t="s">
        <v>425</v>
      </c>
      <c r="C34" s="2" t="s">
        <v>426</v>
      </c>
      <c r="D34" s="6">
        <v>27.5</v>
      </c>
      <c r="E34" s="1" t="s">
        <v>31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79.2" x14ac:dyDescent="0.3">
      <c r="A36" s="8">
        <v>16</v>
      </c>
      <c r="B36" s="1" t="s">
        <v>113</v>
      </c>
      <c r="C36" s="2" t="s">
        <v>114</v>
      </c>
      <c r="D36" s="6">
        <v>0</v>
      </c>
      <c r="E36" s="1" t="s">
        <v>31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66" x14ac:dyDescent="0.3">
      <c r="A38" s="8">
        <v>17</v>
      </c>
      <c r="B38" s="1" t="s">
        <v>115</v>
      </c>
      <c r="C38" s="2" t="s">
        <v>116</v>
      </c>
      <c r="D38" s="6">
        <v>0</v>
      </c>
      <c r="E38" s="1" t="s">
        <v>31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40" spans="1:9" s="9" customFormat="1" x14ac:dyDescent="0.3">
      <c r="A40" s="7"/>
      <c r="B40" s="3"/>
      <c r="C40" s="3" t="s">
        <v>15</v>
      </c>
      <c r="D40" s="5"/>
      <c r="E40" s="3"/>
      <c r="F40" s="5"/>
      <c r="G40" s="5"/>
      <c r="H40" s="5">
        <f>ROUND(SUM(H2:H39),0)</f>
        <v>0</v>
      </c>
      <c r="I40" s="5">
        <f>ROUND(SUM(I2:I39),0)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7" workbookViewId="0">
      <selection activeCell="F5" sqref="F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118</v>
      </c>
      <c r="C2" s="2" t="s">
        <v>131</v>
      </c>
      <c r="D2" s="6">
        <v>2</v>
      </c>
      <c r="E2" s="1" t="s">
        <v>130</v>
      </c>
      <c r="F2" s="25">
        <v>0</v>
      </c>
      <c r="G2" s="25">
        <v>0</v>
      </c>
      <c r="H2" s="25">
        <f>ROUND(D2*F2, 0)</f>
        <v>0</v>
      </c>
      <c r="I2" s="25">
        <f>ROUND(D2*G2, 0)</f>
        <v>0</v>
      </c>
    </row>
    <row r="3" spans="1:9" x14ac:dyDescent="0.3">
      <c r="F3" s="25"/>
      <c r="G3" s="25"/>
      <c r="H3" s="25"/>
      <c r="I3" s="25"/>
    </row>
    <row r="4" spans="1:9" ht="92.4" x14ac:dyDescent="0.3">
      <c r="A4" s="8">
        <v>2</v>
      </c>
      <c r="B4" s="1" t="s">
        <v>119</v>
      </c>
      <c r="C4" s="2" t="s">
        <v>120</v>
      </c>
      <c r="D4" s="6">
        <v>0</v>
      </c>
      <c r="E4" s="1" t="s">
        <v>13</v>
      </c>
      <c r="F4" s="25">
        <v>0</v>
      </c>
      <c r="G4" s="25">
        <v>0</v>
      </c>
      <c r="H4" s="25">
        <f>ROUND(D4*F4, 0)</f>
        <v>0</v>
      </c>
      <c r="I4" s="25">
        <f>ROUND(D4*G4, 0)</f>
        <v>0</v>
      </c>
    </row>
    <row r="5" spans="1:9" x14ac:dyDescent="0.3">
      <c r="C5" s="2" t="s">
        <v>121</v>
      </c>
      <c r="F5" s="25"/>
      <c r="G5" s="25"/>
      <c r="H5" s="25"/>
      <c r="I5" s="25"/>
    </row>
    <row r="6" spans="1:9" x14ac:dyDescent="0.3">
      <c r="F6" s="25"/>
      <c r="G6" s="25"/>
      <c r="H6" s="25"/>
      <c r="I6" s="25"/>
    </row>
    <row r="7" spans="1:9" ht="92.4" x14ac:dyDescent="0.3">
      <c r="A7" s="8">
        <v>3</v>
      </c>
      <c r="B7" s="1" t="s">
        <v>122</v>
      </c>
      <c r="C7" s="2" t="s">
        <v>120</v>
      </c>
      <c r="D7" s="6">
        <v>1</v>
      </c>
      <c r="E7" s="1" t="s">
        <v>13</v>
      </c>
      <c r="F7" s="25">
        <v>0</v>
      </c>
      <c r="G7" s="25">
        <v>0</v>
      </c>
      <c r="H7" s="25">
        <f>ROUND(D7*F7, 0)</f>
        <v>0</v>
      </c>
      <c r="I7" s="25">
        <f>ROUND(D7*G7, 0)</f>
        <v>0</v>
      </c>
    </row>
    <row r="8" spans="1:9" x14ac:dyDescent="0.3">
      <c r="C8" s="2" t="s">
        <v>123</v>
      </c>
      <c r="F8" s="25"/>
      <c r="G8" s="25"/>
      <c r="H8" s="25"/>
      <c r="I8" s="25"/>
    </row>
    <row r="9" spans="1:9" x14ac:dyDescent="0.3">
      <c r="F9" s="25"/>
      <c r="G9" s="25"/>
      <c r="H9" s="25"/>
      <c r="I9" s="25"/>
    </row>
    <row r="10" spans="1:9" ht="79.2" x14ac:dyDescent="0.3">
      <c r="A10" s="8">
        <v>4</v>
      </c>
      <c r="B10" s="1" t="s">
        <v>124</v>
      </c>
      <c r="C10" s="2" t="s">
        <v>125</v>
      </c>
      <c r="D10" s="6">
        <v>0</v>
      </c>
      <c r="E10" s="1" t="s">
        <v>13</v>
      </c>
      <c r="F10" s="25">
        <v>0</v>
      </c>
      <c r="G10" s="25">
        <v>0</v>
      </c>
      <c r="H10" s="25">
        <f>ROUND(D10*F10, 0)</f>
        <v>0</v>
      </c>
      <c r="I10" s="25">
        <f>ROUND(D10*G10, 0)</f>
        <v>0</v>
      </c>
    </row>
    <row r="11" spans="1:9" ht="39.6" x14ac:dyDescent="0.3">
      <c r="C11" s="2" t="s">
        <v>126</v>
      </c>
      <c r="F11" s="25"/>
      <c r="G11" s="25"/>
      <c r="H11" s="25"/>
      <c r="I11" s="25"/>
    </row>
    <row r="12" spans="1:9" x14ac:dyDescent="0.3">
      <c r="F12" s="25"/>
      <c r="G12" s="25"/>
      <c r="H12" s="25"/>
      <c r="I12" s="25"/>
    </row>
    <row r="13" spans="1:9" ht="52.8" x14ac:dyDescent="0.3">
      <c r="A13" s="8">
        <v>5</v>
      </c>
      <c r="B13" s="1" t="s">
        <v>127</v>
      </c>
      <c r="C13" s="2" t="s">
        <v>128</v>
      </c>
      <c r="D13" s="6">
        <v>1</v>
      </c>
      <c r="E13" s="1" t="s">
        <v>13</v>
      </c>
      <c r="F13" s="25">
        <v>0</v>
      </c>
      <c r="G13" s="25">
        <v>0</v>
      </c>
      <c r="H13" s="25">
        <f>ROUND(D13*F13, 0)</f>
        <v>0</v>
      </c>
      <c r="I13" s="25">
        <f>ROUND(D13*G13, 0)</f>
        <v>0</v>
      </c>
    </row>
    <row r="14" spans="1:9" x14ac:dyDescent="0.3">
      <c r="F14" s="25"/>
      <c r="G14" s="25"/>
      <c r="H14" s="25"/>
      <c r="I14" s="25"/>
    </row>
    <row r="15" spans="1:9" ht="66" x14ac:dyDescent="0.3">
      <c r="A15" s="8">
        <v>6</v>
      </c>
      <c r="B15" s="1" t="s">
        <v>129</v>
      </c>
      <c r="C15" s="2" t="s">
        <v>414</v>
      </c>
      <c r="D15" s="6">
        <v>0</v>
      </c>
      <c r="E15" s="1" t="s">
        <v>13</v>
      </c>
      <c r="F15" s="25">
        <v>0</v>
      </c>
      <c r="G15" s="25">
        <v>0</v>
      </c>
      <c r="H15" s="25">
        <f>ROUND(D15*F15, 0)</f>
        <v>0</v>
      </c>
      <c r="I15" s="25">
        <f>ROUND(D15*G15, 0)</f>
        <v>0</v>
      </c>
    </row>
    <row r="16" spans="1:9" x14ac:dyDescent="0.3">
      <c r="F16" s="25"/>
      <c r="G16" s="25"/>
      <c r="H16" s="25"/>
      <c r="I16" s="25"/>
    </row>
    <row r="17" spans="1:9" ht="42" x14ac:dyDescent="0.3">
      <c r="A17" s="8">
        <v>7</v>
      </c>
      <c r="B17" s="1" t="s">
        <v>423</v>
      </c>
      <c r="C17" s="2" t="s">
        <v>424</v>
      </c>
      <c r="D17" s="6">
        <v>4</v>
      </c>
      <c r="E17" s="1" t="s">
        <v>13</v>
      </c>
      <c r="F17" s="25">
        <v>0</v>
      </c>
      <c r="G17" s="26">
        <v>0</v>
      </c>
      <c r="H17" s="25">
        <f>ROUND(D17*F17, 0)</f>
        <v>0</v>
      </c>
      <c r="I17" s="25">
        <f>ROUND(D17*G17, 0)</f>
        <v>0</v>
      </c>
    </row>
    <row r="18" spans="1:9" x14ac:dyDescent="0.3">
      <c r="F18" s="25"/>
      <c r="G18" s="25"/>
      <c r="H18" s="25"/>
      <c r="I18" s="25"/>
    </row>
    <row r="19" spans="1:9" s="9" customFormat="1" x14ac:dyDescent="0.3">
      <c r="A19" s="7"/>
      <c r="B19" s="3"/>
      <c r="C19" s="3" t="s">
        <v>15</v>
      </c>
      <c r="D19" s="5"/>
      <c r="E19" s="3"/>
      <c r="F19" s="27"/>
      <c r="G19" s="27"/>
      <c r="H19" s="27">
        <f>ROUND(SUM(H2:H18),0)</f>
        <v>0</v>
      </c>
      <c r="I19" s="27">
        <f>ROUND(SUM(I2:I18),0)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opLeftCell="A10" workbookViewId="0">
      <selection activeCell="H20" sqref="H2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133</v>
      </c>
      <c r="C2" s="2" t="s">
        <v>135</v>
      </c>
      <c r="D2" s="6">
        <v>2.2000000000000002</v>
      </c>
      <c r="E2" s="1" t="s">
        <v>134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136</v>
      </c>
      <c r="C4" s="2" t="s">
        <v>137</v>
      </c>
      <c r="D4" s="6">
        <v>220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138</v>
      </c>
    </row>
    <row r="7" spans="1:9" ht="66" x14ac:dyDescent="0.3">
      <c r="A7" s="8">
        <v>3</v>
      </c>
      <c r="B7" s="1" t="s">
        <v>139</v>
      </c>
      <c r="C7" s="2" t="s">
        <v>140</v>
      </c>
      <c r="D7" s="6">
        <v>5</v>
      </c>
      <c r="E7" s="1" t="s">
        <v>40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79.2" x14ac:dyDescent="0.3">
      <c r="A9" s="8">
        <v>4</v>
      </c>
      <c r="B9" s="1" t="s">
        <v>141</v>
      </c>
      <c r="C9" s="2" t="s">
        <v>142</v>
      </c>
      <c r="D9" s="6">
        <v>5</v>
      </c>
      <c r="E9" s="1" t="s">
        <v>40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66" x14ac:dyDescent="0.3">
      <c r="A11" s="8">
        <v>5</v>
      </c>
      <c r="B11" s="1" t="s">
        <v>143</v>
      </c>
      <c r="C11" s="2" t="s">
        <v>144</v>
      </c>
      <c r="D11" s="6">
        <v>220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ht="79.2" x14ac:dyDescent="0.3">
      <c r="A13" s="8">
        <v>6</v>
      </c>
      <c r="B13" s="1" t="s">
        <v>145</v>
      </c>
      <c r="C13" s="2" t="s">
        <v>146</v>
      </c>
      <c r="D13" s="6">
        <v>220</v>
      </c>
      <c r="E13" s="1" t="s">
        <v>31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147</v>
      </c>
    </row>
    <row r="16" spans="1:9" ht="79.2" x14ac:dyDescent="0.3">
      <c r="A16" s="8">
        <v>7</v>
      </c>
      <c r="B16" s="1" t="s">
        <v>148</v>
      </c>
      <c r="C16" s="2" t="s">
        <v>149</v>
      </c>
      <c r="D16" s="6">
        <v>5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150</v>
      </c>
      <c r="C18" s="2" t="s">
        <v>151</v>
      </c>
      <c r="D18" s="6">
        <v>5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152</v>
      </c>
      <c r="C20" s="2" t="s">
        <v>153</v>
      </c>
      <c r="D20" s="6">
        <v>5</v>
      </c>
      <c r="E20" s="1" t="s">
        <v>40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s="9" customFormat="1" x14ac:dyDescent="0.3">
      <c r="A22" s="7"/>
      <c r="B22" s="3"/>
      <c r="C22" s="3" t="s">
        <v>15</v>
      </c>
      <c r="D22" s="5"/>
      <c r="E22" s="3"/>
      <c r="F22" s="5"/>
      <c r="G22" s="5"/>
      <c r="H22" s="5">
        <f>ROUND(SUM(H2:H21),0)</f>
        <v>0</v>
      </c>
      <c r="I22" s="5">
        <f>ROUND(SUM(I2:I21),0)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G3" sqref="G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412</v>
      </c>
      <c r="C2" s="2" t="s">
        <v>155</v>
      </c>
      <c r="D2" s="6">
        <v>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156</v>
      </c>
      <c r="C4" s="2" t="s">
        <v>157</v>
      </c>
      <c r="D4" s="6">
        <v>6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79.2" x14ac:dyDescent="0.3">
      <c r="A6" s="8">
        <v>3</v>
      </c>
      <c r="B6" s="1" t="s">
        <v>158</v>
      </c>
      <c r="C6" s="2" t="s">
        <v>159</v>
      </c>
      <c r="D6" s="6">
        <v>6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7" spans="1:9" ht="39.6" x14ac:dyDescent="0.3">
      <c r="C7" s="2" t="s">
        <v>160</v>
      </c>
    </row>
    <row r="9" spans="1:9" ht="92.4" x14ac:dyDescent="0.3">
      <c r="A9" s="8">
        <v>4</v>
      </c>
      <c r="B9" s="1" t="s">
        <v>161</v>
      </c>
      <c r="C9" s="2" t="s">
        <v>162</v>
      </c>
      <c r="D9" s="6">
        <v>6</v>
      </c>
      <c r="E9" s="1" t="s">
        <v>31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0" spans="1:9" ht="39.6" x14ac:dyDescent="0.3">
      <c r="C10" s="2" t="s">
        <v>163</v>
      </c>
    </row>
    <row r="12" spans="1:9" s="9" customFormat="1" x14ac:dyDescent="0.3">
      <c r="A12" s="7"/>
      <c r="B12" s="3"/>
      <c r="C12" s="3" t="s">
        <v>15</v>
      </c>
      <c r="D12" s="5"/>
      <c r="E12" s="3"/>
      <c r="F12" s="5"/>
      <c r="G12" s="5"/>
      <c r="H12" s="5">
        <f>ROUND(SUM(H2:H11),0)</f>
        <v>0</v>
      </c>
      <c r="I12" s="5">
        <f>ROUND(SUM(I2:I11),0)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4" sqref="F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165</v>
      </c>
      <c r="C2" s="2" t="s">
        <v>166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topLeftCell="A85" workbookViewId="0">
      <selection activeCell="G6" sqref="G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168</v>
      </c>
      <c r="C2" s="2" t="s">
        <v>169</v>
      </c>
      <c r="D2" s="6">
        <v>120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170</v>
      </c>
      <c r="C4" s="2" t="s">
        <v>171</v>
      </c>
      <c r="D4" s="6">
        <v>250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172</v>
      </c>
      <c r="C6" s="2" t="s">
        <v>173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174</v>
      </c>
      <c r="C8" s="2" t="s">
        <v>175</v>
      </c>
      <c r="D8" s="6">
        <v>15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176</v>
      </c>
      <c r="C10" s="2" t="s">
        <v>177</v>
      </c>
      <c r="D10" s="6">
        <v>4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178</v>
      </c>
      <c r="C12" s="2" t="s">
        <v>179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180</v>
      </c>
      <c r="C14" s="2" t="s">
        <v>181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1" t="s">
        <v>182</v>
      </c>
      <c r="C16" s="2" t="s">
        <v>183</v>
      </c>
      <c r="D16" s="6">
        <v>120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184</v>
      </c>
    </row>
    <row r="19" spans="1:9" ht="92.4" x14ac:dyDescent="0.3">
      <c r="A19" s="8">
        <v>9</v>
      </c>
      <c r="B19" s="1" t="s">
        <v>185</v>
      </c>
      <c r="C19" s="2" t="s">
        <v>186</v>
      </c>
      <c r="D19" s="6">
        <v>90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187</v>
      </c>
    </row>
    <row r="22" spans="1:9" ht="92.4" x14ac:dyDescent="0.3">
      <c r="A22" s="8">
        <v>10</v>
      </c>
      <c r="B22" s="1" t="s">
        <v>188</v>
      </c>
      <c r="C22" s="2" t="s">
        <v>189</v>
      </c>
      <c r="D22" s="6">
        <v>30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190</v>
      </c>
    </row>
    <row r="25" spans="1:9" ht="92.4" x14ac:dyDescent="0.3">
      <c r="A25" s="8">
        <v>11</v>
      </c>
      <c r="B25" s="1" t="s">
        <v>191</v>
      </c>
      <c r="C25" s="2" t="s">
        <v>192</v>
      </c>
      <c r="D25" s="6">
        <v>32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193</v>
      </c>
    </row>
    <row r="28" spans="1:9" ht="92.4" x14ac:dyDescent="0.3">
      <c r="A28" s="8">
        <v>12</v>
      </c>
      <c r="B28" s="1" t="s">
        <v>194</v>
      </c>
      <c r="C28" s="2" t="s">
        <v>195</v>
      </c>
      <c r="D28" s="6">
        <v>5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94.8" x14ac:dyDescent="0.3">
      <c r="A30" s="8">
        <v>13</v>
      </c>
      <c r="B30" s="1" t="s">
        <v>196</v>
      </c>
      <c r="C30" s="2" t="s">
        <v>250</v>
      </c>
      <c r="D30" s="6">
        <v>350</v>
      </c>
      <c r="E30" s="1" t="s">
        <v>40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251</v>
      </c>
    </row>
    <row r="33" spans="1:9" ht="94.8" x14ac:dyDescent="0.3">
      <c r="A33" s="8">
        <v>14</v>
      </c>
      <c r="B33" s="1" t="s">
        <v>197</v>
      </c>
      <c r="C33" s="2" t="s">
        <v>250</v>
      </c>
      <c r="D33" s="6">
        <v>250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252</v>
      </c>
    </row>
    <row r="36" spans="1:9" ht="94.8" x14ac:dyDescent="0.3">
      <c r="A36" s="8">
        <v>15</v>
      </c>
      <c r="B36" s="1" t="s">
        <v>198</v>
      </c>
      <c r="C36" s="2" t="s">
        <v>253</v>
      </c>
      <c r="D36" s="6">
        <v>45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8.8" x14ac:dyDescent="0.3">
      <c r="C37" s="2" t="s">
        <v>254</v>
      </c>
    </row>
    <row r="39" spans="1:9" ht="66" x14ac:dyDescent="0.3">
      <c r="A39" s="8">
        <v>16</v>
      </c>
      <c r="B39" s="1" t="s">
        <v>199</v>
      </c>
      <c r="C39" s="2" t="s">
        <v>200</v>
      </c>
      <c r="D39" s="6">
        <v>25</v>
      </c>
      <c r="E39" s="1" t="s">
        <v>40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1" spans="1:9" ht="79.2" x14ac:dyDescent="0.3">
      <c r="A41" s="8">
        <v>17</v>
      </c>
      <c r="B41" s="1" t="s">
        <v>201</v>
      </c>
      <c r="C41" s="2" t="s">
        <v>202</v>
      </c>
      <c r="D41" s="6">
        <v>25</v>
      </c>
      <c r="E41" s="1" t="s">
        <v>40</v>
      </c>
      <c r="F41" s="6">
        <v>0</v>
      </c>
      <c r="G41" s="6">
        <v>0</v>
      </c>
      <c r="H41" s="6">
        <f>ROUND(D41*F41, 0)</f>
        <v>0</v>
      </c>
      <c r="I41" s="6">
        <f>ROUND(D41*G41, 0)</f>
        <v>0</v>
      </c>
    </row>
    <row r="43" spans="1:9" ht="26.4" x14ac:dyDescent="0.3">
      <c r="A43" s="8">
        <v>18</v>
      </c>
      <c r="B43" s="1" t="s">
        <v>203</v>
      </c>
      <c r="C43" s="2" t="s">
        <v>204</v>
      </c>
      <c r="D43" s="6">
        <v>30</v>
      </c>
      <c r="E43" s="1" t="s">
        <v>13</v>
      </c>
      <c r="F43" s="6">
        <v>0</v>
      </c>
      <c r="G43" s="6">
        <v>0</v>
      </c>
      <c r="H43" s="6">
        <f>ROUND(D43*F43, 0)</f>
        <v>0</v>
      </c>
      <c r="I43" s="6">
        <f>ROUND(D43*G43, 0)</f>
        <v>0</v>
      </c>
    </row>
    <row r="45" spans="1:9" x14ac:dyDescent="0.3">
      <c r="A45" s="8">
        <v>19</v>
      </c>
      <c r="B45" s="1" t="s">
        <v>205</v>
      </c>
      <c r="C45" s="2" t="s">
        <v>206</v>
      </c>
      <c r="D45" s="6">
        <v>30</v>
      </c>
      <c r="E45" s="1" t="s">
        <v>13</v>
      </c>
      <c r="F45" s="6">
        <v>0</v>
      </c>
      <c r="G45" s="6">
        <v>0</v>
      </c>
      <c r="H45" s="6">
        <f>ROUND(D45*F45, 0)</f>
        <v>0</v>
      </c>
      <c r="I45" s="6">
        <f>ROUND(D45*G45, 0)</f>
        <v>0</v>
      </c>
    </row>
    <row r="47" spans="1:9" ht="55.2" x14ac:dyDescent="0.3">
      <c r="A47" s="8">
        <v>20</v>
      </c>
      <c r="B47" s="1" t="s">
        <v>207</v>
      </c>
      <c r="C47" s="2" t="s">
        <v>255</v>
      </c>
      <c r="D47" s="6">
        <v>25</v>
      </c>
      <c r="E47" s="1" t="s">
        <v>13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8" spans="1:9" x14ac:dyDescent="0.3">
      <c r="G48" s="6">
        <v>0</v>
      </c>
    </row>
    <row r="49" spans="1:9" ht="55.2" x14ac:dyDescent="0.3">
      <c r="A49" s="8">
        <v>21</v>
      </c>
      <c r="B49" s="1" t="s">
        <v>208</v>
      </c>
      <c r="C49" s="2" t="s">
        <v>256</v>
      </c>
      <c r="D49" s="6">
        <v>25</v>
      </c>
      <c r="E49" s="1" t="s">
        <v>13</v>
      </c>
      <c r="F49" s="6">
        <v>0</v>
      </c>
      <c r="G49" s="6">
        <v>0</v>
      </c>
      <c r="H49" s="6">
        <f>ROUND(D49*F49, 0)</f>
        <v>0</v>
      </c>
      <c r="I49" s="6">
        <f>ROUND(D49*G49, 0)</f>
        <v>0</v>
      </c>
    </row>
    <row r="51" spans="1:9" ht="52.8" x14ac:dyDescent="0.3">
      <c r="A51" s="8">
        <v>22</v>
      </c>
      <c r="B51" s="1" t="s">
        <v>209</v>
      </c>
      <c r="C51" s="2" t="s">
        <v>210</v>
      </c>
      <c r="D51" s="6">
        <v>2</v>
      </c>
      <c r="E51" s="1" t="s">
        <v>13</v>
      </c>
      <c r="F51" s="6">
        <v>0</v>
      </c>
      <c r="G51" s="6">
        <v>0</v>
      </c>
      <c r="H51" s="6">
        <f>ROUND(D51*F51, 0)</f>
        <v>0</v>
      </c>
      <c r="I51" s="6">
        <f>ROUND(D51*G51, 0)</f>
        <v>0</v>
      </c>
    </row>
    <row r="53" spans="1:9" ht="39.6" x14ac:dyDescent="0.3">
      <c r="A53" s="8">
        <v>23</v>
      </c>
      <c r="B53" s="1" t="s">
        <v>211</v>
      </c>
      <c r="C53" s="2" t="s">
        <v>212</v>
      </c>
      <c r="D53" s="6">
        <v>10</v>
      </c>
      <c r="E53" s="1" t="s">
        <v>13</v>
      </c>
      <c r="F53" s="6">
        <v>0</v>
      </c>
      <c r="G53" s="6">
        <v>0</v>
      </c>
      <c r="H53" s="6">
        <f>ROUND(D53*F53, 0)</f>
        <v>0</v>
      </c>
      <c r="I53" s="6">
        <f>ROUND(D53*G53, 0)</f>
        <v>0</v>
      </c>
    </row>
    <row r="55" spans="1:9" ht="66" x14ac:dyDescent="0.3">
      <c r="A55" s="8">
        <v>24</v>
      </c>
      <c r="B55" s="1" t="s">
        <v>213</v>
      </c>
      <c r="C55" s="2" t="s">
        <v>214</v>
      </c>
      <c r="D55" s="6">
        <v>2</v>
      </c>
      <c r="E55" s="1" t="s">
        <v>13</v>
      </c>
      <c r="F55" s="6">
        <v>0</v>
      </c>
      <c r="G55" s="6">
        <v>0</v>
      </c>
      <c r="H55" s="6">
        <f>ROUND(D55*F55, 0)</f>
        <v>0</v>
      </c>
      <c r="I55" s="6">
        <f>ROUND(D55*G55, 0)</f>
        <v>0</v>
      </c>
    </row>
    <row r="57" spans="1:9" ht="79.2" x14ac:dyDescent="0.3">
      <c r="A57" s="8">
        <v>25</v>
      </c>
      <c r="B57" s="1" t="s">
        <v>215</v>
      </c>
      <c r="C57" s="2" t="s">
        <v>216</v>
      </c>
      <c r="D57" s="6">
        <v>15</v>
      </c>
      <c r="E57" s="1" t="s">
        <v>13</v>
      </c>
      <c r="F57" s="6">
        <v>0</v>
      </c>
      <c r="G57" s="6">
        <v>0</v>
      </c>
      <c r="H57" s="6">
        <f>ROUND(D57*F57, 0)</f>
        <v>0</v>
      </c>
      <c r="I57" s="6">
        <f>ROUND(D57*G57, 0)</f>
        <v>0</v>
      </c>
    </row>
    <row r="59" spans="1:9" ht="79.2" x14ac:dyDescent="0.3">
      <c r="A59" s="8">
        <v>26</v>
      </c>
      <c r="B59" s="1" t="s">
        <v>217</v>
      </c>
      <c r="C59" s="2" t="s">
        <v>218</v>
      </c>
      <c r="D59" s="6">
        <v>3</v>
      </c>
      <c r="E59" s="1" t="s">
        <v>13</v>
      </c>
      <c r="F59" s="6">
        <v>0</v>
      </c>
      <c r="G59" s="6">
        <v>0</v>
      </c>
      <c r="H59" s="6">
        <f>ROUND(D59*F59, 0)</f>
        <v>0</v>
      </c>
      <c r="I59" s="6">
        <f>ROUND(D59*G59, 0)</f>
        <v>0</v>
      </c>
    </row>
    <row r="61" spans="1:9" ht="79.2" x14ac:dyDescent="0.3">
      <c r="A61" s="8">
        <v>27</v>
      </c>
      <c r="B61" s="1" t="s">
        <v>219</v>
      </c>
      <c r="C61" s="2" t="s">
        <v>220</v>
      </c>
      <c r="D61" s="6">
        <v>1</v>
      </c>
      <c r="E61" s="1" t="s">
        <v>13</v>
      </c>
      <c r="F61" s="6">
        <v>0</v>
      </c>
      <c r="G61" s="6">
        <v>0</v>
      </c>
      <c r="H61" s="6">
        <f>ROUND(D61*F61, 0)</f>
        <v>0</v>
      </c>
      <c r="I61" s="6">
        <f>ROUND(D61*G61, 0)</f>
        <v>0</v>
      </c>
    </row>
    <row r="63" spans="1:9" ht="79.2" x14ac:dyDescent="0.3">
      <c r="A63" s="8">
        <v>28</v>
      </c>
      <c r="B63" s="1" t="s">
        <v>221</v>
      </c>
      <c r="C63" s="2" t="s">
        <v>222</v>
      </c>
      <c r="D63" s="6">
        <v>1</v>
      </c>
      <c r="E63" s="1" t="s">
        <v>13</v>
      </c>
      <c r="F63" s="6">
        <v>0</v>
      </c>
      <c r="G63" s="6">
        <v>0</v>
      </c>
      <c r="H63" s="6">
        <f>ROUND(D63*F63, 0)</f>
        <v>0</v>
      </c>
      <c r="I63" s="6">
        <f>ROUND(D63*G63, 0)</f>
        <v>0</v>
      </c>
    </row>
    <row r="65" spans="1:9" ht="66" x14ac:dyDescent="0.3">
      <c r="A65" s="8">
        <v>29</v>
      </c>
      <c r="B65" s="1" t="s">
        <v>223</v>
      </c>
      <c r="C65" s="2" t="s">
        <v>224</v>
      </c>
      <c r="D65" s="6">
        <v>1</v>
      </c>
      <c r="E65" s="1" t="s">
        <v>13</v>
      </c>
      <c r="F65" s="6">
        <v>0</v>
      </c>
      <c r="G65" s="6">
        <v>0</v>
      </c>
      <c r="H65" s="6">
        <f>ROUND(D65*F65, 0)</f>
        <v>0</v>
      </c>
      <c r="I65" s="6">
        <f>ROUND(D65*G65, 0)</f>
        <v>0</v>
      </c>
    </row>
    <row r="67" spans="1:9" ht="79.2" x14ac:dyDescent="0.3">
      <c r="A67" s="8">
        <v>30</v>
      </c>
      <c r="B67" s="1" t="s">
        <v>225</v>
      </c>
      <c r="C67" s="2" t="s">
        <v>226</v>
      </c>
      <c r="D67" s="6">
        <v>1</v>
      </c>
      <c r="E67" s="1" t="s">
        <v>13</v>
      </c>
      <c r="F67" s="6">
        <v>0</v>
      </c>
      <c r="G67" s="6">
        <v>0</v>
      </c>
      <c r="H67" s="6">
        <f>ROUND(D67*F67, 0)</f>
        <v>0</v>
      </c>
      <c r="I67" s="6">
        <f>ROUND(D67*G67, 0)</f>
        <v>0</v>
      </c>
    </row>
    <row r="69" spans="1:9" ht="79.2" x14ac:dyDescent="0.3">
      <c r="A69" s="8">
        <v>31</v>
      </c>
      <c r="B69" s="1" t="s">
        <v>227</v>
      </c>
      <c r="C69" s="2" t="s">
        <v>228</v>
      </c>
      <c r="D69" s="6">
        <v>6</v>
      </c>
      <c r="E69" s="1" t="s">
        <v>13</v>
      </c>
      <c r="F69" s="6">
        <v>0</v>
      </c>
      <c r="G69" s="6">
        <v>0</v>
      </c>
      <c r="H69" s="6">
        <f>ROUND(D69*F69, 0)</f>
        <v>0</v>
      </c>
      <c r="I69" s="6">
        <f>ROUND(D69*G69, 0)</f>
        <v>0</v>
      </c>
    </row>
    <row r="71" spans="1:9" ht="66" x14ac:dyDescent="0.3">
      <c r="A71" s="8">
        <v>32</v>
      </c>
      <c r="B71" s="1" t="s">
        <v>229</v>
      </c>
      <c r="C71" s="2" t="s">
        <v>230</v>
      </c>
      <c r="D71" s="6">
        <v>1</v>
      </c>
      <c r="E71" s="1" t="s">
        <v>13</v>
      </c>
      <c r="F71" s="6">
        <v>0</v>
      </c>
      <c r="G71" s="6">
        <v>0</v>
      </c>
      <c r="H71" s="6">
        <f>ROUND(D71*F71, 0)</f>
        <v>0</v>
      </c>
      <c r="I71" s="6">
        <f>ROUND(D71*G71, 0)</f>
        <v>0</v>
      </c>
    </row>
    <row r="73" spans="1:9" ht="92.4" x14ac:dyDescent="0.3">
      <c r="A73" s="8">
        <v>33</v>
      </c>
      <c r="B73" s="1" t="s">
        <v>231</v>
      </c>
      <c r="C73" s="2" t="s">
        <v>232</v>
      </c>
      <c r="D73" s="6">
        <v>1</v>
      </c>
      <c r="E73" s="1" t="s">
        <v>13</v>
      </c>
      <c r="F73" s="6">
        <v>0</v>
      </c>
      <c r="G73" s="6">
        <v>0</v>
      </c>
      <c r="H73" s="6">
        <f>ROUND(D73*F73, 0)</f>
        <v>0</v>
      </c>
      <c r="I73" s="6">
        <f>ROUND(D73*G73, 0)</f>
        <v>0</v>
      </c>
    </row>
    <row r="74" spans="1:9" ht="26.4" x14ac:dyDescent="0.3">
      <c r="C74" s="2" t="s">
        <v>233</v>
      </c>
    </row>
    <row r="76" spans="1:9" ht="66" x14ac:dyDescent="0.3">
      <c r="A76" s="8">
        <v>34</v>
      </c>
      <c r="B76" s="1" t="s">
        <v>234</v>
      </c>
      <c r="C76" s="2" t="s">
        <v>235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8" spans="1:9" ht="39.6" x14ac:dyDescent="0.3">
      <c r="A78" s="8">
        <v>35</v>
      </c>
      <c r="B78" s="1" t="s">
        <v>236</v>
      </c>
      <c r="C78" s="2" t="s">
        <v>237</v>
      </c>
      <c r="D78" s="6">
        <v>1</v>
      </c>
      <c r="E78" s="1" t="s">
        <v>13</v>
      </c>
      <c r="F78" s="6">
        <v>0</v>
      </c>
      <c r="G78" s="6">
        <v>0</v>
      </c>
      <c r="H78" s="6">
        <f>ROUND(D78*F78, 0)</f>
        <v>0</v>
      </c>
      <c r="I78" s="6">
        <f>ROUND(D78*G78, 0)</f>
        <v>0</v>
      </c>
    </row>
    <row r="80" spans="1:9" ht="79.2" x14ac:dyDescent="0.3">
      <c r="A80" s="8">
        <v>36</v>
      </c>
      <c r="B80" s="1" t="s">
        <v>238</v>
      </c>
      <c r="C80" s="2" t="s">
        <v>239</v>
      </c>
      <c r="D80" s="6">
        <v>2</v>
      </c>
      <c r="E80" s="1" t="s">
        <v>13</v>
      </c>
      <c r="F80" s="6">
        <v>0</v>
      </c>
      <c r="G80" s="6">
        <v>0</v>
      </c>
      <c r="H80" s="6">
        <f>ROUND(D80*F80, 0)</f>
        <v>0</v>
      </c>
      <c r="I80" s="6">
        <f>ROUND(D80*G80, 0)</f>
        <v>0</v>
      </c>
    </row>
    <row r="81" spans="1:9" ht="26.4" x14ac:dyDescent="0.3">
      <c r="C81" s="2" t="s">
        <v>240</v>
      </c>
    </row>
    <row r="83" spans="1:9" ht="66" x14ac:dyDescent="0.3">
      <c r="A83" s="8">
        <v>37</v>
      </c>
      <c r="B83" s="1" t="s">
        <v>241</v>
      </c>
      <c r="C83" s="2" t="s">
        <v>242</v>
      </c>
      <c r="D83" s="6">
        <v>5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5" spans="1:9" ht="52.8" x14ac:dyDescent="0.3">
      <c r="A85" s="8">
        <v>38</v>
      </c>
      <c r="B85" s="1" t="s">
        <v>243</v>
      </c>
      <c r="C85" s="2" t="s">
        <v>244</v>
      </c>
      <c r="D85" s="6">
        <v>1</v>
      </c>
      <c r="E85" s="1" t="s">
        <v>13</v>
      </c>
      <c r="F85" s="6">
        <v>0</v>
      </c>
      <c r="G85" s="6">
        <v>0</v>
      </c>
      <c r="H85" s="6">
        <f>ROUND(D85*F85, 0)</f>
        <v>0</v>
      </c>
      <c r="I85" s="6">
        <f>ROUND(D85*G85, 0)</f>
        <v>0</v>
      </c>
    </row>
    <row r="87" spans="1:9" ht="39.6" x14ac:dyDescent="0.3">
      <c r="A87" s="8">
        <v>39</v>
      </c>
      <c r="B87" s="1" t="s">
        <v>245</v>
      </c>
      <c r="C87" s="2" t="s">
        <v>246</v>
      </c>
      <c r="D87" s="6">
        <v>3</v>
      </c>
      <c r="E87" s="1" t="s">
        <v>13</v>
      </c>
      <c r="F87" s="6">
        <v>0</v>
      </c>
      <c r="G87" s="6">
        <v>0</v>
      </c>
      <c r="H87" s="6">
        <f>ROUND(D87*F87, 0)</f>
        <v>0</v>
      </c>
      <c r="I87" s="6">
        <f>ROUND(D87*G87, 0)</f>
        <v>0</v>
      </c>
    </row>
    <row r="89" spans="1:9" ht="68.400000000000006" x14ac:dyDescent="0.3">
      <c r="A89" s="8">
        <v>40</v>
      </c>
      <c r="B89" s="1" t="s">
        <v>247</v>
      </c>
      <c r="C89" s="2" t="s">
        <v>257</v>
      </c>
      <c r="D89" s="6">
        <v>1</v>
      </c>
      <c r="E89" s="1" t="s">
        <v>13</v>
      </c>
      <c r="F89" s="6">
        <v>0</v>
      </c>
      <c r="G89" s="6">
        <v>0</v>
      </c>
      <c r="H89" s="6">
        <f>ROUND(D89*F89, 0)</f>
        <v>0</v>
      </c>
      <c r="I89" s="6">
        <f>ROUND(D89*G89, 0)</f>
        <v>0</v>
      </c>
    </row>
    <row r="91" spans="1:9" ht="81.599999999999994" x14ac:dyDescent="0.3">
      <c r="A91" s="8">
        <v>41</v>
      </c>
      <c r="B91" s="1" t="s">
        <v>248</v>
      </c>
      <c r="C91" s="2" t="s">
        <v>258</v>
      </c>
      <c r="D91" s="6">
        <v>1</v>
      </c>
      <c r="E91" s="1" t="s">
        <v>13</v>
      </c>
      <c r="F91" s="6">
        <v>0</v>
      </c>
      <c r="G91" s="6">
        <v>0</v>
      </c>
      <c r="H91" s="6">
        <f>ROUND(D91*F91, 0)</f>
        <v>0</v>
      </c>
      <c r="I91" s="6">
        <f>ROUND(D91*G91, 0)</f>
        <v>0</v>
      </c>
    </row>
    <row r="93" spans="1:9" ht="26.4" x14ac:dyDescent="0.3">
      <c r="A93" s="8">
        <v>42</v>
      </c>
      <c r="B93" s="1" t="s">
        <v>412</v>
      </c>
      <c r="C93" s="2" t="s">
        <v>418</v>
      </c>
      <c r="D93" s="6">
        <v>1</v>
      </c>
      <c r="E93" s="1" t="s">
        <v>13</v>
      </c>
      <c r="F93" s="6">
        <v>0</v>
      </c>
      <c r="G93" s="6">
        <v>0</v>
      </c>
      <c r="H93" s="6">
        <f>ROUND(D93*F93, 0)</f>
        <v>0</v>
      </c>
      <c r="I93" s="6">
        <f>ROUND(D93*G93, 0)</f>
        <v>0</v>
      </c>
    </row>
    <row r="95" spans="1:9" ht="66" x14ac:dyDescent="0.3">
      <c r="A95" s="8">
        <v>43</v>
      </c>
      <c r="B95" s="1" t="s">
        <v>412</v>
      </c>
      <c r="C95" s="2" t="s">
        <v>249</v>
      </c>
      <c r="D95" s="6">
        <v>1</v>
      </c>
      <c r="E95" s="1" t="s">
        <v>13</v>
      </c>
      <c r="F95" s="6">
        <v>0</v>
      </c>
      <c r="G95" s="6">
        <v>0</v>
      </c>
      <c r="H95" s="6">
        <f>ROUND(D95*F95, 0)</f>
        <v>0</v>
      </c>
      <c r="I95" s="6">
        <f>ROUND(D95*G95, 0)</f>
        <v>0</v>
      </c>
    </row>
    <row r="97" spans="1:9" s="9" customFormat="1" x14ac:dyDescent="0.3">
      <c r="A97" s="7"/>
      <c r="B97" s="3"/>
      <c r="C97" s="3" t="s">
        <v>15</v>
      </c>
      <c r="D97" s="5"/>
      <c r="E97" s="3"/>
      <c r="F97" s="5"/>
      <c r="G97" s="5"/>
      <c r="H97" s="5">
        <f>ROUND(SUM(H2:H96),0)</f>
        <v>0</v>
      </c>
      <c r="I97" s="5">
        <f>ROUND(SUM(I2:I96),0)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F5" sqref="F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260</v>
      </c>
      <c r="C2" s="2" t="s">
        <v>261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262</v>
      </c>
      <c r="C4" s="2" t="s">
        <v>263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264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0" workbookViewId="0">
      <selection activeCell="G3" sqref="G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266</v>
      </c>
      <c r="C2" s="2" t="s">
        <v>267</v>
      </c>
      <c r="D2" s="6">
        <v>20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268</v>
      </c>
      <c r="C4" s="2" t="s">
        <v>269</v>
      </c>
      <c r="D4" s="6">
        <v>6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270</v>
      </c>
      <c r="C6" s="2" t="s">
        <v>271</v>
      </c>
      <c r="D6" s="6">
        <v>10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272</v>
      </c>
      <c r="C8" s="2" t="s">
        <v>273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274</v>
      </c>
      <c r="C10" s="2" t="s">
        <v>275</v>
      </c>
      <c r="D10" s="6">
        <v>22</v>
      </c>
      <c r="E10" s="1" t="s">
        <v>40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26.4" x14ac:dyDescent="0.3">
      <c r="C11" s="2" t="s">
        <v>276</v>
      </c>
    </row>
    <row r="13" spans="1:9" ht="92.4" x14ac:dyDescent="0.3">
      <c r="A13" s="8">
        <v>6</v>
      </c>
      <c r="B13" s="1" t="s">
        <v>277</v>
      </c>
      <c r="C13" s="2" t="s">
        <v>278</v>
      </c>
      <c r="D13" s="6">
        <v>8</v>
      </c>
      <c r="E13" s="1" t="s">
        <v>40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279</v>
      </c>
    </row>
    <row r="16" spans="1:9" ht="66" x14ac:dyDescent="0.3">
      <c r="A16" s="8">
        <v>7</v>
      </c>
      <c r="B16" s="1" t="s">
        <v>280</v>
      </c>
      <c r="C16" s="2" t="s">
        <v>281</v>
      </c>
      <c r="D16" s="6">
        <v>2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282</v>
      </c>
      <c r="C18" s="2" t="s">
        <v>283</v>
      </c>
      <c r="D18" s="6">
        <v>4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284</v>
      </c>
      <c r="C20" s="2" t="s">
        <v>285</v>
      </c>
      <c r="D20" s="6">
        <v>6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286</v>
      </c>
      <c r="C22" s="2" t="s">
        <v>287</v>
      </c>
      <c r="D22" s="6">
        <v>4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11</v>
      </c>
      <c r="B24" s="1" t="s">
        <v>288</v>
      </c>
      <c r="C24" s="2" t="s">
        <v>289</v>
      </c>
      <c r="D24" s="6">
        <v>3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12</v>
      </c>
      <c r="B26" s="1" t="s">
        <v>290</v>
      </c>
      <c r="C26" s="2" t="s">
        <v>291</v>
      </c>
      <c r="D26" s="6">
        <v>4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13</v>
      </c>
      <c r="B28" s="1" t="s">
        <v>292</v>
      </c>
      <c r="C28" s="2" t="s">
        <v>293</v>
      </c>
      <c r="D28" s="6">
        <v>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79.2" x14ac:dyDescent="0.3">
      <c r="A30" s="8">
        <v>14</v>
      </c>
      <c r="B30" s="1" t="s">
        <v>294</v>
      </c>
      <c r="C30" s="2" t="s">
        <v>295</v>
      </c>
      <c r="D30" s="6">
        <v>3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79.2" x14ac:dyDescent="0.3">
      <c r="A32" s="8">
        <v>15</v>
      </c>
      <c r="B32" s="1" t="s">
        <v>296</v>
      </c>
      <c r="C32" s="2" t="s">
        <v>297</v>
      </c>
      <c r="D32" s="6">
        <v>15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16</v>
      </c>
      <c r="B34" s="1" t="s">
        <v>298</v>
      </c>
      <c r="C34" s="2" t="s">
        <v>299</v>
      </c>
      <c r="D34" s="6">
        <v>4</v>
      </c>
      <c r="E34" s="1" t="s">
        <v>40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66" x14ac:dyDescent="0.3">
      <c r="A36" s="8">
        <v>17</v>
      </c>
      <c r="B36" s="1" t="s">
        <v>300</v>
      </c>
      <c r="C36" s="2" t="s">
        <v>301</v>
      </c>
      <c r="D36" s="6">
        <v>1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s="9" customFormat="1" x14ac:dyDescent="0.3">
      <c r="A38" s="7"/>
      <c r="B38" s="3"/>
      <c r="C38" s="3" t="s">
        <v>15</v>
      </c>
      <c r="D38" s="5"/>
      <c r="E38" s="3"/>
      <c r="F38" s="5"/>
      <c r="G38" s="5"/>
      <c r="H38" s="5">
        <f>ROUND(SUM(H2:H37),0)</f>
        <v>0</v>
      </c>
      <c r="I38" s="5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opLeftCell="A73" workbookViewId="0">
      <selection activeCell="G1" sqref="G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303</v>
      </c>
      <c r="C2" s="2" t="s">
        <v>304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305</v>
      </c>
      <c r="C4" s="2" t="s">
        <v>306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307</v>
      </c>
      <c r="C6" s="2" t="s">
        <v>308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309</v>
      </c>
      <c r="C8" s="2" t="s">
        <v>310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311</v>
      </c>
      <c r="C10" s="2" t="s">
        <v>312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313</v>
      </c>
      <c r="C12" s="2" t="s">
        <v>314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315</v>
      </c>
      <c r="C14" s="2" t="s">
        <v>316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317</v>
      </c>
      <c r="C16" s="2" t="s">
        <v>318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319</v>
      </c>
      <c r="C18" s="2" t="s">
        <v>320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52.8" x14ac:dyDescent="0.3">
      <c r="A20" s="8">
        <v>10</v>
      </c>
      <c r="B20" s="1" t="s">
        <v>321</v>
      </c>
      <c r="C20" s="2" t="s">
        <v>322</v>
      </c>
      <c r="D20" s="6">
        <v>2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39.6" x14ac:dyDescent="0.3">
      <c r="A22" s="8">
        <v>11</v>
      </c>
      <c r="B22" s="1" t="s">
        <v>323</v>
      </c>
      <c r="C22" s="2" t="s">
        <v>324</v>
      </c>
      <c r="D22" s="6">
        <v>2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12</v>
      </c>
      <c r="B24" s="1" t="s">
        <v>325</v>
      </c>
      <c r="C24" s="2" t="s">
        <v>326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92.4" x14ac:dyDescent="0.3">
      <c r="A26" s="8">
        <v>13</v>
      </c>
      <c r="B26" s="1" t="s">
        <v>327</v>
      </c>
      <c r="C26" s="2" t="s">
        <v>328</v>
      </c>
      <c r="D26" s="6">
        <v>2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14</v>
      </c>
      <c r="B28" s="1" t="s">
        <v>329</v>
      </c>
      <c r="C28" s="2" t="s">
        <v>330</v>
      </c>
      <c r="D28" s="6">
        <v>1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29" spans="1:9" ht="26.4" x14ac:dyDescent="0.3">
      <c r="C29" s="2" t="s">
        <v>331</v>
      </c>
    </row>
    <row r="31" spans="1:9" ht="79.2" x14ac:dyDescent="0.3">
      <c r="A31" s="8">
        <v>15</v>
      </c>
      <c r="B31" s="1" t="s">
        <v>332</v>
      </c>
      <c r="C31" s="2" t="s">
        <v>333</v>
      </c>
      <c r="D31" s="6">
        <v>3</v>
      </c>
      <c r="E31" s="1" t="s">
        <v>13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3" spans="1:9" ht="66" x14ac:dyDescent="0.3">
      <c r="A33" s="8">
        <v>16</v>
      </c>
      <c r="B33" s="1" t="s">
        <v>334</v>
      </c>
      <c r="C33" s="2" t="s">
        <v>335</v>
      </c>
      <c r="D33" s="6">
        <v>1</v>
      </c>
      <c r="E33" s="1" t="s">
        <v>13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5" spans="1:9" ht="81.599999999999994" x14ac:dyDescent="0.3">
      <c r="A35" s="8">
        <v>17</v>
      </c>
      <c r="B35" s="1" t="s">
        <v>336</v>
      </c>
      <c r="C35" s="2" t="s">
        <v>381</v>
      </c>
      <c r="D35" s="6">
        <v>1</v>
      </c>
      <c r="E35" s="1" t="s">
        <v>13</v>
      </c>
      <c r="F35" s="6">
        <v>0</v>
      </c>
      <c r="G35" s="6">
        <v>0</v>
      </c>
      <c r="H35" s="6">
        <f>ROUND(D35*F35, 0)</f>
        <v>0</v>
      </c>
      <c r="I35" s="6">
        <f>ROUND(D35*G35, 0)</f>
        <v>0</v>
      </c>
    </row>
    <row r="37" spans="1:9" ht="92.4" x14ac:dyDescent="0.3">
      <c r="A37" s="8">
        <v>18</v>
      </c>
      <c r="B37" s="1" t="s">
        <v>337</v>
      </c>
      <c r="C37" s="2" t="s">
        <v>338</v>
      </c>
      <c r="D37" s="6">
        <v>1</v>
      </c>
      <c r="E37" s="1" t="s">
        <v>13</v>
      </c>
      <c r="F37" s="6">
        <v>0</v>
      </c>
      <c r="G37" s="6">
        <v>0</v>
      </c>
      <c r="H37" s="6">
        <f>ROUND(D37*F37, 0)</f>
        <v>0</v>
      </c>
      <c r="I37" s="6">
        <f>ROUND(D37*G37, 0)</f>
        <v>0</v>
      </c>
    </row>
    <row r="38" spans="1:9" ht="66" x14ac:dyDescent="0.3">
      <c r="C38" s="2" t="s">
        <v>339</v>
      </c>
    </row>
    <row r="40" spans="1:9" ht="79.2" x14ac:dyDescent="0.3">
      <c r="A40" s="8">
        <v>19</v>
      </c>
      <c r="B40" s="1" t="s">
        <v>340</v>
      </c>
      <c r="C40" s="2" t="s">
        <v>341</v>
      </c>
      <c r="D40" s="6">
        <v>1</v>
      </c>
      <c r="E40" s="1" t="s">
        <v>13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79.2" x14ac:dyDescent="0.3">
      <c r="A42" s="8">
        <v>20</v>
      </c>
      <c r="B42" s="1" t="s">
        <v>342</v>
      </c>
      <c r="C42" s="2" t="s">
        <v>343</v>
      </c>
      <c r="D42" s="6">
        <v>1</v>
      </c>
      <c r="E42" s="1" t="s">
        <v>13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52.8" x14ac:dyDescent="0.3">
      <c r="A44" s="8">
        <v>21</v>
      </c>
      <c r="B44" s="1" t="s">
        <v>344</v>
      </c>
      <c r="C44" s="2" t="s">
        <v>345</v>
      </c>
      <c r="D44" s="6">
        <v>1</v>
      </c>
      <c r="E44" s="1" t="s">
        <v>13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92.4" x14ac:dyDescent="0.3">
      <c r="A46" s="8">
        <v>22</v>
      </c>
      <c r="B46" s="1" t="s">
        <v>346</v>
      </c>
      <c r="C46" s="2" t="s">
        <v>347</v>
      </c>
      <c r="D46" s="6">
        <v>1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ht="39.6" x14ac:dyDescent="0.3">
      <c r="A48" s="8">
        <v>23</v>
      </c>
      <c r="B48" s="1" t="s">
        <v>348</v>
      </c>
      <c r="C48" s="2" t="s">
        <v>349</v>
      </c>
      <c r="D48" s="6">
        <v>1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66" x14ac:dyDescent="0.3">
      <c r="A50" s="8">
        <v>24</v>
      </c>
      <c r="B50" s="1" t="s">
        <v>350</v>
      </c>
      <c r="C50" s="2" t="s">
        <v>351</v>
      </c>
      <c r="D50" s="6">
        <v>1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2.8" x14ac:dyDescent="0.3">
      <c r="A52" s="8">
        <v>25</v>
      </c>
      <c r="B52" s="1" t="s">
        <v>352</v>
      </c>
      <c r="C52" s="2" t="s">
        <v>353</v>
      </c>
      <c r="D52" s="6">
        <v>1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26</v>
      </c>
      <c r="B54" s="1" t="s">
        <v>354</v>
      </c>
      <c r="C54" s="2" t="s">
        <v>355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52.8" x14ac:dyDescent="0.3">
      <c r="A56" s="8">
        <v>27</v>
      </c>
      <c r="B56" s="1" t="s">
        <v>356</v>
      </c>
      <c r="C56" s="2" t="s">
        <v>357</v>
      </c>
      <c r="D56" s="6">
        <v>1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52.8" x14ac:dyDescent="0.3">
      <c r="A58" s="8">
        <v>28</v>
      </c>
      <c r="B58" s="1" t="s">
        <v>358</v>
      </c>
      <c r="C58" s="2" t="s">
        <v>359</v>
      </c>
      <c r="D58" s="6">
        <v>1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66" x14ac:dyDescent="0.3">
      <c r="A60" s="8">
        <v>29</v>
      </c>
      <c r="B60" s="1" t="s">
        <v>360</v>
      </c>
      <c r="C60" s="2" t="s">
        <v>361</v>
      </c>
      <c r="D60" s="6">
        <v>1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52.8" x14ac:dyDescent="0.3">
      <c r="A62" s="8">
        <v>30</v>
      </c>
      <c r="B62" s="1" t="s">
        <v>362</v>
      </c>
      <c r="C62" s="2" t="s">
        <v>363</v>
      </c>
      <c r="D62" s="6">
        <v>1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66" x14ac:dyDescent="0.3">
      <c r="A64" s="8">
        <v>31</v>
      </c>
      <c r="B64" s="1" t="s">
        <v>364</v>
      </c>
      <c r="C64" s="2" t="s">
        <v>365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66" x14ac:dyDescent="0.3">
      <c r="A66" s="8">
        <v>32</v>
      </c>
      <c r="B66" s="1" t="s">
        <v>366</v>
      </c>
      <c r="C66" s="2" t="s">
        <v>367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79.2" x14ac:dyDescent="0.3">
      <c r="A68" s="8">
        <v>33</v>
      </c>
      <c r="B68" s="1" t="s">
        <v>368</v>
      </c>
      <c r="C68" s="2" t="s">
        <v>369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34</v>
      </c>
      <c r="B70" s="1" t="s">
        <v>370</v>
      </c>
      <c r="C70" s="2" t="s">
        <v>371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66" x14ac:dyDescent="0.3">
      <c r="A72" s="8">
        <v>35</v>
      </c>
      <c r="B72" s="1" t="s">
        <v>372</v>
      </c>
      <c r="C72" s="2" t="s">
        <v>373</v>
      </c>
      <c r="D72" s="6">
        <v>1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52.8" x14ac:dyDescent="0.3">
      <c r="A74" s="8">
        <v>36</v>
      </c>
      <c r="B74" s="1" t="s">
        <v>374</v>
      </c>
      <c r="C74" s="2" t="s">
        <v>375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79.2" x14ac:dyDescent="0.3">
      <c r="A76" s="8">
        <v>37</v>
      </c>
      <c r="B76" s="1" t="s">
        <v>376</v>
      </c>
      <c r="C76" s="2" t="s">
        <v>377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x14ac:dyDescent="0.3">
      <c r="C77" s="2"/>
    </row>
    <row r="78" spans="1:9" ht="26.4" x14ac:dyDescent="0.3">
      <c r="A78" s="8">
        <v>38</v>
      </c>
      <c r="B78" s="1" t="s">
        <v>412</v>
      </c>
      <c r="C78" s="2" t="s">
        <v>378</v>
      </c>
      <c r="D78" s="6">
        <v>1</v>
      </c>
      <c r="E78" s="1" t="s">
        <v>13</v>
      </c>
      <c r="F78" s="6">
        <v>0</v>
      </c>
      <c r="G78" s="6">
        <v>0</v>
      </c>
      <c r="H78" s="6">
        <f>ROUND(D78*F78, 0)</f>
        <v>0</v>
      </c>
      <c r="I78" s="6">
        <f>ROUND(D78*G78, 0)</f>
        <v>0</v>
      </c>
    </row>
    <row r="80" spans="1:9" ht="26.4" x14ac:dyDescent="0.3">
      <c r="A80" s="8">
        <v>39</v>
      </c>
      <c r="B80" s="1" t="s">
        <v>412</v>
      </c>
      <c r="C80" s="2" t="s">
        <v>379</v>
      </c>
      <c r="D80" s="6">
        <v>1</v>
      </c>
      <c r="E80" s="1" t="s">
        <v>13</v>
      </c>
      <c r="F80" s="6">
        <v>0</v>
      </c>
      <c r="G80" s="6">
        <v>0</v>
      </c>
      <c r="H80" s="6">
        <f>ROUND(D80*F80, 0)</f>
        <v>0</v>
      </c>
      <c r="I80" s="6">
        <f>ROUND(D80*G80, 0)</f>
        <v>0</v>
      </c>
    </row>
    <row r="82" spans="1:9" ht="26.4" x14ac:dyDescent="0.3">
      <c r="A82" s="8">
        <v>40</v>
      </c>
      <c r="B82" s="1" t="s">
        <v>412</v>
      </c>
      <c r="C82" s="2" t="s">
        <v>380</v>
      </c>
      <c r="D82" s="6">
        <v>1</v>
      </c>
      <c r="E82" s="1" t="s">
        <v>13</v>
      </c>
      <c r="F82" s="6">
        <v>0</v>
      </c>
      <c r="G82" s="6">
        <v>0</v>
      </c>
      <c r="H82" s="6">
        <f>ROUND(D82*F82, 0)</f>
        <v>0</v>
      </c>
      <c r="I82" s="6">
        <f>ROUND(D82*G82, 0)</f>
        <v>0</v>
      </c>
    </row>
    <row r="84" spans="1:9" s="9" customFormat="1" x14ac:dyDescent="0.3">
      <c r="A84" s="7"/>
      <c r="B84" s="3"/>
      <c r="C84" s="3" t="s">
        <v>15</v>
      </c>
      <c r="D84" s="5"/>
      <c r="E84" s="3"/>
      <c r="F84" s="5"/>
      <c r="G84" s="5"/>
      <c r="H84" s="5">
        <f>ROUND(SUM(H2:H83),0)</f>
        <v>0</v>
      </c>
      <c r="I84" s="5">
        <f>ROUND(SUM(I2:I83),0)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E25" sqref="E25"/>
    </sheetView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22">
        <f>'Felvonulási létesítmények'!H4</f>
        <v>0</v>
      </c>
      <c r="C2" s="22">
        <f>'Felvonulási létesítmények'!I4</f>
        <v>0</v>
      </c>
    </row>
    <row r="3" spans="1:3" x14ac:dyDescent="0.3">
      <c r="A3" s="11" t="s">
        <v>19</v>
      </c>
      <c r="B3" s="22">
        <f>Költségtérítések!H4</f>
        <v>0</v>
      </c>
      <c r="C3" s="22">
        <f>Költségtérítések!I4</f>
        <v>0</v>
      </c>
    </row>
    <row r="4" spans="1:3" x14ac:dyDescent="0.3">
      <c r="A4" s="11" t="s">
        <v>25</v>
      </c>
      <c r="B4" s="22">
        <f>'Irtás, föld- és sziklamunka'!H6</f>
        <v>0</v>
      </c>
      <c r="C4" s="22">
        <f>'Irtás, föld- és sziklamunka'!I6</f>
        <v>0</v>
      </c>
    </row>
    <row r="5" spans="1:3" x14ac:dyDescent="0.3">
      <c r="A5" s="11" t="s">
        <v>28</v>
      </c>
      <c r="B5" s="22">
        <f>'Szivárgóépítés, alagcsövezés'!H4</f>
        <v>0</v>
      </c>
      <c r="C5" s="22">
        <f>'Szivárgóépítés, alagcsövezés'!I4</f>
        <v>0</v>
      </c>
    </row>
    <row r="6" spans="1:3" x14ac:dyDescent="0.3">
      <c r="A6" s="11" t="s">
        <v>46</v>
      </c>
      <c r="B6" s="22">
        <f>'Helyszíni beton és vasbeton mun'!H16</f>
        <v>0</v>
      </c>
      <c r="C6" s="22">
        <f>'Helyszíni beton és vasbeton mun'!I16</f>
        <v>0</v>
      </c>
    </row>
    <row r="7" spans="1:3" x14ac:dyDescent="0.3">
      <c r="A7" s="11" t="s">
        <v>64</v>
      </c>
      <c r="B7" s="22">
        <f>'Falazás és egyéb kőművesmunka'!H19</f>
        <v>0</v>
      </c>
      <c r="C7" s="22">
        <f>'Falazás és egyéb kőművesmunka'!I19</f>
        <v>0</v>
      </c>
    </row>
    <row r="8" spans="1:3" x14ac:dyDescent="0.3">
      <c r="A8" s="11" t="s">
        <v>81</v>
      </c>
      <c r="B8" s="22">
        <f>'Vakolás és rabicolás'!H18</f>
        <v>0</v>
      </c>
      <c r="C8" s="22">
        <f>'Vakolás és rabicolás'!I18</f>
        <v>0</v>
      </c>
    </row>
    <row r="9" spans="1:3" x14ac:dyDescent="0.3">
      <c r="A9" s="11" t="s">
        <v>422</v>
      </c>
      <c r="B9" s="22">
        <f>Cserépkályha!H4</f>
        <v>0</v>
      </c>
      <c r="C9" s="22">
        <f>Cserépkályha!I4</f>
        <v>0</v>
      </c>
    </row>
    <row r="10" spans="1:3" ht="31.2" x14ac:dyDescent="0.3">
      <c r="A10" s="11" t="s">
        <v>117</v>
      </c>
      <c r="B10" s="22">
        <f>'Hideg- és melegburkolatok készí'!H40</f>
        <v>0</v>
      </c>
      <c r="C10" s="22">
        <f>'Hideg- és melegburkolatok készí'!I40</f>
        <v>0</v>
      </c>
    </row>
    <row r="11" spans="1:3" x14ac:dyDescent="0.3">
      <c r="A11" s="11" t="s">
        <v>132</v>
      </c>
      <c r="B11" s="22">
        <f>'Fa- és műanyag szerkezet elhely'!H19</f>
        <v>0</v>
      </c>
      <c r="C11" s="22">
        <f>'Fa- és műanyag szerkezet elhely'!I19</f>
        <v>0</v>
      </c>
    </row>
    <row r="12" spans="1:3" x14ac:dyDescent="0.3">
      <c r="A12" s="11" t="s">
        <v>154</v>
      </c>
      <c r="B12" s="22">
        <f>Felületképzés!H22</f>
        <v>0</v>
      </c>
      <c r="C12" s="22">
        <f>Felületképzés!I22</f>
        <v>0</v>
      </c>
    </row>
    <row r="13" spans="1:3" x14ac:dyDescent="0.3">
      <c r="A13" s="11" t="s">
        <v>164</v>
      </c>
      <c r="B13" s="22">
        <f>Szigetelés!H12</f>
        <v>0</v>
      </c>
      <c r="C13" s="22">
        <f>Szigetelés!I12</f>
        <v>0</v>
      </c>
    </row>
    <row r="14" spans="1:3" ht="31.2" x14ac:dyDescent="0.3">
      <c r="A14" s="11" t="s">
        <v>167</v>
      </c>
      <c r="B14" s="22">
        <f>'Beépített berendezési tárgyak e'!H4</f>
        <v>0</v>
      </c>
      <c r="C14" s="22">
        <f>'Beépített berendezési tárgyak e'!I4</f>
        <v>0</v>
      </c>
    </row>
    <row r="15" spans="1:3" ht="31.2" x14ac:dyDescent="0.3">
      <c r="A15" s="11" t="s">
        <v>259</v>
      </c>
      <c r="B15" s="22">
        <f>'Elektromosenergia-ellátás, vill'!H97</f>
        <v>0</v>
      </c>
      <c r="C15" s="22">
        <f>'Elektromosenergia-ellátás, vill'!I97</f>
        <v>0</v>
      </c>
    </row>
    <row r="16" spans="1:3" ht="31.2" x14ac:dyDescent="0.3">
      <c r="A16" s="11" t="s">
        <v>265</v>
      </c>
      <c r="B16" s="22">
        <f>'Épületautomatika, -felügyelet ('!H7</f>
        <v>0</v>
      </c>
      <c r="C16" s="22">
        <f>'Épületautomatika, -felügyelet ('!I7</f>
        <v>0</v>
      </c>
    </row>
    <row r="17" spans="1:3" x14ac:dyDescent="0.3">
      <c r="A17" s="11" t="s">
        <v>302</v>
      </c>
      <c r="B17" s="22">
        <f>'Épületgépészeti csővezeték szer'!H38</f>
        <v>0</v>
      </c>
      <c r="C17" s="22">
        <f>'Épületgépészeti csővezeték szer'!I38</f>
        <v>0</v>
      </c>
    </row>
    <row r="18" spans="1:3" ht="31.2" x14ac:dyDescent="0.3">
      <c r="A18" s="11" t="s">
        <v>382</v>
      </c>
      <c r="B18" s="22">
        <f>'Épületgépészeti szerelvények és'!H84</f>
        <v>0</v>
      </c>
      <c r="C18" s="22">
        <f>'Épületgépészeti szerelvények és'!I84</f>
        <v>0</v>
      </c>
    </row>
    <row r="19" spans="1:3" x14ac:dyDescent="0.3">
      <c r="A19" s="11" t="s">
        <v>386</v>
      </c>
      <c r="B19" s="22">
        <f>Szellőztetőberendezések!H7</f>
        <v>0</v>
      </c>
      <c r="C19" s="22">
        <f>Szellőztetőberendezések!I7</f>
        <v>0</v>
      </c>
    </row>
    <row r="20" spans="1:3" x14ac:dyDescent="0.3">
      <c r="A20" s="11" t="s">
        <v>391</v>
      </c>
      <c r="B20" s="22">
        <f>'Takarítási munka'!H6</f>
        <v>0</v>
      </c>
      <c r="C20" s="22">
        <f>'Takarítási munka'!I6</f>
        <v>0</v>
      </c>
    </row>
    <row r="21" spans="1:3" s="12" customFormat="1" x14ac:dyDescent="0.3">
      <c r="A21" s="12" t="s">
        <v>392</v>
      </c>
      <c r="B21" s="23">
        <f>ROUND(SUM(B2:B20),0)</f>
        <v>0</v>
      </c>
      <c r="C21" s="23">
        <f>ROUND(SUM(C2:C20),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F6" sqref="F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416</v>
      </c>
      <c r="C2" s="2" t="s">
        <v>383</v>
      </c>
      <c r="D2" s="6">
        <v>5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415</v>
      </c>
    </row>
    <row r="5" spans="1:9" ht="66" x14ac:dyDescent="0.3">
      <c r="A5" s="8">
        <v>2</v>
      </c>
      <c r="B5" s="1" t="s">
        <v>384</v>
      </c>
      <c r="C5" s="2" t="s">
        <v>385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F4" sqref="F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387</v>
      </c>
      <c r="C2" s="2" t="s">
        <v>388</v>
      </c>
      <c r="D2" s="6">
        <v>0.5</v>
      </c>
      <c r="E2" s="1" t="s">
        <v>134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389</v>
      </c>
      <c r="C4" s="2" t="s">
        <v>390</v>
      </c>
      <c r="D4" s="6">
        <v>0.5</v>
      </c>
      <c r="E4" s="1" t="s">
        <v>134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F10" sqref="F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4" sqref="G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21</v>
      </c>
      <c r="C4" s="2" t="s">
        <v>23</v>
      </c>
      <c r="D4" s="6">
        <v>8</v>
      </c>
      <c r="E4" s="1" t="s">
        <v>22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F11" sqref="F1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29</v>
      </c>
      <c r="C2" s="2" t="s">
        <v>44</v>
      </c>
      <c r="D2" s="6">
        <v>0.5</v>
      </c>
      <c r="E2" s="1" t="s">
        <v>22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</v>
      </c>
      <c r="C4" s="2" t="s">
        <v>32</v>
      </c>
      <c r="D4" s="6">
        <v>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2.8" x14ac:dyDescent="0.3">
      <c r="A6" s="8">
        <v>3</v>
      </c>
      <c r="B6" s="1" t="s">
        <v>33</v>
      </c>
      <c r="C6" s="2" t="s">
        <v>35</v>
      </c>
      <c r="D6" s="6">
        <v>0</v>
      </c>
      <c r="E6" s="1" t="s">
        <v>34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5.2" x14ac:dyDescent="0.3">
      <c r="A8" s="8">
        <v>4</v>
      </c>
      <c r="B8" s="1" t="s">
        <v>36</v>
      </c>
      <c r="C8" s="2" t="s">
        <v>45</v>
      </c>
      <c r="D8" s="6">
        <v>0.5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37</v>
      </c>
      <c r="C10" s="2" t="s">
        <v>38</v>
      </c>
      <c r="D10" s="6">
        <v>10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39</v>
      </c>
      <c r="C12" s="2" t="s">
        <v>41</v>
      </c>
      <c r="D12" s="6">
        <v>12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42</v>
      </c>
      <c r="C14" s="2" t="s">
        <v>43</v>
      </c>
      <c r="D14" s="6">
        <v>10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A2" workbookViewId="0">
      <selection activeCell="F19" sqref="F19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8.400000000000006" x14ac:dyDescent="0.3">
      <c r="A2" s="8">
        <v>1</v>
      </c>
      <c r="B2" s="1" t="s">
        <v>47</v>
      </c>
      <c r="C2" s="2" t="s">
        <v>60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8.8" x14ac:dyDescent="0.3">
      <c r="A4" s="8">
        <v>2</v>
      </c>
      <c r="B4" s="1" t="s">
        <v>48</v>
      </c>
      <c r="C4" s="2" t="s">
        <v>61</v>
      </c>
      <c r="D4" s="6">
        <v>150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8.8" x14ac:dyDescent="0.3">
      <c r="A6" s="8">
        <v>3</v>
      </c>
      <c r="B6" s="1" t="s">
        <v>49</v>
      </c>
      <c r="C6" s="2" t="s">
        <v>62</v>
      </c>
      <c r="D6" s="6">
        <v>80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50</v>
      </c>
      <c r="C8" s="2" t="s">
        <v>51</v>
      </c>
      <c r="D8" s="6">
        <v>30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52</v>
      </c>
      <c r="C10" s="2" t="s">
        <v>53</v>
      </c>
      <c r="D10" s="6">
        <v>6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8.400000000000006" x14ac:dyDescent="0.3">
      <c r="A12" s="8">
        <v>6</v>
      </c>
      <c r="B12" s="1" t="s">
        <v>54</v>
      </c>
      <c r="C12" s="2" t="s">
        <v>63</v>
      </c>
      <c r="D12" s="6">
        <v>20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55</v>
      </c>
      <c r="C14" s="2" t="s">
        <v>56</v>
      </c>
      <c r="D14" s="6">
        <v>2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9.2" x14ac:dyDescent="0.3">
      <c r="A16" s="8">
        <v>8</v>
      </c>
      <c r="B16" s="1" t="s">
        <v>57</v>
      </c>
      <c r="C16" s="2" t="s">
        <v>58</v>
      </c>
      <c r="D16" s="6">
        <v>1</v>
      </c>
      <c r="E16" s="1" t="s">
        <v>31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59</v>
      </c>
    </row>
    <row r="19" spans="1:9" s="9" customFormat="1" x14ac:dyDescent="0.3">
      <c r="A19" s="7"/>
      <c r="B19" s="3"/>
      <c r="C19" s="3" t="s">
        <v>15</v>
      </c>
      <c r="D19" s="5"/>
      <c r="E19" s="3"/>
      <c r="F19" s="5"/>
      <c r="G19" s="5"/>
      <c r="H19" s="5">
        <f>ROUND(SUM(H2:H18),0)</f>
        <v>0</v>
      </c>
      <c r="I19" s="5">
        <f>ROUND(SUM(I2:I18),0)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G3" sqref="G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65</v>
      </c>
      <c r="C2" s="2" t="s">
        <v>66</v>
      </c>
      <c r="D2" s="6">
        <v>10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67</v>
      </c>
      <c r="C4" s="2" t="s">
        <v>68</v>
      </c>
      <c r="D4" s="6">
        <v>20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69</v>
      </c>
      <c r="C6" s="2" t="s">
        <v>70</v>
      </c>
      <c r="D6" s="6">
        <v>20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71</v>
      </c>
      <c r="C8" s="2" t="s">
        <v>72</v>
      </c>
      <c r="D8" s="6">
        <v>0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66" x14ac:dyDescent="0.3">
      <c r="A10" s="8">
        <v>5</v>
      </c>
      <c r="B10" s="1" t="s">
        <v>73</v>
      </c>
      <c r="C10" s="2" t="s">
        <v>74</v>
      </c>
      <c r="D10" s="6">
        <v>0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75</v>
      </c>
      <c r="C12" s="2" t="s">
        <v>76</v>
      </c>
      <c r="D12" s="6">
        <v>8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77</v>
      </c>
      <c r="C14" s="2" t="s">
        <v>78</v>
      </c>
      <c r="D14" s="6">
        <v>0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79</v>
      </c>
      <c r="C16" s="2" t="s">
        <v>80</v>
      </c>
      <c r="D16" s="6">
        <v>10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Falazás és egyéb kőművesmunka</vt:lpstr>
      <vt:lpstr>Vakolás és rabicolás</vt:lpstr>
      <vt:lpstr>Cserépkályha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dcterms:created xsi:type="dcterms:W3CDTF">2021-05-26T12:39:17Z</dcterms:created>
  <dcterms:modified xsi:type="dcterms:W3CDTF">2022-12-06T11:39:19Z</dcterms:modified>
</cp:coreProperties>
</file>