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https://evinzrt-my.sharepoint.com/personal/jzsoldis_evin_hu/Documents/EVIN_2022/Beszerzések_2022/Lakásfelújítás_2023/műsz.tart_lakásf_2023/Erzsébet krt 13. 5.em. 3B/"/>
    </mc:Choice>
  </mc:AlternateContent>
  <xr:revisionPtr revIDLastSave="3" documentId="8_{2D5CEA5A-BFAB-4F30-BF5F-3B76D7AD7F4D}" xr6:coauthVersionLast="47" xr6:coauthVersionMax="47" xr10:uidLastSave="{83174006-28A1-4189-B3F8-CE6BE39CD252}"/>
  <bookViews>
    <workbookView xWindow="-108" yWindow="-108" windowWidth="23256" windowHeight="12456" xr2:uid="{00000000-000D-0000-FFFF-FFFF00000000}"/>
  </bookViews>
  <sheets>
    <sheet name="Záradék" sheetId="24" r:id="rId1"/>
    <sheet name="Összesítő" sheetId="23" r:id="rId2"/>
    <sheet name="Költségtérítések" sheetId="21" r:id="rId3"/>
    <sheet name="Irtás, föld- és sziklamunka" sheetId="20" r:id="rId4"/>
    <sheet name="Vakolás és rabicolás" sheetId="15" r:id="rId5"/>
    <sheet name="Hideg- és melegburkolatok készí" sheetId="11" r:id="rId6"/>
    <sheet name="Fa- és műanyag szerkezet elhely" sheetId="10" r:id="rId7"/>
    <sheet name="Felületképzés" sheetId="9" r:id="rId8"/>
    <sheet name="Beépített berendezési tárgyak e" sheetId="7" r:id="rId9"/>
    <sheet name="Elektromosenergia-ellátás, vill" sheetId="6" r:id="rId10"/>
    <sheet name="Épületautomatika, -felügyelet (" sheetId="5" r:id="rId11"/>
    <sheet name="Épületgépészeti szerelvények és" sheetId="3" r:id="rId12"/>
    <sheet name="Takarítási munka" sheetId="1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11" l="1"/>
  <c r="I3" i="11"/>
  <c r="I10" i="11"/>
  <c r="C5" i="23"/>
  <c r="I4" i="1"/>
  <c r="H4" i="1"/>
  <c r="I2" i="1"/>
  <c r="H2" i="1"/>
  <c r="H6" i="1"/>
  <c r="B12" i="23"/>
  <c r="I32" i="3"/>
  <c r="H32" i="3"/>
  <c r="I30" i="3"/>
  <c r="H30" i="3"/>
  <c r="I28" i="3"/>
  <c r="H28" i="3"/>
  <c r="I26" i="3"/>
  <c r="H26" i="3"/>
  <c r="I24" i="3"/>
  <c r="H24" i="3"/>
  <c r="I22" i="3"/>
  <c r="H22" i="3"/>
  <c r="I20" i="3"/>
  <c r="H20" i="3"/>
  <c r="I18" i="3"/>
  <c r="H18" i="3"/>
  <c r="I16" i="3"/>
  <c r="H16" i="3"/>
  <c r="I14" i="3"/>
  <c r="H14" i="3"/>
  <c r="I12" i="3"/>
  <c r="H12" i="3"/>
  <c r="I10" i="3"/>
  <c r="H10" i="3"/>
  <c r="I8" i="3"/>
  <c r="H8" i="3"/>
  <c r="I6" i="3"/>
  <c r="H6" i="3"/>
  <c r="I4" i="3"/>
  <c r="H4" i="3"/>
  <c r="I2" i="3"/>
  <c r="H2" i="3"/>
  <c r="I4" i="5"/>
  <c r="H4" i="5"/>
  <c r="H7" i="5"/>
  <c r="B10" i="23"/>
  <c r="I2" i="5"/>
  <c r="H2" i="5"/>
  <c r="I26" i="6"/>
  <c r="H26" i="6"/>
  <c r="I24" i="6"/>
  <c r="H24" i="6"/>
  <c r="I22" i="6"/>
  <c r="H22" i="6"/>
  <c r="I19" i="6"/>
  <c r="H19" i="6"/>
  <c r="I17" i="6"/>
  <c r="H17" i="6"/>
  <c r="I15" i="6"/>
  <c r="H15" i="6"/>
  <c r="I13" i="6"/>
  <c r="H13" i="6"/>
  <c r="I11" i="6"/>
  <c r="H11" i="6"/>
  <c r="I9" i="6"/>
  <c r="H9" i="6"/>
  <c r="I7" i="6"/>
  <c r="H7" i="6"/>
  <c r="I5" i="6"/>
  <c r="H5" i="6"/>
  <c r="I3" i="6"/>
  <c r="H3" i="6"/>
  <c r="I2" i="7"/>
  <c r="I4" i="7"/>
  <c r="C8" i="23"/>
  <c r="H2" i="7"/>
  <c r="H4" i="7"/>
  <c r="B8" i="23"/>
  <c r="I11" i="9"/>
  <c r="H11" i="9"/>
  <c r="I9" i="9"/>
  <c r="H9" i="9"/>
  <c r="I6" i="9"/>
  <c r="H6" i="9"/>
  <c r="I4" i="9"/>
  <c r="H4" i="9"/>
  <c r="I2" i="9"/>
  <c r="H2" i="9"/>
  <c r="I3" i="10"/>
  <c r="H3" i="10"/>
  <c r="H5" i="10"/>
  <c r="B6" i="23"/>
  <c r="I8" i="11"/>
  <c r="H8" i="11"/>
  <c r="I6" i="11"/>
  <c r="H6" i="11"/>
  <c r="I9" i="15"/>
  <c r="H9" i="15"/>
  <c r="I7" i="15"/>
  <c r="H7" i="15"/>
  <c r="I5" i="15"/>
  <c r="H5" i="15"/>
  <c r="I3" i="15"/>
  <c r="H3" i="15"/>
  <c r="I4" i="20"/>
  <c r="H4" i="20"/>
  <c r="I2" i="20"/>
  <c r="H2" i="20"/>
  <c r="H6" i="20"/>
  <c r="B3" i="23"/>
  <c r="I2" i="21"/>
  <c r="I4" i="21"/>
  <c r="C2" i="23"/>
  <c r="H2" i="21"/>
  <c r="H4" i="21"/>
  <c r="B2" i="23"/>
  <c r="I7" i="5"/>
  <c r="C10" i="23"/>
  <c r="I6" i="1"/>
  <c r="C12" i="23"/>
  <c r="I5" i="10"/>
  <c r="C6" i="23"/>
  <c r="H10" i="11"/>
  <c r="B5" i="23"/>
  <c r="I6" i="20"/>
  <c r="C3" i="23"/>
  <c r="H34" i="3"/>
  <c r="B11" i="23"/>
  <c r="I34" i="3"/>
  <c r="C11" i="23"/>
  <c r="I28" i="6"/>
  <c r="C9" i="23"/>
  <c r="H28" i="6"/>
  <c r="B9" i="23"/>
  <c r="I13" i="9"/>
  <c r="C7" i="23"/>
  <c r="H13" i="9"/>
  <c r="B7" i="23"/>
  <c r="H11" i="15"/>
  <c r="B4" i="23"/>
  <c r="I11" i="15"/>
  <c r="C4" i="23"/>
  <c r="C13" i="23"/>
  <c r="B13" i="23"/>
  <c r="D24" i="24"/>
  <c r="D25" i="24"/>
  <c r="C24" i="24"/>
  <c r="C25" i="24"/>
  <c r="C26" i="24"/>
  <c r="C27" i="24"/>
  <c r="C28" i="24"/>
</calcChain>
</file>

<file path=xl/sharedStrings.xml><?xml version="1.0" encoding="utf-8"?>
<sst xmlns="http://schemas.openxmlformats.org/spreadsheetml/2006/main" count="304" uniqueCount="153">
  <si>
    <t>Munkanem megnevezése</t>
  </si>
  <si>
    <t>Anyag összege</t>
  </si>
  <si>
    <t>Díj összege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</si>
  <si>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</si>
  <si>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</si>
  <si>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</si>
  <si>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</si>
  <si>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</si>
  <si>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</si>
  <si>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</si>
  <si>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</si>
  <si>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</si>
  <si>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db</t>
  </si>
  <si>
    <t>Munkanem összesen:</t>
  </si>
  <si>
    <t>19-090-1</t>
  </si>
  <si>
    <t>Építmények átadás előtti utolsó takarítása (pipere)</t>
  </si>
  <si>
    <t>Költségtérítések</t>
  </si>
  <si>
    <t>21-011-11.6</t>
  </si>
  <si>
    <t>21-011-12</t>
  </si>
  <si>
    <t>m3</t>
  </si>
  <si>
    <t>Munkahelyi depóniából építési törmelék konténerbe rakása,  kézi erővel, önálló munka esetén elszámolva, konténer szállítás nélkül</t>
  </si>
  <si>
    <t>Irtás, föld- és sziklamunka</t>
  </si>
  <si>
    <t>m2</t>
  </si>
  <si>
    <t>m</t>
  </si>
  <si>
    <t>36-003-1.1.1.1.2-0417801</t>
  </si>
  <si>
    <t>Oldalfalvakolat készítése, kézi felhordással, zsákos kiszerelésű szárazhabarcsból, sima, normál mész-cement vakolat, többlet minden további 1 cm vastagságban SAKRET PM-01 Uniputz Kézi vakolóhabarcs, szürke</t>
  </si>
  <si>
    <t>36-003-2.1.1.1.1-0417801</t>
  </si>
  <si>
    <t>Mennyezetvakolat készítése, kézi felhordással, zsákos kiszerelésű szárazhabarcsból, sima, normál mész-cement vakolat, 1 cm vastagságban SAKRET PM-01 Uniputz Kézi vakolóhabarcs, szürke</t>
  </si>
  <si>
    <t>36-090-2.1.1</t>
  </si>
  <si>
    <t>Vakolatok pótlása, keskenyvakolatok pótlása oldalfalon, 10 cm szélességig</t>
  </si>
  <si>
    <t>36-090-2.1.2</t>
  </si>
  <si>
    <t>Vakolatok pótlása, keskenyvakolatok pótlása oldalfalon, 11-20 cm szélesség között</t>
  </si>
  <si>
    <t>Vakolás és rabicolás</t>
  </si>
  <si>
    <t>42-000-3.1.1</t>
  </si>
  <si>
    <t>Fa-, hézagmentes műanyag- és szőnyegburkolatok bontása, fapadló burkolatok, vakpadló párnafával</t>
  </si>
  <si>
    <t>42-042-5.1.1-0312119</t>
  </si>
  <si>
    <t>Laminált padló fektetése, (szegélyléccel együtt) kiegyenlített aljzatra, telibe ragasztva (mechanikus illesztésű) (ragasztó anyag külön tételben kiírva) Tarkett Smart 832 AC4 kopásáll. laminált padló, 8,0 mm vtg., 19,2 cm x 129,2 cm 39 szín</t>
  </si>
  <si>
    <t>42-042-5.1.8-0316001</t>
  </si>
  <si>
    <t>Laminált padló fektetése, (szegélyléccel együtt) kiegyenlített aljzatra, parketta alátétlemez elhelyezése FLOORMAT XPS alapú barázdált parketta alátétlemez, 50x100 cm, 2 mm vtg., Cikkszám: T14201</t>
  </si>
  <si>
    <t>Hideg- és melegburkolatok készítése, aljzat előkészítés</t>
  </si>
  <si>
    <t>44-090-2.8</t>
  </si>
  <si>
    <r>
      <t>Meglévő mindenféle nyílászáró szerkezet javítása faanyag- és/vagy vasalatpótlással, 0,0190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-ig, faanyag pótlással</t>
    </r>
  </si>
  <si>
    <t>Fa- és műanyag szerkezet elhelyezése</t>
  </si>
  <si>
    <t>47-000-1.1.1.2</t>
  </si>
  <si>
    <t>100 m2</t>
  </si>
  <si>
    <t>Belső festéseknél felület előkészítése, részmunkák; többrétegű meszelés lekaparása bármilyen padozatú helyiségben, tagolt felületen</t>
  </si>
  <si>
    <t>47-000-4.1.5</t>
  </si>
  <si>
    <t>Acélfelületek mázolásának előkészítő és részmunkái; régi olajfesték eltávolítása kaparással (raskettázás), cső és regisztercső felületről (80 NÁ-ig), függesztő és tartóvasakról, mosdó állványzatról</t>
  </si>
  <si>
    <t>47-011-3.1.1.1.2-0154335</t>
  </si>
  <si>
    <t>Szilikátfestések, kálivízüveg kötőanyagú, nagy vízgőzáteresztő képességű, fehér vagy színes szilikát falfestés, új vagy régi lekapart ásványi előkészített alapfelületen, vakolaton, két rétegben, tagolt sima felületen StoColor Sil In fehér,</t>
  </si>
  <si>
    <t>konzerválószer-mentes beltéri szilikátfesték, EN 13300 szerinti 2. dörzsálló, 00206-006</t>
  </si>
  <si>
    <t>47-021-12.4.1-0131032</t>
  </si>
  <si>
    <t>Korróziógátló alapozás cső és regisztercső felületén (NÁ 80-ig), függesztőn és tartóvason, sormosdó állványzaton, műgyanta kötőanyagú, oldószertartalmú festékkel Supralux Koralkyd korroziógátló alapozó, vörös, EAN: 5992451106033</t>
  </si>
  <si>
    <t>47-021-31.4.1-0130361</t>
  </si>
  <si>
    <t>Acélfelületek átvonó festése cső és regisztercső felületén (NÁ 80-ig), függesztőn és tartóvason, sormosdó állványzaton műgyanta kötőanyagú, oldószeres festékkel Trinát magasfényű zománcfesték, fehér 100, EAN: 5995061119042</t>
  </si>
  <si>
    <t>Felületképzés</t>
  </si>
  <si>
    <t>50-002-1.1.1.1.1-0010001</t>
  </si>
  <si>
    <t>Beépített konyhabútorok kialakítása, lapra szerelt kivitelben, járatos méretben, 60 cm mély, 70 cm magasságban, alsószekrényekből (2 db polccal) Alsószekrény lakkozott furnér frontlappal 40x60x70 cm</t>
  </si>
  <si>
    <t>Beépített berendezési tárgyak elhelyezése</t>
  </si>
  <si>
    <t>71-000-1.11</t>
  </si>
  <si>
    <t>Vezetékek, kábelek és szerelvények bontása; kapcsolók, csatlakozó aljzatok, falifoglalatok, csengők, reduktorok, erős- vagy gyengeáramú nyomók, termosztátok, lépcsőházi automaták, jelzők leszerelése</t>
  </si>
  <si>
    <t>71-000-1.13</t>
  </si>
  <si>
    <t>Vezetékek, kábelek és szerelvények bontása; mindennemű fényforrás és lámpatest leszerelése</t>
  </si>
  <si>
    <t>71-005-1.1.1.2</t>
  </si>
  <si>
    <t>Komplett világítási  és telekommunikációs szerelvények, Fali kapcsolók elhelyezése, süllyesztve, 10A kétpólusú kapcsolók</t>
  </si>
  <si>
    <t>71-005-1.1.1.5-0230106</t>
  </si>
  <si>
    <t>Komplett világítási  és telekommunikációs szerelvények, Fali kapcsolók elhelyezése, süllyesztve, 10A alternatív (váltó) kapcsolók LEGRAND Cariva váltókapcsoló kerettel, fehér (Kat.szám:773806)</t>
  </si>
  <si>
    <t>71-005-1.11.1.1.1-0230109</t>
  </si>
  <si>
    <t>Komplett világítási  és telekommunikációs szerelvények, Csatlakozóaljzat elhelyezése, süllyesztve, 16A, földelt, egyes csatlakozóaljzat (2P+F) LEGRAND Cariva 2P+F csatlakozóaljzat kerettel, fehér (Kat.szám:773820)</t>
  </si>
  <si>
    <t>71-005-1.11.1.1.2-0230018</t>
  </si>
  <si>
    <t>Komplett világítási  és telekommunikációs szerelvények, Csatlakozóaljzat elhelyezése, süllyesztve, 16A, földelt, kettős csatlakozóaljzat (2x2P+F) LEGRAND Cariva 2x2P+F csatlakozóaljzat fehér (Kat.szám:773627)</t>
  </si>
  <si>
    <t>71-005-1.11.1.1.3-0231367</t>
  </si>
  <si>
    <t>Komplett világítási  és telekommunikációs szerelvények, Csatlakozóaljzat elhelyezése, süllyesztve, 16A, földelt, hármas csatlakozóaljzat (3x2P+F) LEGRAND Plexo 55 3x2P+F aljzat csapófedéllel, vízszintes, előrevezetékezett, szürke (Kat.szám:069578)</t>
  </si>
  <si>
    <t>71-005-1.31.1-0230113</t>
  </si>
  <si>
    <t>Komplett világítási  és telekommunikációs szerelvények, Telefon és PC csatlakozóaljzat, USB töltő aljzat elhelyezése (egyes/kettős), telefon LEGRAND Cariva 1xRJ11 telefon-csatlakozóaljzat kerettel, fehér (Kat.szám:773838)</t>
  </si>
  <si>
    <t>71-010-2.7-0146066</t>
  </si>
  <si>
    <t>Felületre szerelt lámpatest elhelyezése előre elkészített tartószerkezetre, zárt, LED-es kivitelben Life Light Led, Leddiszkont, Ufó led lámpa AC90-265V, 12W, 860 Lumen, 120°, 3000 Kelvin, meleg fehér, IP20, garancia 2 év, 55x230mm, kiváltható vele a</t>
  </si>
  <si>
    <t>hagyományos 80W halogén lámpa ! Csz.: LLUFOK12W24LFKORWW/CW</t>
  </si>
  <si>
    <t>71-010-54.1-0147023</t>
  </si>
  <si>
    <t>Foglalatok elhelyezése előre elkészített tartószerkezetre, E műanyag foglalatok elhelyezése (műanyag köpennyel) Life Light Led, Leddiszkont, GX53 foglalat IP20, 20x72mm, Csz.: LLFGX53F</t>
  </si>
  <si>
    <t>71-012-1.1-0210021</t>
  </si>
  <si>
    <t>Villamos háztartási főzőkészülék elhelyezése, előre elkészített tartószerkezetre: tűzhely Elektromos tűzhely, 4 főzőlappal, panorámaüveges sütőajtóval, 6,6 kW, fehér</t>
  </si>
  <si>
    <t>Elektromosenergia-ellátás, villanyszerelés</t>
  </si>
  <si>
    <t>72-001-1.1-0132501</t>
  </si>
  <si>
    <t>Csengő, gong, csengőtranszformátor elhelyezése, kalapsínre szerelhető kivitelben LEGRAND Lexic csengő 8/12V~, 1 modul (Kat.szám:004101)</t>
  </si>
  <si>
    <t>72-001-29.3-0224590</t>
  </si>
  <si>
    <t>Kaputelefon rendszerelemek elhelyezése falra, kapura vagy süllyesztve, vésés és huzalozás nélkül, beltéri egység, bekötéssel, próbával YLI Kagylós audio beltéri egység; Két vezetékes csatlakozás; Esztétikus fehér készülék; Ajtónyitó gomb a készüléken;</t>
  </si>
  <si>
    <t>Műanyag burkolat, Csz: WL-02NLFD</t>
  </si>
  <si>
    <t>Épületautomatika, -felügyelet (gyengeáram)</t>
  </si>
  <si>
    <t>82-000-3.1</t>
  </si>
  <si>
    <t>Vízellátás berendezési tárgyak leszerelése, szelepek, bekötőcsövek, könyökök, zsírfogók stb.</t>
  </si>
  <si>
    <t>82-000-3.2</t>
  </si>
  <si>
    <t>Vízellátás berendezési tárgyak leszerelése, falikutak, mosdók</t>
  </si>
  <si>
    <t>82-000-3.3</t>
  </si>
  <si>
    <t>Vízellátás berendezési tárgyak leszerelése, mosogatók</t>
  </si>
  <si>
    <t>82-000-3.4</t>
  </si>
  <si>
    <t>Vízellátás berendezési tárgyak leszerelése, WC csésze tartozékokkal</t>
  </si>
  <si>
    <t>82-001-17.1.2-0116395</t>
  </si>
  <si>
    <t>Termosztatikus szelepfej felszerelése radiátorszelepre, hollandival csatlakoztatva HERZ termosztatikus szelepfej beépített érzékelővel, "0" állásban mechanikus elzárással, HERZ-TS szeleptesthez, fehér színű, Csz: 1.7230.06</t>
  </si>
  <si>
    <t>82-009-2.1.1.2-0214051</t>
  </si>
  <si>
    <t>Mosogató elhelyezése és bekötése, hideg-meleg vízre, háztartási mosogatók, csaptelep és bűzelzáró nélkül, bútorba beépített, egymedencés csepptálcás Rozsdamentes lemez mosogató, 860x435 mm, egymedence + csöpögtető</t>
  </si>
  <si>
    <t>82-009-5.1-0112641</t>
  </si>
  <si>
    <t>Mosdó vagy mosómedence berendezés elhelyezése és bekötése, kifolyószelep, bűzelzáró és sarokszelep nélkül, falra szerelhető porcelán kivitelben (komplett) BÁZIS porcelán mosdó 60 cm, 3 csaplyukkal, fúrt, 4196 71 01, fehér</t>
  </si>
  <si>
    <t>82-009-11.1.1.2-0110231</t>
  </si>
  <si>
    <t>WC csésze elhelyezése és bekötése, öblítőtartály, sarokszelep, WC ülőke,  nyomógomb nélkül, porcelánból, alsókifolyású, mélyöblítésű kivitelben ALFÖLDI/BÁZIS porcelán mélyöblítésű WC csésze, 6 l alsó kifolyású, fehér, Kód: 4033 00 01</t>
  </si>
  <si>
    <t>82-009-12.1-0110001</t>
  </si>
  <si>
    <t>WC-csésze kiegészítő szerelvényeinek elhelyezése, WC-ülőke WC ülőke fenyő, vékony lakkréteggel, fém WC zsanérral</t>
  </si>
  <si>
    <t>82-009-12.2.1-0135121</t>
  </si>
  <si>
    <t>WC-csésze kiegészítő szerelvényeinek elhelyezése, WC csatlakozó, alsó kifolyású WC-hez HL200/1, Lágy PE WC-csatlakozó elfordítható excenterrel (0-20mm) és többrészes DN110 ajakos tömítéssel, fehér</t>
  </si>
  <si>
    <t>82-009-12.3-0118056</t>
  </si>
  <si>
    <t>WC-csésze kiegészítő szerelvényeinek elhelyezése, WC öblítőcsövek B&amp;K WC öblítő cső MIDA tartályhoz, d50/32 mm, 600 mm Cikkszám: V815301</t>
  </si>
  <si>
    <t>82-009-19.2.1-0314521</t>
  </si>
  <si>
    <t>Csaptelepek és szerelvényeinek felszerelése, zuhanycsaptelepek, fali zuhanycsaptelep Kludi-Standard zuhanycsaptelep, falra szerelhető kivitel, zuhanygarnitúra nélkül, kr., Cikkszám: 26 2020515</t>
  </si>
  <si>
    <t>82-009-19.3.2-0314505</t>
  </si>
  <si>
    <t>Csaptelepek és szerelvényeinek felszerelése, mosdócsaptelepek, álló illetve süllyesztett mosdócsaptelep Kludi-Standard mosdócsaptelep, süllyeszthető lánc, kr., Cikkszám: 21 0600515</t>
  </si>
  <si>
    <t>82-009-19.5.1-0323113</t>
  </si>
  <si>
    <t>Csaptelepek és szerelvényeinek felszerelése, mosogató csaptelepek, fali mosogató csaptelep Kludi-Standard fali mosogatócsaptelep, falra szerelhető kivitel, elfordítható kifolyó, 210 mm kinyúlás, 15 l/perc kr., Cikkszám: 31 0520515</t>
  </si>
  <si>
    <t>82-009-31.1.1-0135001</t>
  </si>
  <si>
    <t>Vizes berendezési tárgyak bűzelzáróinak felszerelése, falikúthoz-mosogatóhoz DN 40 HL100/40, Konyhai szifon DN40 x 6/4", gömbcsuklóval és visszacsapó szelepes mosógép csatlakozóval</t>
  </si>
  <si>
    <t>82-009-31.2-0110915</t>
  </si>
  <si>
    <t>Vizes berendezési tárgyak bűzelzáróinak felszerelése, mosdóhoz, bidéhez MOFÉM búraszifon leeresztőszeleppel, krómozott, Kód: 165-0027-00</t>
  </si>
  <si>
    <t>Épületgépészeti szerelvények és berendezések szerelése</t>
  </si>
  <si>
    <t>90-008-1-0110202</t>
  </si>
  <si>
    <t>Festés előtt burkolatok takarásának készítése Takarás készítése fóliával</t>
  </si>
  <si>
    <t>90-008-2</t>
  </si>
  <si>
    <t>Festés után burkolatok takarásának felszedése</t>
  </si>
  <si>
    <t>Takarítási munka</t>
  </si>
  <si>
    <t>Összesen:</t>
  </si>
  <si>
    <t xml:space="preserve">Név :                                  </t>
  </si>
  <si>
    <t xml:space="preserve">                                       </t>
  </si>
  <si>
    <t xml:space="preserve"> Kelt:      20.. év...........hó...nap </t>
  </si>
  <si>
    <t xml:space="preserve"> Szám         :.............           </t>
  </si>
  <si>
    <t xml:space="preserve"> KSH besorolás:.....................   </t>
  </si>
  <si>
    <t xml:space="preserve"> Teljesítés:20.. év...........hó...nap </t>
  </si>
  <si>
    <t xml:space="preserve">A munka leírása:                       </t>
  </si>
  <si>
    <t xml:space="preserve"> Készítette   :.....................   </t>
  </si>
  <si>
    <t xml:space="preserve">        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</si>
  <si>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</si>
  <si>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</si>
  <si>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</si>
  <si>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</si>
  <si>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</si>
  <si>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</si>
  <si>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</si>
  <si>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</si>
  <si>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</si>
  <si>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Aláírás</t>
  </si>
  <si>
    <t>K-tétel</t>
  </si>
  <si>
    <t>Lakásfelújítás</t>
  </si>
  <si>
    <t>Villám és érintésvédelmi mérés és jegyzőkönyv készítése</t>
  </si>
  <si>
    <t>Készült: 2022. II. félév</t>
  </si>
  <si>
    <r>
      <t>Építési törmelék konténeres elszállítása, lerakása, lerakóhelyi díjjal, 4,0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-es konténerbe</t>
    </r>
  </si>
  <si>
    <t>Cím : Erzsébet krt. 13. V.em. 3B.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</si>
</sst>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charset val="238"/>
      <scheme val="minor"/>
    </font>
    <font>
      <sz val="10"/>
      <color indexed="8"/>
      <name val="Times New Roman CE"/>
      <charset val="238"/>
    </font>
    <font>
      <vertAlign val="superscript"/>
      <sz val="10"/>
      <color indexed="8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4">
    <xf numFmtId="0" fontId="0" fillId="0" borderId="0" xfId="0"/>
    <xf numFmtId="0" fontId="4" fillId="0" borderId="0" xfId="0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1" xfId="0" applyFont="1" applyBorder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right" vertical="top" wrapText="1"/>
    </xf>
    <xf numFmtId="0" fontId="7" fillId="0" borderId="0" xfId="0" applyFont="1" applyAlignment="1">
      <alignment vertical="top"/>
    </xf>
    <xf numFmtId="0" fontId="6" fillId="0" borderId="2" xfId="0" applyFont="1" applyBorder="1" applyAlignment="1">
      <alignment vertical="top"/>
    </xf>
    <xf numFmtId="10" fontId="6" fillId="0" borderId="2" xfId="0" applyNumberFormat="1" applyFont="1" applyBorder="1" applyAlignment="1">
      <alignment vertical="top"/>
    </xf>
    <xf numFmtId="0" fontId="6" fillId="0" borderId="0" xfId="0" applyFont="1" applyAlignment="1">
      <alignment horizontal="left" vertical="top"/>
    </xf>
    <xf numFmtId="0" fontId="6" fillId="0" borderId="2" xfId="0" applyFont="1" applyBorder="1" applyAlignment="1">
      <alignment horizontal="right" vertical="top"/>
    </xf>
    <xf numFmtId="0" fontId="6" fillId="0" borderId="1" xfId="0" applyFont="1" applyBorder="1" applyAlignment="1">
      <alignment vertical="top"/>
    </xf>
    <xf numFmtId="0" fontId="6" fillId="0" borderId="0" xfId="0" applyFont="1" applyAlignment="1">
      <alignment vertical="top"/>
    </xf>
    <xf numFmtId="164" fontId="6" fillId="0" borderId="0" xfId="1" applyNumberFormat="1" applyFont="1" applyAlignment="1">
      <alignment vertical="top" wrapText="1"/>
    </xf>
    <xf numFmtId="164" fontId="7" fillId="0" borderId="1" xfId="1" applyNumberFormat="1" applyFont="1" applyBorder="1" applyAlignment="1">
      <alignment vertical="top" wrapText="1"/>
    </xf>
    <xf numFmtId="164" fontId="6" fillId="0" borderId="2" xfId="1" applyNumberFormat="1" applyFont="1" applyBorder="1" applyAlignment="1">
      <alignment vertical="top"/>
    </xf>
    <xf numFmtId="0" fontId="7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6" fillId="0" borderId="3" xfId="0" applyFont="1" applyBorder="1" applyAlignment="1">
      <alignment horizontal="center"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164" fontId="6" fillId="0" borderId="1" xfId="1" applyNumberFormat="1" applyFont="1" applyBorder="1" applyAlignment="1">
      <alignment horizontal="center" vertical="top"/>
    </xf>
    <xf numFmtId="164" fontId="6" fillId="0" borderId="2" xfId="1" applyNumberFormat="1" applyFont="1" applyBorder="1" applyAlignment="1">
      <alignment horizontal="center" vertical="top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6"/>
  <sheetViews>
    <sheetView tabSelected="1" workbookViewId="0">
      <selection activeCell="A6" sqref="A6:D6"/>
    </sheetView>
  </sheetViews>
  <sheetFormatPr defaultColWidth="9.109375" defaultRowHeight="15.6" x14ac:dyDescent="0.3"/>
  <cols>
    <col min="1" max="1" width="36.44140625" style="10" customWidth="1"/>
    <col min="2" max="2" width="10.6640625" style="10" customWidth="1"/>
    <col min="3" max="4" width="15.6640625" style="10" customWidth="1"/>
    <col min="5" max="16384" width="9.109375" style="10"/>
  </cols>
  <sheetData>
    <row r="1" spans="1:4" s="14" customFormat="1" x14ac:dyDescent="0.3">
      <c r="A1" s="25"/>
      <c r="B1" s="26"/>
      <c r="C1" s="26"/>
      <c r="D1" s="26"/>
    </row>
    <row r="2" spans="1:4" s="14" customFormat="1" x14ac:dyDescent="0.3">
      <c r="A2" s="25"/>
      <c r="B2" s="26"/>
      <c r="C2" s="26"/>
      <c r="D2" s="26"/>
    </row>
    <row r="3" spans="1:4" s="14" customFormat="1" x14ac:dyDescent="0.3">
      <c r="A3" s="28"/>
      <c r="B3" s="29"/>
      <c r="C3" s="29"/>
      <c r="D3" s="29"/>
    </row>
    <row r="4" spans="1:4" x14ac:dyDescent="0.3">
      <c r="A4" s="25"/>
      <c r="B4" s="29"/>
      <c r="C4" s="29"/>
      <c r="D4" s="29"/>
    </row>
    <row r="5" spans="1:4" x14ac:dyDescent="0.3">
      <c r="A5" s="25"/>
      <c r="B5" s="29"/>
      <c r="C5" s="29"/>
      <c r="D5" s="29"/>
    </row>
    <row r="6" spans="1:4" x14ac:dyDescent="0.3">
      <c r="A6" s="25"/>
      <c r="B6" s="29"/>
      <c r="C6" s="29"/>
      <c r="D6" s="29"/>
    </row>
    <row r="7" spans="1:4" x14ac:dyDescent="0.3">
      <c r="A7" s="25"/>
      <c r="B7" s="29"/>
      <c r="C7" s="29"/>
      <c r="D7" s="29"/>
    </row>
    <row r="9" spans="1:4" x14ac:dyDescent="0.3">
      <c r="A9" s="10" t="s">
        <v>128</v>
      </c>
      <c r="C9" s="10" t="s">
        <v>129</v>
      </c>
    </row>
    <row r="10" spans="1:4" x14ac:dyDescent="0.3">
      <c r="A10" s="10" t="s">
        <v>129</v>
      </c>
      <c r="C10" s="10" t="s">
        <v>129</v>
      </c>
    </row>
    <row r="11" spans="1:4" x14ac:dyDescent="0.3">
      <c r="A11" s="24" t="s">
        <v>152</v>
      </c>
      <c r="C11" s="10" t="s">
        <v>130</v>
      </c>
    </row>
    <row r="12" spans="1:4" x14ac:dyDescent="0.3">
      <c r="A12" s="10" t="s">
        <v>129</v>
      </c>
      <c r="C12" s="10" t="s">
        <v>131</v>
      </c>
    </row>
    <row r="13" spans="1:4" x14ac:dyDescent="0.3">
      <c r="A13" s="10" t="s">
        <v>129</v>
      </c>
      <c r="C13" s="10" t="s">
        <v>132</v>
      </c>
    </row>
    <row r="14" spans="1:4" x14ac:dyDescent="0.3">
      <c r="A14" s="10" t="s">
        <v>129</v>
      </c>
      <c r="C14" s="10" t="s">
        <v>133</v>
      </c>
    </row>
    <row r="15" spans="1:4" x14ac:dyDescent="0.3">
      <c r="A15" s="10" t="s">
        <v>134</v>
      </c>
      <c r="C15" s="10" t="s">
        <v>135</v>
      </c>
    </row>
    <row r="16" spans="1:4" x14ac:dyDescent="0.3">
      <c r="A16" s="10" t="s">
        <v>148</v>
      </c>
    </row>
    <row r="17" spans="1:4" x14ac:dyDescent="0.3">
      <c r="A17" s="10" t="s">
        <v>136</v>
      </c>
    </row>
    <row r="18" spans="1:4" x14ac:dyDescent="0.3">
      <c r="A18" s="10" t="s">
        <v>136</v>
      </c>
    </row>
    <row r="19" spans="1:4" x14ac:dyDescent="0.3">
      <c r="A19" s="20" t="s">
        <v>150</v>
      </c>
    </row>
    <row r="20" spans="1:4" x14ac:dyDescent="0.3">
      <c r="A20" s="10" t="s">
        <v>136</v>
      </c>
    </row>
    <row r="22" spans="1:4" x14ac:dyDescent="0.3">
      <c r="A22" s="30" t="s">
        <v>137</v>
      </c>
      <c r="B22" s="31"/>
      <c r="C22" s="31"/>
      <c r="D22" s="31"/>
    </row>
    <row r="23" spans="1:4" x14ac:dyDescent="0.3">
      <c r="A23" s="15" t="s">
        <v>138</v>
      </c>
      <c r="B23" s="15"/>
      <c r="C23" s="18" t="s">
        <v>139</v>
      </c>
      <c r="D23" s="18" t="s">
        <v>140</v>
      </c>
    </row>
    <row r="24" spans="1:4" x14ac:dyDescent="0.3">
      <c r="A24" s="15" t="s">
        <v>141</v>
      </c>
      <c r="B24" s="15"/>
      <c r="C24" s="23">
        <f>ROUND(SUM(Összesítő!B2:B12),0)</f>
        <v>0</v>
      </c>
      <c r="D24" s="23">
        <f>ROUND(SUM(Összesítő!C2:C12),0)</f>
        <v>0</v>
      </c>
    </row>
    <row r="25" spans="1:4" x14ac:dyDescent="0.3">
      <c r="A25" s="15" t="s">
        <v>142</v>
      </c>
      <c r="B25" s="15"/>
      <c r="C25" s="23">
        <f>ROUND(C24,0)</f>
        <v>0</v>
      </c>
      <c r="D25" s="23">
        <f>ROUND(D24,0)</f>
        <v>0</v>
      </c>
    </row>
    <row r="26" spans="1:4" x14ac:dyDescent="0.3">
      <c r="A26" s="19" t="s">
        <v>143</v>
      </c>
      <c r="B26" s="19"/>
      <c r="C26" s="32">
        <f>ROUND(C25+D25,0)</f>
        <v>0</v>
      </c>
      <c r="D26" s="32"/>
    </row>
    <row r="27" spans="1:4" x14ac:dyDescent="0.3">
      <c r="A27" s="15" t="s">
        <v>144</v>
      </c>
      <c r="B27" s="16">
        <v>0.27</v>
      </c>
      <c r="C27" s="33">
        <f>ROUND(C26*B27,0)</f>
        <v>0</v>
      </c>
      <c r="D27" s="33"/>
    </row>
    <row r="28" spans="1:4" x14ac:dyDescent="0.3">
      <c r="A28" s="15" t="s">
        <v>145</v>
      </c>
      <c r="B28" s="15"/>
      <c r="C28" s="32">
        <f>ROUND(C26+C27,0)</f>
        <v>0</v>
      </c>
      <c r="D28" s="32"/>
    </row>
    <row r="32" spans="1:4" x14ac:dyDescent="0.3">
      <c r="B32" s="27" t="s">
        <v>146</v>
      </c>
      <c r="C32" s="27"/>
    </row>
    <row r="34" spans="1:1" x14ac:dyDescent="0.3">
      <c r="A34" s="17"/>
    </row>
    <row r="35" spans="1:1" x14ac:dyDescent="0.3">
      <c r="A35" s="17"/>
    </row>
    <row r="36" spans="1:1" x14ac:dyDescent="0.3">
      <c r="A36" s="17"/>
    </row>
  </sheetData>
  <mergeCells count="12">
    <mergeCell ref="A1:D1"/>
    <mergeCell ref="A2:D2"/>
    <mergeCell ref="B32:C32"/>
    <mergeCell ref="A3:D3"/>
    <mergeCell ref="A4:D4"/>
    <mergeCell ref="A5:D5"/>
    <mergeCell ref="A6:D6"/>
    <mergeCell ref="A7:D7"/>
    <mergeCell ref="A22:D22"/>
    <mergeCell ref="C26:D26"/>
    <mergeCell ref="C27:D27"/>
    <mergeCell ref="C28:D28"/>
  </mergeCells>
  <pageMargins left="1" right="1" top="1" bottom="1" header="0.41666666666666669" footer="0.41666666666666669"/>
  <pageSetup paperSize="9" orientation="portrait" useFirstPageNumber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28"/>
  <sheetViews>
    <sheetView zoomScale="130" zoomScaleNormal="130" workbookViewId="0">
      <selection activeCell="G6" sqref="G6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3" spans="1:9" ht="66" x14ac:dyDescent="0.3">
      <c r="A3" s="8">
        <v>1</v>
      </c>
      <c r="B3" s="1" t="s">
        <v>59</v>
      </c>
      <c r="C3" s="2" t="s">
        <v>60</v>
      </c>
      <c r="D3" s="6">
        <v>20</v>
      </c>
      <c r="E3" s="1" t="s">
        <v>12</v>
      </c>
      <c r="F3" s="6">
        <v>0</v>
      </c>
      <c r="G3" s="6">
        <v>0</v>
      </c>
      <c r="H3" s="6">
        <f>ROUND(D3*F3, 0)</f>
        <v>0</v>
      </c>
      <c r="I3" s="6">
        <f>ROUND(D3*G3, 0)</f>
        <v>0</v>
      </c>
    </row>
    <row r="5" spans="1:9" ht="39.6" x14ac:dyDescent="0.3">
      <c r="A5" s="8">
        <v>2</v>
      </c>
      <c r="B5" s="1" t="s">
        <v>61</v>
      </c>
      <c r="C5" s="2" t="s">
        <v>62</v>
      </c>
      <c r="D5" s="6">
        <v>10</v>
      </c>
      <c r="E5" s="1" t="s">
        <v>12</v>
      </c>
      <c r="F5" s="6">
        <v>0</v>
      </c>
      <c r="G5" s="6">
        <v>0</v>
      </c>
      <c r="H5" s="6">
        <f>ROUND(D5*F5, 0)</f>
        <v>0</v>
      </c>
      <c r="I5" s="6">
        <f>ROUND(D5*G5, 0)</f>
        <v>0</v>
      </c>
    </row>
    <row r="7" spans="1:9" ht="39.6" x14ac:dyDescent="0.3">
      <c r="A7" s="8">
        <v>3</v>
      </c>
      <c r="B7" s="1" t="s">
        <v>63</v>
      </c>
      <c r="C7" s="2" t="s">
        <v>64</v>
      </c>
      <c r="D7" s="6">
        <v>2</v>
      </c>
      <c r="E7" s="1" t="s">
        <v>12</v>
      </c>
      <c r="F7" s="6">
        <v>0</v>
      </c>
      <c r="G7" s="6">
        <v>0</v>
      </c>
      <c r="H7" s="6">
        <f>ROUND(D7*F7, 0)</f>
        <v>0</v>
      </c>
      <c r="I7" s="6">
        <f>ROUND(D7*G7, 0)</f>
        <v>0</v>
      </c>
    </row>
    <row r="9" spans="1:9" ht="66" x14ac:dyDescent="0.3">
      <c r="A9" s="8">
        <v>4</v>
      </c>
      <c r="B9" s="1" t="s">
        <v>65</v>
      </c>
      <c r="C9" s="2" t="s">
        <v>66</v>
      </c>
      <c r="D9" s="6">
        <v>4</v>
      </c>
      <c r="E9" s="1" t="s">
        <v>12</v>
      </c>
      <c r="F9" s="6">
        <v>0</v>
      </c>
      <c r="G9" s="6">
        <v>0</v>
      </c>
      <c r="H9" s="6">
        <f>ROUND(D9*F9, 0)</f>
        <v>0</v>
      </c>
      <c r="I9" s="6">
        <f>ROUND(D9*G9, 0)</f>
        <v>0</v>
      </c>
    </row>
    <row r="11" spans="1:9" ht="79.2" x14ac:dyDescent="0.3">
      <c r="A11" s="8">
        <v>5</v>
      </c>
      <c r="B11" s="1" t="s">
        <v>67</v>
      </c>
      <c r="C11" s="2" t="s">
        <v>68</v>
      </c>
      <c r="D11" s="6">
        <v>8</v>
      </c>
      <c r="E11" s="1" t="s">
        <v>12</v>
      </c>
      <c r="F11" s="6">
        <v>0</v>
      </c>
      <c r="G11" s="6">
        <v>0</v>
      </c>
      <c r="H11" s="6">
        <f>ROUND(D11*F11, 0)</f>
        <v>0</v>
      </c>
      <c r="I11" s="6">
        <f>ROUND(D11*G11, 0)</f>
        <v>0</v>
      </c>
    </row>
    <row r="13" spans="1:9" ht="79.2" x14ac:dyDescent="0.3">
      <c r="A13" s="8">
        <v>6</v>
      </c>
      <c r="B13" s="1" t="s">
        <v>69</v>
      </c>
      <c r="C13" s="2" t="s">
        <v>70</v>
      </c>
      <c r="D13" s="6">
        <v>2</v>
      </c>
      <c r="E13" s="1" t="s">
        <v>12</v>
      </c>
      <c r="F13" s="6">
        <v>0</v>
      </c>
      <c r="G13" s="6">
        <v>0</v>
      </c>
      <c r="H13" s="6">
        <f>ROUND(D13*F13, 0)</f>
        <v>0</v>
      </c>
      <c r="I13" s="6">
        <f>ROUND(D13*G13, 0)</f>
        <v>0</v>
      </c>
    </row>
    <row r="15" spans="1:9" ht="79.2" x14ac:dyDescent="0.3">
      <c r="A15" s="8">
        <v>7</v>
      </c>
      <c r="B15" s="1" t="s">
        <v>71</v>
      </c>
      <c r="C15" s="2" t="s">
        <v>72</v>
      </c>
      <c r="D15" s="6">
        <v>2</v>
      </c>
      <c r="E15" s="1" t="s">
        <v>12</v>
      </c>
      <c r="F15" s="6">
        <v>0</v>
      </c>
      <c r="G15" s="6">
        <v>0</v>
      </c>
      <c r="H15" s="6">
        <f>ROUND(D15*F15, 0)</f>
        <v>0</v>
      </c>
      <c r="I15" s="6">
        <f>ROUND(D15*G15, 0)</f>
        <v>0</v>
      </c>
    </row>
    <row r="17" spans="1:9" ht="79.2" x14ac:dyDescent="0.3">
      <c r="A17" s="8">
        <v>8</v>
      </c>
      <c r="B17" s="1" t="s">
        <v>73</v>
      </c>
      <c r="C17" s="2" t="s">
        <v>74</v>
      </c>
      <c r="D17" s="6">
        <v>2</v>
      </c>
      <c r="E17" s="1" t="s">
        <v>12</v>
      </c>
      <c r="F17" s="6">
        <v>0</v>
      </c>
      <c r="G17" s="6">
        <v>0</v>
      </c>
      <c r="H17" s="6">
        <f>ROUND(D17*F17, 0)</f>
        <v>0</v>
      </c>
      <c r="I17" s="6">
        <f>ROUND(D17*G17, 0)</f>
        <v>0</v>
      </c>
    </row>
    <row r="19" spans="1:9" ht="79.2" x14ac:dyDescent="0.3">
      <c r="A19" s="8">
        <v>9</v>
      </c>
      <c r="B19" s="1" t="s">
        <v>75</v>
      </c>
      <c r="C19" s="2" t="s">
        <v>76</v>
      </c>
      <c r="D19" s="6">
        <v>4</v>
      </c>
      <c r="E19" s="1" t="s">
        <v>12</v>
      </c>
      <c r="F19" s="6">
        <v>0</v>
      </c>
      <c r="G19" s="6">
        <v>0</v>
      </c>
      <c r="H19" s="6">
        <f>ROUND(D19*F19, 0)</f>
        <v>0</v>
      </c>
      <c r="I19" s="6">
        <f>ROUND(D19*G19, 0)</f>
        <v>0</v>
      </c>
    </row>
    <row r="20" spans="1:9" ht="26.4" x14ac:dyDescent="0.3">
      <c r="C20" s="2" t="s">
        <v>77</v>
      </c>
    </row>
    <row r="22" spans="1:9" ht="66" x14ac:dyDescent="0.3">
      <c r="A22" s="8">
        <v>10</v>
      </c>
      <c r="B22" s="1" t="s">
        <v>78</v>
      </c>
      <c r="C22" s="2" t="s">
        <v>79</v>
      </c>
      <c r="D22" s="6">
        <v>10</v>
      </c>
      <c r="E22" s="1" t="s">
        <v>12</v>
      </c>
      <c r="F22" s="6">
        <v>0</v>
      </c>
      <c r="G22" s="6">
        <v>0</v>
      </c>
      <c r="H22" s="6">
        <f>ROUND(D22*F22, 0)</f>
        <v>0</v>
      </c>
      <c r="I22" s="6">
        <f>ROUND(D22*G22, 0)</f>
        <v>0</v>
      </c>
    </row>
    <row r="24" spans="1:9" ht="52.8" x14ac:dyDescent="0.3">
      <c r="A24" s="8">
        <v>11</v>
      </c>
      <c r="B24" s="1" t="s">
        <v>80</v>
      </c>
      <c r="C24" s="2" t="s">
        <v>81</v>
      </c>
      <c r="D24" s="6">
        <v>1</v>
      </c>
      <c r="E24" s="1" t="s">
        <v>12</v>
      </c>
      <c r="F24" s="6">
        <v>0</v>
      </c>
      <c r="G24" s="6">
        <v>0</v>
      </c>
      <c r="H24" s="6">
        <f>ROUND(D24*F24, 0)</f>
        <v>0</v>
      </c>
      <c r="I24" s="6">
        <f>ROUND(D24*G24, 0)</f>
        <v>0</v>
      </c>
    </row>
    <row r="26" spans="1:9" ht="26.4" x14ac:dyDescent="0.3">
      <c r="A26" s="8">
        <v>12</v>
      </c>
      <c r="B26" s="1" t="s">
        <v>147</v>
      </c>
      <c r="C26" s="2" t="s">
        <v>149</v>
      </c>
      <c r="D26" s="6">
        <v>1</v>
      </c>
      <c r="E26" s="1" t="s">
        <v>12</v>
      </c>
      <c r="F26" s="6">
        <v>0</v>
      </c>
      <c r="G26" s="6">
        <v>0</v>
      </c>
      <c r="H26" s="6">
        <f>ROUND(D26*F26, 0)</f>
        <v>0</v>
      </c>
      <c r="I26" s="6">
        <f>ROUND(D26*G26, 0)</f>
        <v>0</v>
      </c>
    </row>
    <row r="28" spans="1:9" s="9" customFormat="1" x14ac:dyDescent="0.3">
      <c r="A28" s="7"/>
      <c r="B28" s="3"/>
      <c r="C28" s="3" t="s">
        <v>13</v>
      </c>
      <c r="D28" s="5"/>
      <c r="E28" s="3"/>
      <c r="F28" s="5"/>
      <c r="G28" s="5"/>
      <c r="H28" s="5">
        <f>ROUND(SUM(H2:H27),0)</f>
        <v>0</v>
      </c>
      <c r="I28" s="5">
        <f>ROUND(SUM(I2:I27),0)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Elektromosenergia-ellátás, villanyszerelés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7"/>
  <sheetViews>
    <sheetView workbookViewId="0">
      <selection activeCell="F5" sqref="F5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52.8" x14ac:dyDescent="0.3">
      <c r="A2" s="8">
        <v>1</v>
      </c>
      <c r="B2" s="1" t="s">
        <v>83</v>
      </c>
      <c r="C2" s="2" t="s">
        <v>84</v>
      </c>
      <c r="D2" s="6">
        <v>1</v>
      </c>
      <c r="E2" s="1" t="s">
        <v>12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79.2" x14ac:dyDescent="0.3">
      <c r="A4" s="8">
        <v>2</v>
      </c>
      <c r="B4" s="1" t="s">
        <v>85</v>
      </c>
      <c r="C4" s="2" t="s">
        <v>86</v>
      </c>
      <c r="D4" s="6">
        <v>1</v>
      </c>
      <c r="E4" s="1" t="s">
        <v>12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5" spans="1:9" x14ac:dyDescent="0.3">
      <c r="C5" s="2" t="s">
        <v>87</v>
      </c>
    </row>
    <row r="7" spans="1:9" s="9" customFormat="1" x14ac:dyDescent="0.3">
      <c r="A7" s="7"/>
      <c r="B7" s="3"/>
      <c r="C7" s="3" t="s">
        <v>13</v>
      </c>
      <c r="D7" s="5"/>
      <c r="E7" s="3"/>
      <c r="F7" s="5"/>
      <c r="G7" s="5"/>
      <c r="H7" s="5">
        <f>ROUND(SUM(H2:H6),0)</f>
        <v>0</v>
      </c>
      <c r="I7" s="5">
        <f>ROUND(SUM(I2:I6),0)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Épületautomatika, -felügyelet (gyengeáram)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34"/>
  <sheetViews>
    <sheetView topLeftCell="A25" zoomScale="130" zoomScaleNormal="130" workbookViewId="0">
      <selection activeCell="G38" sqref="G38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89</v>
      </c>
      <c r="C2" s="2" t="s">
        <v>90</v>
      </c>
      <c r="D2" s="6">
        <v>2</v>
      </c>
      <c r="E2" s="1" t="s">
        <v>12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6.4" x14ac:dyDescent="0.3">
      <c r="A4" s="8">
        <v>2</v>
      </c>
      <c r="B4" s="1" t="s">
        <v>91</v>
      </c>
      <c r="C4" s="2" t="s">
        <v>92</v>
      </c>
      <c r="D4" s="6">
        <v>1</v>
      </c>
      <c r="E4" s="1" t="s">
        <v>12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26.4" x14ac:dyDescent="0.3">
      <c r="A6" s="8">
        <v>3</v>
      </c>
      <c r="B6" s="1" t="s">
        <v>93</v>
      </c>
      <c r="C6" s="2" t="s">
        <v>94</v>
      </c>
      <c r="D6" s="6">
        <v>1</v>
      </c>
      <c r="E6" s="1" t="s">
        <v>12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26.4" x14ac:dyDescent="0.3">
      <c r="A8" s="8">
        <v>4</v>
      </c>
      <c r="B8" s="1" t="s">
        <v>95</v>
      </c>
      <c r="C8" s="2" t="s">
        <v>96</v>
      </c>
      <c r="D8" s="6">
        <v>2</v>
      </c>
      <c r="E8" s="1" t="s">
        <v>12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79.2" x14ac:dyDescent="0.3">
      <c r="A10" s="8">
        <v>5</v>
      </c>
      <c r="B10" s="1" t="s">
        <v>97</v>
      </c>
      <c r="C10" s="2" t="s">
        <v>98</v>
      </c>
      <c r="D10" s="6">
        <v>2</v>
      </c>
      <c r="E10" s="1" t="s">
        <v>12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79.2" x14ac:dyDescent="0.3">
      <c r="A12" s="8">
        <v>6</v>
      </c>
      <c r="B12" s="1" t="s">
        <v>99</v>
      </c>
      <c r="C12" s="2" t="s">
        <v>100</v>
      </c>
      <c r="D12" s="6">
        <v>1</v>
      </c>
      <c r="E12" s="1" t="s">
        <v>12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79.2" x14ac:dyDescent="0.3">
      <c r="A14" s="8">
        <v>7</v>
      </c>
      <c r="B14" s="1" t="s">
        <v>101</v>
      </c>
      <c r="C14" s="2" t="s">
        <v>102</v>
      </c>
      <c r="D14" s="6">
        <v>1</v>
      </c>
      <c r="E14" s="1" t="s">
        <v>12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92.4" x14ac:dyDescent="0.3">
      <c r="A16" s="8">
        <v>8</v>
      </c>
      <c r="B16" s="1" t="s">
        <v>103</v>
      </c>
      <c r="C16" s="2" t="s">
        <v>104</v>
      </c>
      <c r="D16" s="6">
        <v>2</v>
      </c>
      <c r="E16" s="1" t="s">
        <v>12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8" spans="1:9" ht="39.6" x14ac:dyDescent="0.3">
      <c r="A18" s="8">
        <v>9</v>
      </c>
      <c r="B18" s="1" t="s">
        <v>105</v>
      </c>
      <c r="C18" s="2" t="s">
        <v>106</v>
      </c>
      <c r="D18" s="6">
        <v>2</v>
      </c>
      <c r="E18" s="1" t="s">
        <v>12</v>
      </c>
      <c r="F18" s="6">
        <v>0</v>
      </c>
      <c r="G18" s="6">
        <v>0</v>
      </c>
      <c r="H18" s="6">
        <f>ROUND(D18*F18, 0)</f>
        <v>0</v>
      </c>
      <c r="I18" s="6">
        <f>ROUND(D18*G18, 0)</f>
        <v>0</v>
      </c>
    </row>
    <row r="20" spans="1:9" ht="66" x14ac:dyDescent="0.3">
      <c r="A20" s="8">
        <v>10</v>
      </c>
      <c r="B20" s="1" t="s">
        <v>107</v>
      </c>
      <c r="C20" s="2" t="s">
        <v>108</v>
      </c>
      <c r="D20" s="6">
        <v>2</v>
      </c>
      <c r="E20" s="1" t="s">
        <v>12</v>
      </c>
      <c r="F20" s="6">
        <v>0</v>
      </c>
      <c r="G20" s="6">
        <v>0</v>
      </c>
      <c r="H20" s="6">
        <f>ROUND(D20*F20, 0)</f>
        <v>0</v>
      </c>
      <c r="I20" s="6">
        <f>ROUND(D20*G20, 0)</f>
        <v>0</v>
      </c>
    </row>
    <row r="22" spans="1:9" ht="52.8" x14ac:dyDescent="0.3">
      <c r="A22" s="8">
        <v>11</v>
      </c>
      <c r="B22" s="1" t="s">
        <v>109</v>
      </c>
      <c r="C22" s="2" t="s">
        <v>110</v>
      </c>
      <c r="D22" s="6">
        <v>2</v>
      </c>
      <c r="E22" s="1" t="s">
        <v>12</v>
      </c>
      <c r="F22" s="6">
        <v>0</v>
      </c>
      <c r="G22" s="6">
        <v>0</v>
      </c>
      <c r="H22" s="6">
        <f>ROUND(D22*F22, 0)</f>
        <v>0</v>
      </c>
      <c r="I22" s="6">
        <f>ROUND(D22*G22, 0)</f>
        <v>0</v>
      </c>
    </row>
    <row r="24" spans="1:9" ht="66" x14ac:dyDescent="0.3">
      <c r="A24" s="8">
        <v>12</v>
      </c>
      <c r="B24" s="1" t="s">
        <v>111</v>
      </c>
      <c r="C24" s="2" t="s">
        <v>112</v>
      </c>
      <c r="D24" s="6">
        <v>1</v>
      </c>
      <c r="E24" s="1" t="s">
        <v>12</v>
      </c>
      <c r="F24" s="6">
        <v>0</v>
      </c>
      <c r="G24" s="6">
        <v>0</v>
      </c>
      <c r="H24" s="6">
        <f>ROUND(D24*F24, 0)</f>
        <v>0</v>
      </c>
      <c r="I24" s="6">
        <f>ROUND(D24*G24, 0)</f>
        <v>0</v>
      </c>
    </row>
    <row r="26" spans="1:9" ht="66" x14ac:dyDescent="0.3">
      <c r="A26" s="8">
        <v>13</v>
      </c>
      <c r="B26" s="1" t="s">
        <v>113</v>
      </c>
      <c r="C26" s="2" t="s">
        <v>114</v>
      </c>
      <c r="D26" s="6">
        <v>1</v>
      </c>
      <c r="E26" s="1" t="s">
        <v>12</v>
      </c>
      <c r="F26" s="6">
        <v>0</v>
      </c>
      <c r="G26" s="6">
        <v>0</v>
      </c>
      <c r="H26" s="6">
        <f>ROUND(D26*F26, 0)</f>
        <v>0</v>
      </c>
      <c r="I26" s="6">
        <f>ROUND(D26*G26, 0)</f>
        <v>0</v>
      </c>
    </row>
    <row r="27" spans="1:9" x14ac:dyDescent="0.3">
      <c r="F27" s="6">
        <v>0</v>
      </c>
    </row>
    <row r="28" spans="1:9" ht="79.2" x14ac:dyDescent="0.3">
      <c r="A28" s="8">
        <v>14</v>
      </c>
      <c r="B28" s="1" t="s">
        <v>115</v>
      </c>
      <c r="C28" s="2" t="s">
        <v>116</v>
      </c>
      <c r="D28" s="6">
        <v>1</v>
      </c>
      <c r="E28" s="1" t="s">
        <v>12</v>
      </c>
      <c r="F28" s="6">
        <v>0</v>
      </c>
      <c r="G28" s="6">
        <v>0</v>
      </c>
      <c r="H28" s="6">
        <f>ROUND(D28*F28, 0)</f>
        <v>0</v>
      </c>
      <c r="I28" s="6">
        <f>ROUND(D28*G28, 0)</f>
        <v>0</v>
      </c>
    </row>
    <row r="30" spans="1:9" ht="66" x14ac:dyDescent="0.3">
      <c r="A30" s="8">
        <v>15</v>
      </c>
      <c r="B30" s="1" t="s">
        <v>117</v>
      </c>
      <c r="C30" s="2" t="s">
        <v>118</v>
      </c>
      <c r="D30" s="6">
        <v>1</v>
      </c>
      <c r="E30" s="1" t="s">
        <v>12</v>
      </c>
      <c r="F30" s="6">
        <v>0</v>
      </c>
      <c r="G30" s="6">
        <v>0</v>
      </c>
      <c r="H30" s="6">
        <f>ROUND(D30*F30, 0)</f>
        <v>0</v>
      </c>
      <c r="I30" s="6">
        <f>ROUND(D30*G30, 0)</f>
        <v>0</v>
      </c>
    </row>
    <row r="32" spans="1:9" ht="52.8" x14ac:dyDescent="0.3">
      <c r="A32" s="8">
        <v>16</v>
      </c>
      <c r="B32" s="1" t="s">
        <v>119</v>
      </c>
      <c r="C32" s="2" t="s">
        <v>120</v>
      </c>
      <c r="D32" s="6">
        <v>1</v>
      </c>
      <c r="E32" s="1" t="s">
        <v>12</v>
      </c>
      <c r="F32" s="6">
        <v>0</v>
      </c>
      <c r="G32" s="6">
        <v>0</v>
      </c>
      <c r="H32" s="6">
        <f>ROUND(D32*F32, 0)</f>
        <v>0</v>
      </c>
      <c r="I32" s="6">
        <f>ROUND(D32*G32, 0)</f>
        <v>0</v>
      </c>
    </row>
    <row r="34" spans="1:9" s="9" customFormat="1" x14ac:dyDescent="0.3">
      <c r="A34" s="7"/>
      <c r="B34" s="3"/>
      <c r="C34" s="3" t="s">
        <v>13</v>
      </c>
      <c r="D34" s="5"/>
      <c r="E34" s="3"/>
      <c r="F34" s="5"/>
      <c r="G34" s="5"/>
      <c r="H34" s="5">
        <f>ROUND(SUM(H2:H33),0)</f>
        <v>0</v>
      </c>
      <c r="I34" s="5">
        <f>ROUND(SUM(I2:I33),0)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Épületgépészeti szerelvények és berendezések szerelése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6"/>
  <sheetViews>
    <sheetView workbookViewId="0">
      <selection activeCell="G11" sqref="G11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6.4" x14ac:dyDescent="0.3">
      <c r="A2" s="8">
        <v>1</v>
      </c>
      <c r="B2" s="1" t="s">
        <v>122</v>
      </c>
      <c r="C2" s="2" t="s">
        <v>123</v>
      </c>
      <c r="D2" s="6">
        <v>1</v>
      </c>
      <c r="E2" s="1" t="s">
        <v>44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6.4" x14ac:dyDescent="0.3">
      <c r="A4" s="8">
        <v>2</v>
      </c>
      <c r="B4" s="1" t="s">
        <v>124</v>
      </c>
      <c r="C4" s="2" t="s">
        <v>125</v>
      </c>
      <c r="D4" s="6">
        <v>1</v>
      </c>
      <c r="E4" s="1" t="s">
        <v>44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s="9" customFormat="1" x14ac:dyDescent="0.3">
      <c r="A6" s="7"/>
      <c r="B6" s="3"/>
      <c r="C6" s="3" t="s">
        <v>13</v>
      </c>
      <c r="D6" s="5"/>
      <c r="E6" s="3"/>
      <c r="F6" s="5"/>
      <c r="G6" s="5"/>
      <c r="H6" s="5">
        <f>ROUND(SUM(H2:H5),0)</f>
        <v>0</v>
      </c>
      <c r="I6" s="5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Takarítási munka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3"/>
  <sheetViews>
    <sheetView workbookViewId="0">
      <selection activeCell="B20" sqref="B20"/>
    </sheetView>
  </sheetViews>
  <sheetFormatPr defaultColWidth="9.109375" defaultRowHeight="15.6" x14ac:dyDescent="0.3"/>
  <cols>
    <col min="1" max="1" width="36.44140625" style="11" customWidth="1"/>
    <col min="2" max="3" width="20.6640625" style="11" customWidth="1"/>
    <col min="4" max="16384" width="9.109375" style="11"/>
  </cols>
  <sheetData>
    <row r="1" spans="1:3" s="12" customFormat="1" x14ac:dyDescent="0.3">
      <c r="A1" s="12" t="s">
        <v>0</v>
      </c>
      <c r="B1" s="13" t="s">
        <v>1</v>
      </c>
      <c r="C1" s="13" t="s">
        <v>2</v>
      </c>
    </row>
    <row r="2" spans="1:3" x14ac:dyDescent="0.3">
      <c r="A2" s="11" t="s">
        <v>16</v>
      </c>
      <c r="B2" s="21">
        <f>Költségtérítések!H4</f>
        <v>0</v>
      </c>
      <c r="C2" s="21">
        <f>Költségtérítések!I4</f>
        <v>0</v>
      </c>
    </row>
    <row r="3" spans="1:3" x14ac:dyDescent="0.3">
      <c r="A3" s="11" t="s">
        <v>21</v>
      </c>
      <c r="B3" s="21">
        <f>'Irtás, föld- és sziklamunka'!H6</f>
        <v>0</v>
      </c>
      <c r="C3" s="21">
        <f>'Irtás, föld- és sziklamunka'!I6</f>
        <v>0</v>
      </c>
    </row>
    <row r="4" spans="1:3" x14ac:dyDescent="0.3">
      <c r="A4" s="11" t="s">
        <v>32</v>
      </c>
      <c r="B4" s="21">
        <f>'Vakolás és rabicolás'!H11</f>
        <v>0</v>
      </c>
      <c r="C4" s="21">
        <f>'Vakolás és rabicolás'!I11</f>
        <v>0</v>
      </c>
    </row>
    <row r="5" spans="1:3" ht="31.2" x14ac:dyDescent="0.3">
      <c r="A5" s="11" t="s">
        <v>39</v>
      </c>
      <c r="B5" s="21">
        <f>'Hideg- és melegburkolatok készí'!H10</f>
        <v>0</v>
      </c>
      <c r="C5" s="21">
        <f>'Hideg- és melegburkolatok készí'!I10</f>
        <v>0</v>
      </c>
    </row>
    <row r="6" spans="1:3" x14ac:dyDescent="0.3">
      <c r="A6" s="11" t="s">
        <v>42</v>
      </c>
      <c r="B6" s="21">
        <f>'Fa- és műanyag szerkezet elhely'!H5</f>
        <v>0</v>
      </c>
      <c r="C6" s="21">
        <f>'Fa- és műanyag szerkezet elhely'!I5</f>
        <v>0</v>
      </c>
    </row>
    <row r="7" spans="1:3" x14ac:dyDescent="0.3">
      <c r="A7" s="11" t="s">
        <v>55</v>
      </c>
      <c r="B7" s="21">
        <f>Felületképzés!H13</f>
        <v>0</v>
      </c>
      <c r="C7" s="21">
        <f>Felületképzés!I13</f>
        <v>0</v>
      </c>
    </row>
    <row r="8" spans="1:3" ht="31.2" x14ac:dyDescent="0.3">
      <c r="A8" s="11" t="s">
        <v>58</v>
      </c>
      <c r="B8" s="21">
        <f>'Beépített berendezési tárgyak e'!H4</f>
        <v>0</v>
      </c>
      <c r="C8" s="21">
        <f>'Beépített berendezési tárgyak e'!I4</f>
        <v>0</v>
      </c>
    </row>
    <row r="9" spans="1:3" ht="31.2" x14ac:dyDescent="0.3">
      <c r="A9" s="11" t="s">
        <v>82</v>
      </c>
      <c r="B9" s="21">
        <f>'Elektromosenergia-ellátás, vill'!H28</f>
        <v>0</v>
      </c>
      <c r="C9" s="21">
        <f>'Elektromosenergia-ellátás, vill'!I28</f>
        <v>0</v>
      </c>
    </row>
    <row r="10" spans="1:3" ht="31.2" x14ac:dyDescent="0.3">
      <c r="A10" s="11" t="s">
        <v>88</v>
      </c>
      <c r="B10" s="21">
        <f>'Épületautomatika, -felügyelet ('!H7</f>
        <v>0</v>
      </c>
      <c r="C10" s="21">
        <f>'Épületautomatika, -felügyelet ('!I7</f>
        <v>0</v>
      </c>
    </row>
    <row r="11" spans="1:3" ht="31.2" x14ac:dyDescent="0.3">
      <c r="A11" s="11" t="s">
        <v>121</v>
      </c>
      <c r="B11" s="21">
        <f>'Épületgépészeti szerelvények és'!H34</f>
        <v>0</v>
      </c>
      <c r="C11" s="21">
        <f>'Épületgépészeti szerelvények és'!I34</f>
        <v>0</v>
      </c>
    </row>
    <row r="12" spans="1:3" x14ac:dyDescent="0.3">
      <c r="A12" s="11" t="s">
        <v>126</v>
      </c>
      <c r="B12" s="21">
        <f>'Takarítási munka'!H6</f>
        <v>0</v>
      </c>
      <c r="C12" s="21">
        <f>'Takarítási munka'!I6</f>
        <v>0</v>
      </c>
    </row>
    <row r="13" spans="1:3" s="12" customFormat="1" x14ac:dyDescent="0.3">
      <c r="A13" s="12" t="s">
        <v>127</v>
      </c>
      <c r="B13" s="22">
        <f>ROUND(SUM(B2:B12),0)</f>
        <v>0</v>
      </c>
      <c r="C13" s="22">
        <f>ROUND(SUM(C2:C12), 0)</f>
        <v>0</v>
      </c>
    </row>
  </sheetData>
  <pageMargins left="1" right="1" top="1" bottom="1" header="0.41666666666666669" footer="0.41666666666666669"/>
  <pageSetup paperSize="9" orientation="portrait" useFirstPageNumber="1" verticalDpi="0" r:id="rId1"/>
  <headerFooter>
    <oddHeader>&amp;C&amp;"Times New Roman,bold"&amp;12Munkanem összesítő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"/>
  <sheetViews>
    <sheetView workbookViewId="0">
      <selection activeCell="G15" sqref="G15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6.4" x14ac:dyDescent="0.3">
      <c r="A2" s="8">
        <v>1</v>
      </c>
      <c r="B2" s="1" t="s">
        <v>14</v>
      </c>
      <c r="C2" s="2" t="s">
        <v>15</v>
      </c>
      <c r="D2" s="6">
        <v>1</v>
      </c>
      <c r="E2" s="1" t="s">
        <v>12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13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Költségtérítések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6"/>
  <sheetViews>
    <sheetView workbookViewId="0">
      <selection activeCell="G21" sqref="G21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42" x14ac:dyDescent="0.3">
      <c r="A2" s="8">
        <v>1</v>
      </c>
      <c r="B2" s="1" t="s">
        <v>17</v>
      </c>
      <c r="C2" s="2" t="s">
        <v>151</v>
      </c>
      <c r="D2" s="6">
        <v>1</v>
      </c>
      <c r="E2" s="1" t="s">
        <v>12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39.6" x14ac:dyDescent="0.3">
      <c r="A4" s="8">
        <v>2</v>
      </c>
      <c r="B4" s="1" t="s">
        <v>18</v>
      </c>
      <c r="C4" s="2" t="s">
        <v>20</v>
      </c>
      <c r="D4" s="6">
        <v>4</v>
      </c>
      <c r="E4" s="1" t="s">
        <v>19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s="9" customFormat="1" x14ac:dyDescent="0.3">
      <c r="A6" s="7"/>
      <c r="B6" s="3"/>
      <c r="C6" s="3" t="s">
        <v>13</v>
      </c>
      <c r="D6" s="5"/>
      <c r="E6" s="3"/>
      <c r="F6" s="5"/>
      <c r="G6" s="5"/>
      <c r="H6" s="5">
        <f>ROUND(SUM(H2:H5),0)</f>
        <v>0</v>
      </c>
      <c r="I6" s="5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Irtás, föld- és sziklamunka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1"/>
  <sheetViews>
    <sheetView workbookViewId="0">
      <selection activeCell="F1" sqref="F1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3" spans="1:9" ht="66" x14ac:dyDescent="0.3">
      <c r="A3" s="8">
        <v>1</v>
      </c>
      <c r="B3" s="1" t="s">
        <v>24</v>
      </c>
      <c r="C3" s="2" t="s">
        <v>25</v>
      </c>
      <c r="D3" s="6">
        <v>5</v>
      </c>
      <c r="E3" s="1" t="s">
        <v>22</v>
      </c>
      <c r="F3" s="6">
        <v>0</v>
      </c>
      <c r="G3" s="6">
        <v>0</v>
      </c>
      <c r="H3" s="6">
        <f>ROUND(D3*F3, 0)</f>
        <v>0</v>
      </c>
      <c r="I3" s="6">
        <f>ROUND(D3*G3, 0)</f>
        <v>0</v>
      </c>
    </row>
    <row r="5" spans="1:9" ht="66" x14ac:dyDescent="0.3">
      <c r="A5" s="8">
        <v>2</v>
      </c>
      <c r="B5" s="1" t="s">
        <v>26</v>
      </c>
      <c r="C5" s="2" t="s">
        <v>27</v>
      </c>
      <c r="D5" s="6">
        <v>5</v>
      </c>
      <c r="E5" s="1" t="s">
        <v>22</v>
      </c>
      <c r="F5" s="6">
        <v>0</v>
      </c>
      <c r="G5" s="6">
        <v>0</v>
      </c>
      <c r="H5" s="6">
        <f>ROUND(D5*F5, 0)</f>
        <v>0</v>
      </c>
      <c r="I5" s="6">
        <f>ROUND(D5*G5, 0)</f>
        <v>0</v>
      </c>
    </row>
    <row r="7" spans="1:9" ht="26.4" x14ac:dyDescent="0.3">
      <c r="A7" s="8">
        <v>3</v>
      </c>
      <c r="B7" s="1" t="s">
        <v>28</v>
      </c>
      <c r="C7" s="2" t="s">
        <v>29</v>
      </c>
      <c r="D7" s="6">
        <v>3</v>
      </c>
      <c r="E7" s="1" t="s">
        <v>23</v>
      </c>
      <c r="F7" s="6">
        <v>0</v>
      </c>
      <c r="G7" s="6">
        <v>0</v>
      </c>
      <c r="H7" s="6">
        <f>ROUND(D7*F7, 0)</f>
        <v>0</v>
      </c>
      <c r="I7" s="6">
        <f>ROUND(D7*G7, 0)</f>
        <v>0</v>
      </c>
    </row>
    <row r="9" spans="1:9" ht="26.4" x14ac:dyDescent="0.3">
      <c r="A9" s="8">
        <v>4</v>
      </c>
      <c r="B9" s="1" t="s">
        <v>30</v>
      </c>
      <c r="C9" s="2" t="s">
        <v>31</v>
      </c>
      <c r="D9" s="6">
        <v>3</v>
      </c>
      <c r="E9" s="1" t="s">
        <v>23</v>
      </c>
      <c r="F9" s="6">
        <v>0</v>
      </c>
      <c r="G9" s="6">
        <v>0</v>
      </c>
      <c r="H9" s="6">
        <f>ROUND(D9*F9, 0)</f>
        <v>0</v>
      </c>
      <c r="I9" s="6">
        <f>ROUND(D9*G9, 0)</f>
        <v>0</v>
      </c>
    </row>
    <row r="11" spans="1:9" s="9" customFormat="1" x14ac:dyDescent="0.3">
      <c r="A11" s="7"/>
      <c r="B11" s="3"/>
      <c r="C11" s="3" t="s">
        <v>13</v>
      </c>
      <c r="D11" s="5"/>
      <c r="E11" s="3"/>
      <c r="F11" s="5"/>
      <c r="G11" s="5"/>
      <c r="H11" s="5">
        <f>ROUND(SUM(H2:H10),0)</f>
        <v>0</v>
      </c>
      <c r="I11" s="5">
        <f>ROUND(SUM(I2:I10),0)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Vakolás és rabicolás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0"/>
  <sheetViews>
    <sheetView workbookViewId="0">
      <selection activeCell="G5" sqref="G5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3" spans="1:9" ht="39.6" x14ac:dyDescent="0.3">
      <c r="A3" s="8">
        <v>1</v>
      </c>
      <c r="B3" s="1" t="s">
        <v>33</v>
      </c>
      <c r="C3" s="2" t="s">
        <v>34</v>
      </c>
      <c r="D3" s="6">
        <v>30</v>
      </c>
      <c r="E3" s="1" t="s">
        <v>22</v>
      </c>
      <c r="F3" s="6">
        <v>0</v>
      </c>
      <c r="G3" s="6">
        <v>0</v>
      </c>
      <c r="H3" s="6">
        <f>ROUND(D3*F3, 0)</f>
        <v>0</v>
      </c>
      <c r="I3" s="6">
        <f>ROUND(D3*G3, 0)</f>
        <v>0</v>
      </c>
    </row>
    <row r="6" spans="1:9" ht="79.2" x14ac:dyDescent="0.3">
      <c r="A6" s="8">
        <v>2</v>
      </c>
      <c r="B6" s="1" t="s">
        <v>35</v>
      </c>
      <c r="C6" s="2" t="s">
        <v>36</v>
      </c>
      <c r="D6" s="6">
        <v>30</v>
      </c>
      <c r="E6" s="1" t="s">
        <v>22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66" x14ac:dyDescent="0.3">
      <c r="A8" s="8">
        <v>3</v>
      </c>
      <c r="B8" s="1" t="s">
        <v>37</v>
      </c>
      <c r="C8" s="2" t="s">
        <v>38</v>
      </c>
      <c r="D8" s="6">
        <v>30</v>
      </c>
      <c r="E8" s="1" t="s">
        <v>22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s="9" customFormat="1" x14ac:dyDescent="0.3">
      <c r="A10" s="7"/>
      <c r="B10" s="3"/>
      <c r="C10" s="3" t="s">
        <v>13</v>
      </c>
      <c r="D10" s="5"/>
      <c r="E10" s="3"/>
      <c r="F10" s="5"/>
      <c r="G10" s="5"/>
      <c r="H10" s="5">
        <f>ROUND(SUM(H2:H9),0)</f>
        <v>0</v>
      </c>
      <c r="I10" s="5">
        <f>ROUND(SUM(I2:I9),0)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Hideg- és melegburkolatok készítése, aljzat előkészítés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5"/>
  <sheetViews>
    <sheetView workbookViewId="0">
      <selection activeCell="G12" sqref="G12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3" spans="1:9" ht="42" x14ac:dyDescent="0.3">
      <c r="A3" s="8">
        <v>1</v>
      </c>
      <c r="B3" s="1" t="s">
        <v>40</v>
      </c>
      <c r="C3" s="2" t="s">
        <v>41</v>
      </c>
      <c r="D3" s="6">
        <v>2</v>
      </c>
      <c r="E3" s="1" t="s">
        <v>12</v>
      </c>
      <c r="F3" s="6">
        <v>0</v>
      </c>
      <c r="G3" s="6">
        <v>0</v>
      </c>
      <c r="H3" s="6">
        <f>ROUND(D3*F3, 0)</f>
        <v>0</v>
      </c>
      <c r="I3" s="6">
        <f>ROUND(D3*G3, 0)</f>
        <v>0</v>
      </c>
    </row>
    <row r="5" spans="1:9" s="9" customFormat="1" x14ac:dyDescent="0.3">
      <c r="A5" s="7"/>
      <c r="B5" s="3"/>
      <c r="C5" s="3" t="s">
        <v>13</v>
      </c>
      <c r="D5" s="5"/>
      <c r="E5" s="3"/>
      <c r="F5" s="5"/>
      <c r="G5" s="5"/>
      <c r="H5" s="5">
        <f>ROUND(SUM(H2:H4),0)</f>
        <v>0</v>
      </c>
      <c r="I5" s="5">
        <f>ROUND(SUM(I2:I4),0)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Fa- és műanyag szerkezet elhelyezése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3"/>
  <sheetViews>
    <sheetView workbookViewId="0">
      <selection activeCell="G3" sqref="G3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52.8" x14ac:dyDescent="0.3">
      <c r="A2" s="8">
        <v>1</v>
      </c>
      <c r="B2" s="1" t="s">
        <v>43</v>
      </c>
      <c r="C2" s="2" t="s">
        <v>45</v>
      </c>
      <c r="D2" s="6">
        <v>0.5</v>
      </c>
      <c r="E2" s="1" t="s">
        <v>44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66" x14ac:dyDescent="0.3">
      <c r="A4" s="8">
        <v>3</v>
      </c>
      <c r="B4" s="1" t="s">
        <v>46</v>
      </c>
      <c r="C4" s="2" t="s">
        <v>47</v>
      </c>
      <c r="D4" s="6">
        <v>50</v>
      </c>
      <c r="E4" s="1" t="s">
        <v>23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79.2" x14ac:dyDescent="0.3">
      <c r="A6" s="8">
        <v>5</v>
      </c>
      <c r="B6" s="1" t="s">
        <v>48</v>
      </c>
      <c r="C6" s="2" t="s">
        <v>49</v>
      </c>
      <c r="D6" s="6">
        <v>300</v>
      </c>
      <c r="E6" s="1" t="s">
        <v>22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7" spans="1:9" ht="26.4" x14ac:dyDescent="0.3">
      <c r="C7" s="2" t="s">
        <v>50</v>
      </c>
    </row>
    <row r="9" spans="1:9" ht="79.2" x14ac:dyDescent="0.3">
      <c r="A9" s="8">
        <v>7</v>
      </c>
      <c r="B9" s="1" t="s">
        <v>51</v>
      </c>
      <c r="C9" s="2" t="s">
        <v>52</v>
      </c>
      <c r="D9" s="6">
        <v>50</v>
      </c>
      <c r="E9" s="1" t="s">
        <v>23</v>
      </c>
      <c r="F9" s="6">
        <v>0</v>
      </c>
      <c r="G9" s="6">
        <v>0</v>
      </c>
      <c r="H9" s="6">
        <f>ROUND(D9*F9, 0)</f>
        <v>0</v>
      </c>
      <c r="I9" s="6">
        <f>ROUND(D9*G9, 0)</f>
        <v>0</v>
      </c>
    </row>
    <row r="11" spans="1:9" ht="79.2" x14ac:dyDescent="0.3">
      <c r="A11" s="8">
        <v>9</v>
      </c>
      <c r="B11" s="1" t="s">
        <v>53</v>
      </c>
      <c r="C11" s="2" t="s">
        <v>54</v>
      </c>
      <c r="D11" s="6">
        <v>50</v>
      </c>
      <c r="E11" s="1" t="s">
        <v>23</v>
      </c>
      <c r="F11" s="6">
        <v>0</v>
      </c>
      <c r="G11" s="6">
        <v>0</v>
      </c>
      <c r="H11" s="6">
        <f>ROUND(D11*F11, 0)</f>
        <v>0</v>
      </c>
      <c r="I11" s="6">
        <f>ROUND(D11*G11, 0)</f>
        <v>0</v>
      </c>
    </row>
    <row r="13" spans="1:9" s="9" customFormat="1" x14ac:dyDescent="0.3">
      <c r="A13" s="7"/>
      <c r="B13" s="3"/>
      <c r="C13" s="3" t="s">
        <v>13</v>
      </c>
      <c r="D13" s="5"/>
      <c r="E13" s="3"/>
      <c r="F13" s="5"/>
      <c r="G13" s="5"/>
      <c r="H13" s="5">
        <f>ROUND(SUM(H2:H12),0)</f>
        <v>0</v>
      </c>
      <c r="I13" s="5">
        <f>ROUND(SUM(I2:I12),0)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Felületképzés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4"/>
  <sheetViews>
    <sheetView workbookViewId="0">
      <selection activeCell="H16" sqref="H16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66" x14ac:dyDescent="0.3">
      <c r="A2" s="8">
        <v>1</v>
      </c>
      <c r="B2" s="1" t="s">
        <v>56</v>
      </c>
      <c r="C2" s="2" t="s">
        <v>57</v>
      </c>
      <c r="D2" s="6">
        <v>1</v>
      </c>
      <c r="E2" s="1" t="s">
        <v>12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13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Beépített berendezési tárgyak elhelyezése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13</vt:i4>
      </vt:variant>
    </vt:vector>
  </HeadingPairs>
  <TitlesOfParts>
    <vt:vector size="13" baseType="lpstr">
      <vt:lpstr>Záradék</vt:lpstr>
      <vt:lpstr>Összesítő</vt:lpstr>
      <vt:lpstr>Költségtérítések</vt:lpstr>
      <vt:lpstr>Irtás, föld- és sziklamunka</vt:lpstr>
      <vt:lpstr>Vakolás és rabicolás</vt:lpstr>
      <vt:lpstr>Hideg- és melegburkolatok készí</vt:lpstr>
      <vt:lpstr>Fa- és műanyag szerkezet elhely</vt:lpstr>
      <vt:lpstr>Felületképzés</vt:lpstr>
      <vt:lpstr>Beépített berendezési tárgyak e</vt:lpstr>
      <vt:lpstr>Elektromosenergia-ellátás, vill</vt:lpstr>
      <vt:lpstr>Épületautomatika, -felügyelet (</vt:lpstr>
      <vt:lpstr>Épületgépészeti szerelvények és</vt:lpstr>
      <vt:lpstr>Takarítási munka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Tibor</dc:creator>
  <cp:lastModifiedBy>Zsoldis József</cp:lastModifiedBy>
  <dcterms:created xsi:type="dcterms:W3CDTF">2021-05-26T12:39:17Z</dcterms:created>
  <dcterms:modified xsi:type="dcterms:W3CDTF">2022-12-06T11:25:18Z</dcterms:modified>
</cp:coreProperties>
</file>