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Kisdiófa u. 6. 2.em. 15/"/>
    </mc:Choice>
  </mc:AlternateContent>
  <xr:revisionPtr revIDLastSave="0" documentId="8_{1C53E7B4-6D6E-44BA-AA93-8326ADC0ECC6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2" r:id="rId1"/>
    <sheet name="Összesítő" sheetId="21" r:id="rId2"/>
    <sheet name="Költségtérítések" sheetId="20" r:id="rId3"/>
    <sheet name="Irtás, föld- és sziklamunka" sheetId="19" r:id="rId4"/>
    <sheet name="Szivárgóépítés, alagcsövezés" sheetId="18" r:id="rId5"/>
    <sheet name="Helyszíni beton és vasbeton mun" sheetId="17" r:id="rId6"/>
    <sheet name="Előregyártott épületszerkezeti " sheetId="16" r:id="rId7"/>
    <sheet name="Falazás és egyéb kőművesmunka" sheetId="15" r:id="rId8"/>
    <sheet name="Vakolás és rabicolás" sheetId="14" r:id="rId9"/>
    <sheet name="Szárazépítés" sheetId="13" r:id="rId10"/>
    <sheet name="Hideg- és melegburkolatok készí" sheetId="12" r:id="rId11"/>
    <sheet name="Fa- és műanyag szerkezet elhely" sheetId="11" r:id="rId12"/>
    <sheet name="Felületképzés" sheetId="9" r:id="rId13"/>
    <sheet name="Beépített berendezési tárgyak e" sheetId="7" r:id="rId14"/>
    <sheet name="Elektromosenergia-ellátás, vill" sheetId="6" r:id="rId15"/>
    <sheet name="Épületautomatika, -felügyelet (" sheetId="5" r:id="rId16"/>
    <sheet name="Épületgépészeti csővezeték szer" sheetId="4" r:id="rId17"/>
    <sheet name="Épületgépészeti szerelvények és" sheetId="3" r:id="rId18"/>
    <sheet name="Szellőztetőberendezések" sheetId="2" r:id="rId19"/>
    <sheet name="Takarítási munka" sheetId="1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4" l="1"/>
  <c r="H14" i="11"/>
  <c r="I14" i="11"/>
  <c r="I35" i="12"/>
  <c r="H35" i="12"/>
  <c r="I33" i="12"/>
  <c r="H33" i="12"/>
  <c r="I8" i="12"/>
  <c r="H8" i="12"/>
  <c r="I6" i="12"/>
  <c r="H6" i="12"/>
  <c r="H10" i="11"/>
  <c r="I10" i="11"/>
  <c r="H12" i="11"/>
  <c r="I12" i="11"/>
  <c r="I4" i="1"/>
  <c r="H4" i="1"/>
  <c r="I2" i="1"/>
  <c r="H2" i="1"/>
  <c r="I4" i="2"/>
  <c r="H4" i="2"/>
  <c r="I2" i="2"/>
  <c r="H2" i="2"/>
  <c r="I72" i="3"/>
  <c r="H72" i="3"/>
  <c r="I70" i="3"/>
  <c r="H70" i="3"/>
  <c r="I68" i="3"/>
  <c r="H68" i="3"/>
  <c r="I66" i="3"/>
  <c r="H66" i="3"/>
  <c r="I64" i="3"/>
  <c r="H64" i="3"/>
  <c r="I62" i="3"/>
  <c r="H62" i="3"/>
  <c r="I60" i="3"/>
  <c r="H60" i="3"/>
  <c r="I58" i="3"/>
  <c r="H58" i="3"/>
  <c r="I56" i="3"/>
  <c r="H56" i="3"/>
  <c r="I54" i="3"/>
  <c r="H54" i="3"/>
  <c r="I52" i="3"/>
  <c r="H52" i="3"/>
  <c r="I50" i="3"/>
  <c r="H50" i="3"/>
  <c r="I48" i="3"/>
  <c r="H48" i="3"/>
  <c r="I46" i="3"/>
  <c r="H46" i="3"/>
  <c r="I44" i="3"/>
  <c r="H44" i="3"/>
  <c r="I42" i="3"/>
  <c r="H42" i="3"/>
  <c r="I40" i="3"/>
  <c r="H40" i="3"/>
  <c r="I38" i="3"/>
  <c r="H38" i="3"/>
  <c r="I36" i="3"/>
  <c r="H36" i="3"/>
  <c r="I34" i="3"/>
  <c r="H34" i="3"/>
  <c r="I31" i="3"/>
  <c r="H31" i="3"/>
  <c r="I29" i="3"/>
  <c r="H29" i="3"/>
  <c r="I27" i="3"/>
  <c r="H27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42" i="4"/>
  <c r="H42" i="4"/>
  <c r="I40" i="4"/>
  <c r="H40" i="4"/>
  <c r="I38" i="4"/>
  <c r="H38" i="4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H2" i="5"/>
  <c r="I101" i="6"/>
  <c r="H101" i="6"/>
  <c r="I99" i="6"/>
  <c r="H99" i="6"/>
  <c r="I97" i="6"/>
  <c r="H97" i="6"/>
  <c r="I95" i="6"/>
  <c r="H95" i="6"/>
  <c r="I93" i="6"/>
  <c r="H93" i="6"/>
  <c r="I91" i="6"/>
  <c r="H91" i="6"/>
  <c r="I89" i="6"/>
  <c r="H89" i="6"/>
  <c r="I87" i="6"/>
  <c r="H87" i="6"/>
  <c r="I84" i="6"/>
  <c r="H84" i="6"/>
  <c r="I82" i="6"/>
  <c r="H82" i="6"/>
  <c r="I79" i="6"/>
  <c r="H79" i="6"/>
  <c r="I77" i="6"/>
  <c r="H77" i="6"/>
  <c r="I75" i="6"/>
  <c r="H75" i="6"/>
  <c r="I73" i="6"/>
  <c r="H73" i="6"/>
  <c r="I71" i="6"/>
  <c r="H71" i="6"/>
  <c r="I69" i="6"/>
  <c r="H69" i="6"/>
  <c r="I67" i="6"/>
  <c r="H67" i="6"/>
  <c r="I65" i="6"/>
  <c r="H65" i="6"/>
  <c r="I63" i="6"/>
  <c r="H63" i="6"/>
  <c r="I61" i="6"/>
  <c r="H61" i="6"/>
  <c r="I59" i="6"/>
  <c r="H59" i="6"/>
  <c r="I57" i="6"/>
  <c r="H57" i="6"/>
  <c r="I55" i="6"/>
  <c r="H55" i="6"/>
  <c r="I53" i="6"/>
  <c r="H53" i="6"/>
  <c r="I51" i="6"/>
  <c r="H51" i="6"/>
  <c r="I49" i="6"/>
  <c r="H49" i="6"/>
  <c r="I47" i="6"/>
  <c r="H47" i="6"/>
  <c r="I45" i="6"/>
  <c r="H45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3" i="21"/>
  <c r="H2" i="7"/>
  <c r="H4" i="7"/>
  <c r="B13" i="21"/>
  <c r="I16" i="9"/>
  <c r="H16" i="9"/>
  <c r="I14" i="9"/>
  <c r="H14" i="9"/>
  <c r="I12" i="9"/>
  <c r="H12" i="9"/>
  <c r="I9" i="9"/>
  <c r="H9" i="9"/>
  <c r="I7" i="9"/>
  <c r="H7" i="9"/>
  <c r="I4" i="9"/>
  <c r="H4" i="9"/>
  <c r="I2" i="9"/>
  <c r="H2" i="9"/>
  <c r="I7" i="11"/>
  <c r="H7" i="11"/>
  <c r="I4" i="11"/>
  <c r="H4" i="11"/>
  <c r="I2" i="11"/>
  <c r="H2" i="11"/>
  <c r="I30" i="12"/>
  <c r="H30" i="12"/>
  <c r="I27" i="12"/>
  <c r="H27" i="12"/>
  <c r="I23" i="12"/>
  <c r="H23" i="12"/>
  <c r="I21" i="12"/>
  <c r="H21" i="12"/>
  <c r="I19" i="12"/>
  <c r="H19" i="12"/>
  <c r="I17" i="12"/>
  <c r="H17" i="12"/>
  <c r="I14" i="12"/>
  <c r="H14" i="12"/>
  <c r="I12" i="12"/>
  <c r="H12" i="12"/>
  <c r="I10" i="12"/>
  <c r="H10" i="12"/>
  <c r="I4" i="12"/>
  <c r="H4" i="12"/>
  <c r="I2" i="12"/>
  <c r="H2" i="12"/>
  <c r="I2" i="13"/>
  <c r="I4" i="13"/>
  <c r="C9" i="21"/>
  <c r="H2" i="13"/>
  <c r="H4" i="13"/>
  <c r="B9" i="21"/>
  <c r="I18" i="14"/>
  <c r="H18" i="14"/>
  <c r="I16" i="14"/>
  <c r="H16" i="14"/>
  <c r="I14" i="14"/>
  <c r="H14" i="14"/>
  <c r="I12" i="14"/>
  <c r="H12" i="14"/>
  <c r="I10" i="14"/>
  <c r="H10" i="14"/>
  <c r="I8" i="14"/>
  <c r="H8" i="14"/>
  <c r="I6" i="14"/>
  <c r="H6" i="14"/>
  <c r="I4" i="14"/>
  <c r="I2" i="14"/>
  <c r="H2" i="14"/>
  <c r="I16" i="15"/>
  <c r="H16" i="15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2" i="16"/>
  <c r="I5" i="16"/>
  <c r="C6" i="21"/>
  <c r="H2" i="16"/>
  <c r="H5" i="16"/>
  <c r="B6" i="21"/>
  <c r="I10" i="17"/>
  <c r="H10" i="17"/>
  <c r="I8" i="17"/>
  <c r="H8" i="17"/>
  <c r="I6" i="17"/>
  <c r="H6" i="17"/>
  <c r="I4" i="17"/>
  <c r="H4" i="17"/>
  <c r="I2" i="17"/>
  <c r="H2" i="17"/>
  <c r="I2" i="18"/>
  <c r="I4" i="18"/>
  <c r="C4" i="21"/>
  <c r="H2" i="18"/>
  <c r="H4" i="18"/>
  <c r="B4" i="21"/>
  <c r="I4" i="19"/>
  <c r="I6" i="19"/>
  <c r="C3" i="21"/>
  <c r="H4" i="19"/>
  <c r="I2" i="19"/>
  <c r="H2" i="19"/>
  <c r="H6" i="19"/>
  <c r="B3" i="21"/>
  <c r="H4" i="20"/>
  <c r="B2" i="21"/>
  <c r="I2" i="20"/>
  <c r="I4" i="20"/>
  <c r="C2" i="21"/>
  <c r="H2" i="20"/>
  <c r="H6" i="1"/>
  <c r="B19" i="21"/>
  <c r="I6" i="1"/>
  <c r="C19" i="21"/>
  <c r="I6" i="2"/>
  <c r="C18" i="21"/>
  <c r="H6" i="2"/>
  <c r="B18" i="21"/>
  <c r="H74" i="3"/>
  <c r="B17" i="21"/>
  <c r="I74" i="3"/>
  <c r="C17" i="21"/>
  <c r="H44" i="4"/>
  <c r="B16" i="21"/>
  <c r="I44" i="4"/>
  <c r="C16" i="21"/>
  <c r="I7" i="5"/>
  <c r="C15" i="21"/>
  <c r="H7" i="5"/>
  <c r="B15" i="21"/>
  <c r="H103" i="6"/>
  <c r="B14" i="21"/>
  <c r="I103" i="6"/>
  <c r="C14" i="21"/>
  <c r="I18" i="9"/>
  <c r="C12" i="21"/>
  <c r="H18" i="9"/>
  <c r="B12" i="21"/>
  <c r="I16" i="11"/>
  <c r="C11" i="21"/>
  <c r="H16" i="11"/>
  <c r="B11" i="21"/>
  <c r="H37" i="12"/>
  <c r="B10" i="21"/>
  <c r="I37" i="12"/>
  <c r="C10" i="21"/>
  <c r="H20" i="14"/>
  <c r="B8" i="21"/>
  <c r="I20" i="14"/>
  <c r="C8" i="21"/>
  <c r="H18" i="15"/>
  <c r="B7" i="21"/>
  <c r="I18" i="15"/>
  <c r="C7" i="21"/>
  <c r="H12" i="17"/>
  <c r="B5" i="21"/>
  <c r="I12" i="17"/>
  <c r="C5" i="21"/>
  <c r="B20" i="21"/>
  <c r="C20" i="21"/>
  <c r="C24" i="22"/>
  <c r="C25" i="22"/>
  <c r="D24" i="22"/>
  <c r="D25" i="22"/>
  <c r="C26" i="22"/>
  <c r="C27" i="22"/>
  <c r="C28" i="22"/>
</calcChain>
</file>

<file path=xl/sharedStrings.xml><?xml version="1.0" encoding="utf-8"?>
<sst xmlns="http://schemas.openxmlformats.org/spreadsheetml/2006/main" count="745" uniqueCount="409">
  <si>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</si>
  <si>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</si>
  <si>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</si>
  <si>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</si>
  <si>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</si>
  <si>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</si>
  <si>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</si>
  <si>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</si>
  <si>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</si>
  <si>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</si>
  <si>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</si>
  <si>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</si>
  <si>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19-090-1</t>
  </si>
  <si>
    <t>db</t>
  </si>
  <si>
    <t>Építmények átadás előtti utolsó takarítása (pipere)</t>
  </si>
  <si>
    <t>Munkanem összesen:</t>
  </si>
  <si>
    <t>Költségtérítések</t>
  </si>
  <si>
    <t>21-011-12</t>
  </si>
  <si>
    <t>m3</t>
  </si>
  <si>
    <t>Munkahelyi depóniából építési törmelék konténerbe rakása,  kézi erővel, önálló munka esetén elszámolva, konténer szállítás nélkül</t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</si>
  <si>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</si>
  <si>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</si>
  <si>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</si>
  <si>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</si>
  <si>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</si>
  <si>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</si>
  <si>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</si>
  <si>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</si>
  <si>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</si>
  <si>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</si>
  <si>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</si>
  <si>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</si>
  <si>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</si>
  <si>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</si>
  <si>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</si>
  <si>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</si>
  <si>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</si>
  <si>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</si>
  <si>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</si>
  <si>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</si>
  <si>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33-062-1.2.1-1110002</t>
  </si>
  <si>
    <t>33-063-3.2.2</t>
  </si>
  <si>
    <t>m</t>
  </si>
  <si>
    <t>33-063-3.2.3</t>
  </si>
  <si>
    <t>33-063-21.1.1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</si>
  <si>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</si>
  <si>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</si>
  <si>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</si>
  <si>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</si>
  <si>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33-091-8.1.1-1110002</t>
  </si>
  <si>
    <t>Teherhordó és kitöltő falazat, égetett agyag-kerámia termékekből, kifalazások egymás mellé helyezett kiváltó acélgerendák közeinek kifalazása, kisméretű téglával Kisméretű tömör tégla 250x120x65 mm I.o. Hf5-mc,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</si>
  <si>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</si>
  <si>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</si>
  <si>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</si>
  <si>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Fészekvésés, téglafalban, 0,015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</si>
  <si>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</si>
  <si>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</si>
  <si>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</si>
  <si>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</si>
  <si>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</si>
  <si>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</si>
  <si>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</si>
  <si>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</si>
  <si>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</si>
  <si>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</si>
  <si>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</si>
  <si>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</si>
  <si>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</si>
  <si>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36-090-1.3.1.1-0550030</t>
  </si>
  <si>
    <t>Vakolatjavítás mennyezeten, sík vasbeton téglabetétes, téglatálcás födémen, íves boltozaton  vagy építőelemen a meglazult, sérült vakolat leverésével, hiánypótlás 5% alatt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</si>
  <si>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</si>
  <si>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</si>
  <si>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</si>
  <si>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</si>
  <si>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</si>
  <si>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</si>
  <si>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</si>
  <si>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</si>
  <si>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</si>
  <si>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</si>
  <si>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</si>
  <si>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</si>
  <si>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42-000-3.5</t>
  </si>
  <si>
    <t>Fa-, hézagmentes műanyag- és szőnyegburkolatok bontása, PVC falszegély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</si>
  <si>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</si>
  <si>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</si>
  <si>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</si>
  <si>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</si>
  <si>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</si>
  <si>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</si>
  <si>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</si>
  <si>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</si>
  <si>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</si>
  <si>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</si>
  <si>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</si>
  <si>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42-012-1.1.1.3.2.1.1-0216002</t>
  </si>
  <si>
    <t>Fal-, pillér-, oszlopburkolat készítése beltérben, tégla, beton, vakolt alapfelületen, mészkő vagy márványlappal, 2 cm vastagság felett, kötésben vagy hálósan, 4-10 mm vtg. ragasztóba rakva, 2-20 mm fugaszélességgel, 20x20 - 40x40 cm közötti lapmérettel</t>
  </si>
  <si>
    <t>Isomat AK-22 C2 TE S1 csemperagasztó, kül-beltéri, fagyálló, megcsúszásmentes, növelt bedolgozhatósági idő, extra-flexibilis C2 TE S1, fehér, Kód: 0549/3, Isomat MULTIFILL 3-15 cementbázisú fugázó falra, padlóra, 3-15 mm-ig, kül-beltérre, CG2, fehér,</t>
  </si>
  <si>
    <t>Kód: 0503/3</t>
  </si>
  <si>
    <t>42-022-1.1.1.3.2.1.1-0313023</t>
  </si>
  <si>
    <t>Padlóburkolat készítése, beltérben, tégla, beton, vakolt alapfelületen, mészkő vagy márványlappal, 2 cm vastagság felett, kötésben vagy hálósan, 4-10 mm vtg. ragasztóba rakva, 2-20 mm fugaszélességgel, 20x20 - 40x40 cm közötti lapmérettel MAPEI</t>
  </si>
  <si>
    <t>Elastorapid C2FTE S2 kétkomponensű, cementkötésű ragasztóhabarcs, szürke, Keracolor FF Flex fugázó, fehér</t>
  </si>
  <si>
    <t>42-022-2.1.2.1.1-0313023</t>
  </si>
  <si>
    <t>Lábazatburkolat készítése, beltérben, gres, kőporcelán lappal, egyenes, egysoros kivitelben, 3-5 mm ragasztóba rakva, 1-10 mm fugaszélességgel, 10 cm magasságig, 20x20 - 40×40 cm közötti lapmérettel MAPEI Elastorapid C2FTE S2 kétkomponensű, cementkötésű</t>
  </si>
  <si>
    <t>ragasztóhabarcs, szürke, Ultracolor Plus fugázóhabarcs, fehér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</si>
  <si>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</si>
  <si>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</si>
  <si>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</si>
  <si>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</si>
  <si>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</si>
  <si>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</si>
  <si>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</si>
  <si>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</si>
  <si>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</si>
  <si>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</si>
  <si>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47-000-1.1.1.1</t>
  </si>
  <si>
    <t>100 m2</t>
  </si>
  <si>
    <t>Belső festéseknél felület előkészítése, részmunkák; többrétegű meszelés lekaparása bármilyen padozatú helyiségben, tagolatlan felületen</t>
  </si>
  <si>
    <t>47-000-1.99.1.2.1.1-0218023</t>
  </si>
  <si>
    <t>Belső festéseknél felület előkészítése, részmunkák; felület glettelése zsákos kiszerelésű anyagból (alapozóval, sarokvédelemmel), bármilyen padozatú helyiségben, vakolt felületen, 1,5 mm vastagságban tagolatlan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</si>
  <si>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</si>
  <si>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</si>
  <si>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</si>
  <si>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47-011-3.1.1.1.1-0154336</t>
  </si>
  <si>
    <t>Szilikátfestések, kálivízüveg kötőanyagú, nagy vízgőzáteresztő képességű, fehér vagy színes szilikát falfestés, új vagy régi lekapart ásványi előkészített alapfelületen, vakolaton, két rétegben, tagolatlan sima felületen StoColor Sil In C1 színcsoport</t>
  </si>
  <si>
    <t>(C2 és C3 szín egyedi felárral), konzerválószer- mentes beltéri szilikátfesték, EN 13300 szerinti 2. dörzsálló, 00206-044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</si>
  <si>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</si>
  <si>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</si>
  <si>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</si>
  <si>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</si>
  <si>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</si>
  <si>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</si>
  <si>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</si>
  <si>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</si>
  <si>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</si>
  <si>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</si>
  <si>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</si>
  <si>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</si>
  <si>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</si>
  <si>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</si>
  <si>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</si>
  <si>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</si>
  <si>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</si>
  <si>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</si>
  <si>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</si>
  <si>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</si>
  <si>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</si>
  <si>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</si>
  <si>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</si>
  <si>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</si>
  <si>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71-001-1.1.1.1.1-0110113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</si>
  <si>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</si>
  <si>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13.5 mm, Kód: MU-III 13.5</t>
  </si>
  <si>
    <t>71-001-1.1.1.1.1-0110116</t>
  </si>
  <si>
    <t>védőcső 16 mm, Kód: MU-III 16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</si>
  <si>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</si>
  <si>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</si>
  <si>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</si>
  <si>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</si>
  <si>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</si>
  <si>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</si>
  <si>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</si>
  <si>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</si>
  <si>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71-002-1.1-0213002</t>
  </si>
  <si>
    <t>71-002-1.1-0213003</t>
  </si>
  <si>
    <t>71-002-1.1-0224414</t>
  </si>
  <si>
    <t>3x1,5 sodrott (300/500V) MTK kábel Csz: H05VVF315</t>
  </si>
  <si>
    <t>71-002-1.1-0224430</t>
  </si>
  <si>
    <t>3x2,5 tömör (300/500V) MBCU kábel Csz: NYMJ325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</si>
  <si>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</si>
  <si>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</si>
  <si>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</si>
  <si>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</si>
  <si>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</si>
  <si>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</si>
  <si>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</si>
  <si>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</si>
  <si>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</si>
  <si>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</si>
  <si>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</si>
  <si>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</si>
  <si>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</si>
  <si>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71-005-1.1.1.1-0545305</t>
  </si>
  <si>
    <t>Komplett világítási  és telekommunikációs szerelvények, Fali kapcsolók elhelyezése, süllyesztve, 10A egypólusú kapcsolók LEGRAND Niloé egypólusú nyomó, körömmel, fehér (Kat.szám:664507)</t>
  </si>
  <si>
    <t>71-005-1.1.1.2</t>
  </si>
  <si>
    <t>Komplett világítási  és telekommunikációs szerelvények, Fali kapcsolók elhelyezése, süllyesztve, 10A kétpólusú kapcsolók</t>
  </si>
  <si>
    <t>71-005-1.1.1.4-0545315</t>
  </si>
  <si>
    <t>Komplett világítási  és telekommunikációs szerelvények, Fali kapcsolók elhelyezése, süllyesztve, 10A kétáramkörös (csillár) kapcsolók LEGRAND Niloé csillárkapcsoló, körömmel, bézs (Kat.szám:664606)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</si>
  <si>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</si>
  <si>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</si>
  <si>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71-005-1.11.1.1.2-0230077</t>
  </si>
  <si>
    <t>Komplett világítási  és telekommunikációs szerelvények, Csatlakozóaljzat elhelyezése, süllyesztve, 16A, földelt, kettős csatlakozóaljzat (2x2P+F) LEGRAND Cariva 2x2P+F aljzat bézs (Kat.szám:773727)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</si>
  <si>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</si>
  <si>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</si>
  <si>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</si>
  <si>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</si>
  <si>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</si>
  <si>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</si>
  <si>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71-008-9.3.1-0136021</t>
  </si>
  <si>
    <t>Kismegszakítók és kiegészítők elhelyezése kalapsínes szerelőlapra,"B", "C" és "D" jelleggörbével, 6 kA zárlati szilárdsággal, 1 pólusú LEGRAND DX Standard kismegszakító 1P 16A C 6000A/6kA, 1 modul (Kat.szám:003386)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</si>
  <si>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</si>
  <si>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</si>
  <si>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71-009-1.1.2-0546180</t>
  </si>
  <si>
    <t xml:space="preserve">Áramköri kiselosztók falon kívüli elhelyezéssel, kalapsínes szerelőlappal, N- és PE sínnel, max. 63A-ig, IP 30/IP 40 védettséggel, (kismegszakítók, védőkapcsolók, távkapcsolók stb. számára) üresen, kiselosztók 12-26 egység között LEGRAND Drivia18 müanyag </t>
  </si>
  <si>
    <t>fk elosztószekrény 1 sor 18 modul (Kat.szám:401221)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</si>
  <si>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</si>
  <si>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</si>
  <si>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</si>
  <si>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</si>
  <si>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</si>
  <si>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</si>
  <si>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</si>
  <si>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</si>
  <si>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</si>
  <si>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71-012-2.4-0370294</t>
  </si>
  <si>
    <t>Villamos háztartási készülékek elhelyezése, előre elkészített tartószerkezetre: páraelszívó DBB 60 páraelszívó, inox</t>
  </si>
  <si>
    <t>71-013-7.1-0310386</t>
  </si>
  <si>
    <t>71-013-7.2-0310386</t>
  </si>
  <si>
    <t>71-013-9</t>
  </si>
  <si>
    <t>Villám és érintésvédelmi mérés és jegyzőkönyv készítése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</si>
  <si>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H07V-K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</si>
  <si>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(Mkh)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</si>
  <si>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(Mkh)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</si>
  <si>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</si>
  <si>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NYM-J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</si>
  <si>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</si>
  <si>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</si>
  <si>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</si>
  <si>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</si>
  <si>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</si>
  <si>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</si>
  <si>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</si>
  <si>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</si>
  <si>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</si>
  <si>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</si>
  <si>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</si>
  <si>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</si>
  <si>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</si>
  <si>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</si>
  <si>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</si>
  <si>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</si>
  <si>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</si>
  <si>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</si>
  <si>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</si>
  <si>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</si>
  <si>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</si>
  <si>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</si>
  <si>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</si>
  <si>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</si>
  <si>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</si>
  <si>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</si>
  <si>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</si>
  <si>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</si>
  <si>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</si>
  <si>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</si>
  <si>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</si>
  <si>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</si>
  <si>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</si>
  <si>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</si>
  <si>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</si>
  <si>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</si>
  <si>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</si>
  <si>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</si>
  <si>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</si>
  <si>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</si>
  <si>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</si>
  <si>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</si>
  <si>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</si>
  <si>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81-002-3.2.1.2.1-0130969</t>
  </si>
  <si>
    <t>PVC lefolyóvezeték szerelése, tokos, gumigyűrűs kötésekkel, cső elhelyezése csőidomokkal, szakaszos tömörségi próbával, horonyba vagy padlócsatornába, DN 32 PIPELIFE PVC-U tokos lefolyócső 32x1,8x500 mm, KAEM032/0.5M</t>
  </si>
  <si>
    <t>81-002-3.2.1.2.2-0130970</t>
  </si>
  <si>
    <t>PVC lefolyóvezeték szerelése, tokos, gumigyűrűs kötésekkel, cső elhelyezése csőidomokkal, szakaszos tömörségi próbával, horonyba vagy padlócsatornába, DN 40 PIPELIFE PVC-U tokos lefolyócső 40x1,8x500 mm, KAEM040/0.5M</t>
  </si>
  <si>
    <t>81-002-3.2.1.2.3-0130971</t>
  </si>
  <si>
    <t>PVC lefolyóvezeték szerelése, tokos, gumigyűrűs kötésekkel, cső elhelyezése csőidomokkal, szakaszos tömörségi próbával, horonyba vagy padlócsatornába, DN 50 PIPELIFE PVC-U tokos lefolyócső 50x1,8x500 mm, KAEM050/0.5M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</si>
  <si>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</si>
  <si>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</si>
  <si>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</si>
  <si>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</si>
  <si>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</si>
  <si>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</si>
  <si>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</si>
  <si>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</si>
  <si>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</si>
  <si>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</si>
  <si>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</si>
  <si>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</si>
  <si>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</si>
  <si>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</si>
  <si>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</si>
  <si>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</si>
  <si>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</si>
  <si>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</si>
  <si>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</si>
  <si>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</si>
  <si>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</si>
  <si>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</si>
  <si>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</si>
  <si>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</si>
  <si>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</si>
  <si>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</si>
  <si>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</si>
  <si>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</si>
  <si>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</si>
  <si>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</si>
  <si>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</si>
  <si>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</si>
  <si>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</si>
  <si>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</si>
  <si>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</si>
  <si>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82-004-1.3-0353214</t>
  </si>
  <si>
    <t>Elektromos melegvíztermelő és tároló berendezés elhelyezése, tartozékokkal, szerelvényekkel, vízoldali bekötéssel, elektromos bekötés nélkül, 80,01- 200 liter között HAJDU Z - 120 EK-1 zártrendszerű elektromos forróvíztároló, fali függőleges kivitelű,</t>
  </si>
  <si>
    <t>120 literes tűzzománcozott acél tartállyal, aktív anódos védelemmel, kombinált biztonsági szeleppel, 1,8 kW elektromos teljesítmény, Csz.: 2112015113</t>
  </si>
  <si>
    <t>82-009-2.1.1.3-0214055</t>
  </si>
  <si>
    <t>Mosogató elhelyezése és bekötése, hideg-meleg vízre, háztartási mosogatók, csaptelep és bűzelzáró nélkül, bútorba beépített, kétmedencés Rozsdamentes lemez háztartási mosogató, kétmedencés 900x600 mm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</si>
  <si>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</si>
  <si>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</si>
  <si>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</si>
  <si>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</si>
  <si>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</si>
  <si>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</si>
  <si>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</si>
  <si>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</si>
  <si>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</si>
  <si>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</si>
  <si>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</si>
  <si>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</si>
  <si>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</si>
  <si>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</si>
  <si>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</si>
  <si>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</si>
  <si>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</si>
  <si>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</si>
  <si>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</si>
  <si>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</si>
  <si>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</si>
  <si>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</si>
  <si>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</si>
  <si>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</si>
  <si>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</si>
  <si>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</si>
  <si>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</si>
  <si>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</si>
  <si>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</si>
  <si>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</si>
  <si>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</si>
  <si>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</si>
  <si>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</si>
  <si>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</si>
  <si>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</si>
  <si>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</si>
  <si>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83-002-2.1.1.1-0143816</t>
  </si>
  <si>
    <t>Kör keresztmetszetű műanyag légrács felszerelése falnyílásba vagy légcsatornára, 80-250 NÁ között HELIOS LGK 80 Műanyag rács, NÁ 80, Cikksz.:0259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</si>
  <si>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</si>
  <si>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</si>
  <si>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</si>
  <si>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</si>
  <si>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</si>
  <si>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</si>
  <si>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</si>
  <si>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</si>
  <si>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</si>
  <si>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</si>
  <si>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</si>
  <si>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</si>
  <si>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</si>
  <si>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</si>
  <si>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</si>
  <si>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</si>
  <si>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</si>
  <si>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</si>
  <si>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</si>
  <si>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</si>
  <si>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</si>
  <si>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</si>
  <si>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</si>
  <si>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</si>
  <si>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</si>
  <si>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</si>
  <si>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Lakásfelújítás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</si>
  <si>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  <r>
      <rPr>
        <sz val="10"/>
        <color indexed="8"/>
        <rFont val="Times New Roman CE"/>
        <charset val="238"/>
      </rPr>
      <t xml:space="preserve"> (vegyes)</t>
    </r>
  </si>
  <si>
    <t>21-011-11.6-M</t>
  </si>
  <si>
    <t>Elektromos hőtárolós kályha szerelése és beüzemelése álló kivitelben, Stiebel Eltron ETS  500 Plus, elektronikusan vezérelt hőtárolós kályha, komplett, szobatermosztáttal</t>
  </si>
  <si>
    <t>K-tétel</t>
  </si>
  <si>
    <t>71-009-14.1-M</t>
  </si>
  <si>
    <t>Vízóra felszereléshez szükséges tervezés, ügyintézés, számlázásbavétel</t>
  </si>
  <si>
    <t>Fogyasztásmérő szekrények (HENSEL), nappali,  4 vagy 6 modulos csapófedeles ablakkal, egyfázisú mérőkhöz, falon kívüli vagy falba süllyesztett szereléssel, komplett ELMŰ ügyintézéssel, tervezéssel + vezérelt fogyasztásmérő hőtárolós kályhának</t>
  </si>
  <si>
    <t>klt</t>
  </si>
  <si>
    <t>44-090-2.8-M</t>
  </si>
  <si>
    <t>Meglévő mindenféle nyílászáró szerkezet javítása faanyag- és/vagy vasalatpótlással, 0,0190 m3-ig, faanyag pótlással, festéssel (parapet betétekkel együtt)</t>
  </si>
  <si>
    <t>Gázóra leszereltetése, régi vezeték ledugózása, FŐGÁZ Zrt-nél történő ügyintézéssel</t>
  </si>
  <si>
    <t>Radiális és félradiális ventilátor elhelyezése, csőventilátor, műanyagházas, járókerék-átmérő: 200 mm-ig ROSENBERG csőventilátor, műanyagházas, (230V), RS 100L, Csz.: F00-10060 (rabicolással)</t>
  </si>
  <si>
    <t>83-006-2.1.1.1-0150032-M</t>
  </si>
  <si>
    <t>44-090-11.17-0213117</t>
  </si>
  <si>
    <t>Ajtószerelvények pótlása, cseréje, ajtózár kilinccsel, címmel, cilinderbetéttel és kulccsal Beltéri bevésőzár</t>
  </si>
  <si>
    <t>készlet</t>
  </si>
  <si>
    <t>42-000-3.1.1</t>
  </si>
  <si>
    <t>Fa-, hézagmentes műanyag- és szőnyegburkolatok bontása, fapadló burkolatok, vakpadló párnafával (laminált)</t>
  </si>
  <si>
    <t>42-042-5.1.1-0312119-M</t>
  </si>
  <si>
    <t>Laminált padló fektetése (szegélyléccel együtt), kiegyenlített aljzatra, telibe ragasztva (mechanikus illesztésű) (ragasztó anyag külön tételben kiírva) Tarkett Smart 832 AC4 kopásáll. laminált padló, 8,0 mm vtg., 19,2 cm x 129,2 cm 39 szín (OSB lapra)</t>
  </si>
  <si>
    <t>42-042-5.1.9-0310167</t>
  </si>
  <si>
    <t>Laminált padló fektetése (szegélyléccel együtt), kiegyenlített aljzatra, ajánlott alapozó és ragasztó laminált padló fektetéséhez (a ragasztás ideje a burkolási tételeknél szerepel) BONA R 770 parkettaragasztó, kétkomponensű</t>
  </si>
  <si>
    <t>33-011-1.2.1.1.1.1.1-0120051</t>
  </si>
  <si>
    <t>Válaszfal építése, pórusbeton termékekből, normál elemekből, 100 mm falvastagságban, 600x200x100 mm-es méretű kézi falazóelemből (fugavastagság 10 mm), falazó, cementes mészhabarcsba falazva YTONG válaszfalelem, Pve jelű,600x200x100 mm M 1 (Hf10-mc)</t>
  </si>
  <si>
    <t>39-003-1.1.1.1.1-0210200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</si>
  <si>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</si>
  <si>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</si>
  <si>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</si>
  <si>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Cím: Kisdiófa u. 6. II.em. 15.</t>
  </si>
  <si>
    <t>Készült: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</si>
</sst>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0">
    <xf numFmtId="0" fontId="0" fillId="0" borderId="0" xfId="0"/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2" xfId="0" applyFont="1" applyBorder="1" applyAlignment="1">
      <alignment horizontal="right" vertical="top"/>
    </xf>
    <xf numFmtId="49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vertical="top"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167" fontId="6" fillId="0" borderId="0" xfId="1" applyNumberFormat="1" applyFont="1" applyAlignment="1">
      <alignment horizontal="right" vertical="top" wrapText="1"/>
    </xf>
    <xf numFmtId="167" fontId="7" fillId="0" borderId="1" xfId="1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6" fillId="0" borderId="0" xfId="1" applyNumberFormat="1" applyFont="1" applyAlignment="1">
      <alignment horizontal="right" vertical="top" wrapText="1"/>
    </xf>
    <xf numFmtId="0" fontId="4" fillId="0" borderId="0" xfId="1" applyNumberFormat="1" applyFont="1" applyAlignment="1">
      <alignment horizontal="right" vertical="top" wrapText="1"/>
    </xf>
    <xf numFmtId="0" fontId="7" fillId="0" borderId="1" xfId="1" applyNumberFormat="1" applyFont="1" applyBorder="1" applyAlignment="1">
      <alignment horizontal="right" vertical="top" wrapText="1"/>
    </xf>
    <xf numFmtId="0" fontId="8" fillId="0" borderId="0" xfId="1" applyNumberFormat="1" applyFont="1" applyAlignment="1">
      <alignment vertical="top" wrapText="1"/>
    </xf>
    <xf numFmtId="0" fontId="9" fillId="0" borderId="1" xfId="1" applyNumberFormat="1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9" fillId="0" borderId="0" xfId="0" applyFont="1" applyAlignment="1">
      <alignment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7" workbookViewId="0">
      <selection activeCell="H19" sqref="H19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49"/>
      <c r="B1" s="43"/>
      <c r="C1" s="43"/>
      <c r="D1" s="43"/>
    </row>
    <row r="2" spans="1:4" s="14" customFormat="1" x14ac:dyDescent="0.3">
      <c r="A2" s="49"/>
      <c r="B2" s="43"/>
      <c r="C2" s="43"/>
      <c r="D2" s="43"/>
    </row>
    <row r="3" spans="1:4" s="14" customFormat="1" x14ac:dyDescent="0.3">
      <c r="A3" s="49"/>
      <c r="B3" s="43"/>
      <c r="C3" s="43"/>
      <c r="D3" s="43"/>
    </row>
    <row r="4" spans="1:4" x14ac:dyDescent="0.3">
      <c r="A4" s="42"/>
      <c r="B4" s="43"/>
      <c r="C4" s="43"/>
      <c r="D4" s="43"/>
    </row>
    <row r="5" spans="1:4" x14ac:dyDescent="0.3">
      <c r="A5" s="42"/>
      <c r="B5" s="43"/>
      <c r="C5" s="43"/>
      <c r="D5" s="43"/>
    </row>
    <row r="6" spans="1:4" x14ac:dyDescent="0.3">
      <c r="A6" s="42"/>
      <c r="B6" s="43"/>
      <c r="C6" s="43"/>
      <c r="D6" s="43"/>
    </row>
    <row r="7" spans="1:4" x14ac:dyDescent="0.3">
      <c r="A7" s="42"/>
      <c r="B7" s="43"/>
      <c r="C7" s="43"/>
      <c r="D7" s="43"/>
    </row>
    <row r="9" spans="1:4" x14ac:dyDescent="0.3">
      <c r="A9" s="10" t="s">
        <v>359</v>
      </c>
      <c r="C9" s="10" t="s">
        <v>360</v>
      </c>
    </row>
    <row r="10" spans="1:4" x14ac:dyDescent="0.3">
      <c r="A10" s="10" t="s">
        <v>360</v>
      </c>
      <c r="C10" s="10" t="s">
        <v>360</v>
      </c>
    </row>
    <row r="11" spans="1:4" x14ac:dyDescent="0.3">
      <c r="A11" s="36" t="s">
        <v>407</v>
      </c>
      <c r="C11" s="10" t="s">
        <v>361</v>
      </c>
    </row>
    <row r="12" spans="1:4" x14ac:dyDescent="0.3">
      <c r="A12" s="32"/>
      <c r="C12" s="10" t="s">
        <v>362</v>
      </c>
    </row>
    <row r="13" spans="1:4" x14ac:dyDescent="0.3">
      <c r="A13" s="10" t="s">
        <v>360</v>
      </c>
      <c r="C13" s="10" t="s">
        <v>363</v>
      </c>
    </row>
    <row r="14" spans="1:4" x14ac:dyDescent="0.3">
      <c r="A14" s="10" t="s">
        <v>360</v>
      </c>
      <c r="C14" s="10" t="s">
        <v>364</v>
      </c>
    </row>
    <row r="15" spans="1:4" x14ac:dyDescent="0.3">
      <c r="A15" s="10" t="s">
        <v>365</v>
      </c>
      <c r="C15" s="10" t="s">
        <v>366</v>
      </c>
    </row>
    <row r="16" spans="1:4" x14ac:dyDescent="0.3">
      <c r="A16" s="10" t="s">
        <v>378</v>
      </c>
    </row>
    <row r="17" spans="1:4" x14ac:dyDescent="0.3">
      <c r="A17" s="10" t="s">
        <v>367</v>
      </c>
    </row>
    <row r="18" spans="1:4" x14ac:dyDescent="0.3">
      <c r="A18" s="10" t="s">
        <v>367</v>
      </c>
    </row>
    <row r="19" spans="1:4" x14ac:dyDescent="0.3">
      <c r="A19" s="24" t="s">
        <v>408</v>
      </c>
    </row>
    <row r="20" spans="1:4" x14ac:dyDescent="0.3">
      <c r="A20" s="10" t="s">
        <v>367</v>
      </c>
    </row>
    <row r="22" spans="1:4" x14ac:dyDescent="0.3">
      <c r="A22" s="44" t="s">
        <v>368</v>
      </c>
      <c r="B22" s="45"/>
      <c r="C22" s="45"/>
      <c r="D22" s="45"/>
    </row>
    <row r="23" spans="1:4" x14ac:dyDescent="0.3">
      <c r="A23" s="15" t="s">
        <v>369</v>
      </c>
      <c r="B23" s="15"/>
      <c r="C23" s="18" t="s">
        <v>370</v>
      </c>
      <c r="D23" s="18" t="s">
        <v>371</v>
      </c>
    </row>
    <row r="24" spans="1:4" x14ac:dyDescent="0.3">
      <c r="A24" s="15" t="s">
        <v>372</v>
      </c>
      <c r="B24" s="15"/>
      <c r="C24" s="15">
        <f>ROUND(SUM(Összesítő!B2:B19),0)</f>
        <v>0</v>
      </c>
      <c r="D24" s="15">
        <f>ROUND(SUM(Összesítő!C2:C19),0)</f>
        <v>0</v>
      </c>
    </row>
    <row r="25" spans="1:4" x14ac:dyDescent="0.3">
      <c r="A25" s="15" t="s">
        <v>373</v>
      </c>
      <c r="B25" s="15"/>
      <c r="C25" s="15">
        <f>ROUND(C24,0)</f>
        <v>0</v>
      </c>
      <c r="D25" s="15">
        <f>ROUND(D24,0)</f>
        <v>0</v>
      </c>
    </row>
    <row r="26" spans="1:4" x14ac:dyDescent="0.3">
      <c r="A26" s="10" t="s">
        <v>374</v>
      </c>
      <c r="C26" s="46">
        <f>ROUND(C25+D25,0)</f>
        <v>0</v>
      </c>
      <c r="D26" s="46"/>
    </row>
    <row r="27" spans="1:4" x14ac:dyDescent="0.3">
      <c r="A27" s="15" t="s">
        <v>375</v>
      </c>
      <c r="B27" s="16">
        <v>0.27</v>
      </c>
      <c r="C27" s="47">
        <f>ROUND(C26*B27,0)</f>
        <v>0</v>
      </c>
      <c r="D27" s="47"/>
    </row>
    <row r="28" spans="1:4" x14ac:dyDescent="0.3">
      <c r="A28" s="15" t="s">
        <v>376</v>
      </c>
      <c r="B28" s="15"/>
      <c r="C28" s="48">
        <f>ROUND(C26+C27,0)</f>
        <v>0</v>
      </c>
      <c r="D28" s="48"/>
    </row>
    <row r="32" spans="1:4" x14ac:dyDescent="0.3">
      <c r="B32" s="46" t="s">
        <v>377</v>
      </c>
      <c r="C32" s="46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1:D1"/>
    <mergeCell ref="A2:D2"/>
    <mergeCell ref="A3:D3"/>
    <mergeCell ref="A4:D4"/>
    <mergeCell ref="A5:D5"/>
    <mergeCell ref="A6:D6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130" zoomScaleNormal="130" workbookViewId="0">
      <selection activeCell="J8" sqref="J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4.8" x14ac:dyDescent="0.3">
      <c r="A2" s="8">
        <v>1</v>
      </c>
      <c r="B2" s="28" t="s">
        <v>403</v>
      </c>
      <c r="C2" s="31" t="s">
        <v>404</v>
      </c>
      <c r="D2" s="30">
        <v>24</v>
      </c>
      <c r="E2" s="28" t="s">
        <v>26</v>
      </c>
      <c r="F2" s="37">
        <v>0</v>
      </c>
      <c r="G2" s="38">
        <v>0</v>
      </c>
      <c r="H2" s="37">
        <f>ROUND(D2*F2, 0)</f>
        <v>0</v>
      </c>
      <c r="I2" s="37">
        <f>ROUND(D2*G2, 0)</f>
        <v>0</v>
      </c>
    </row>
    <row r="3" spans="1:9" x14ac:dyDescent="0.3">
      <c r="F3" s="34"/>
      <c r="G3" s="34"/>
      <c r="H3" s="34"/>
      <c r="I3" s="34"/>
    </row>
    <row r="4" spans="1:9" s="9" customFormat="1" x14ac:dyDescent="0.3">
      <c r="A4" s="7"/>
      <c r="B4" s="3"/>
      <c r="C4" s="3" t="s">
        <v>15</v>
      </c>
      <c r="D4" s="5"/>
      <c r="E4" s="3"/>
      <c r="F4" s="35"/>
      <c r="G4" s="35"/>
      <c r="H4" s="39">
        <f>ROUND(SUM(H2:H3),0)</f>
        <v>0</v>
      </c>
      <c r="I4" s="39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A30" zoomScale="130" zoomScaleNormal="130" workbookViewId="0">
      <selection activeCell="H35" sqref="H3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76</v>
      </c>
      <c r="C2" s="2" t="s">
        <v>77</v>
      </c>
      <c r="D2" s="6">
        <v>9.6</v>
      </c>
      <c r="E2" s="1" t="s">
        <v>26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78</v>
      </c>
      <c r="C4" s="2" t="s">
        <v>79</v>
      </c>
      <c r="D4" s="6">
        <v>11</v>
      </c>
      <c r="E4" s="1" t="s">
        <v>26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s="28" customFormat="1" x14ac:dyDescent="0.3">
      <c r="A5" s="30"/>
      <c r="C5" s="31"/>
      <c r="D5" s="29"/>
      <c r="F5" s="29"/>
      <c r="G5" s="29"/>
      <c r="H5" s="29"/>
      <c r="I5" s="29"/>
    </row>
    <row r="6" spans="1:9" s="28" customFormat="1" ht="39.6" x14ac:dyDescent="0.3">
      <c r="A6" s="30">
        <v>3</v>
      </c>
      <c r="B6" s="28" t="s">
        <v>395</v>
      </c>
      <c r="C6" s="28" t="s">
        <v>396</v>
      </c>
      <c r="D6" s="29">
        <v>14.4</v>
      </c>
      <c r="E6" s="28" t="s">
        <v>26</v>
      </c>
      <c r="F6" s="29">
        <v>0</v>
      </c>
      <c r="G6" s="29">
        <v>0</v>
      </c>
      <c r="H6" s="29">
        <f>ROUND(D6*F6, 0)</f>
        <v>0</v>
      </c>
      <c r="I6" s="29">
        <f>ROUND(D6*G6, 0)</f>
        <v>0</v>
      </c>
    </row>
    <row r="7" spans="1:9" s="28" customFormat="1" x14ac:dyDescent="0.3">
      <c r="A7" s="30"/>
      <c r="D7" s="29"/>
      <c r="F7" s="29"/>
      <c r="G7" s="29"/>
      <c r="H7" s="29"/>
      <c r="I7" s="29"/>
    </row>
    <row r="8" spans="1:9" s="28" customFormat="1" ht="26.4" x14ac:dyDescent="0.3">
      <c r="A8" s="30">
        <v>4</v>
      </c>
      <c r="B8" s="28" t="s">
        <v>82</v>
      </c>
      <c r="C8" s="31" t="s">
        <v>83</v>
      </c>
      <c r="D8" s="29">
        <v>15</v>
      </c>
      <c r="E8" s="28" t="s">
        <v>42</v>
      </c>
      <c r="F8" s="29">
        <v>0</v>
      </c>
      <c r="G8" s="29">
        <v>0</v>
      </c>
      <c r="H8" s="29">
        <f>ROUND(D8*F8, 0)</f>
        <v>0</v>
      </c>
      <c r="I8" s="29">
        <f>ROUND(D8*G8, 0)</f>
        <v>0</v>
      </c>
    </row>
    <row r="10" spans="1:9" ht="39.6" x14ac:dyDescent="0.3">
      <c r="A10" s="8">
        <v>5</v>
      </c>
      <c r="B10" s="1" t="s">
        <v>80</v>
      </c>
      <c r="C10" s="2" t="s">
        <v>81</v>
      </c>
      <c r="D10" s="6">
        <v>13</v>
      </c>
      <c r="E10" s="1" t="s">
        <v>42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84</v>
      </c>
      <c r="C12" s="2" t="s">
        <v>85</v>
      </c>
      <c r="D12" s="6">
        <v>10</v>
      </c>
      <c r="E12" s="1" t="s">
        <v>26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92.4" x14ac:dyDescent="0.3">
      <c r="A14" s="8">
        <v>7</v>
      </c>
      <c r="B14" s="1" t="s">
        <v>86</v>
      </c>
      <c r="C14" s="2" t="s">
        <v>87</v>
      </c>
      <c r="D14" s="6">
        <v>10</v>
      </c>
      <c r="E14" s="1" t="s">
        <v>26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5" spans="1:9" x14ac:dyDescent="0.3">
      <c r="C15" s="2" t="s">
        <v>88</v>
      </c>
    </row>
    <row r="17" spans="1:9" ht="66" x14ac:dyDescent="0.3">
      <c r="A17" s="8">
        <v>8</v>
      </c>
      <c r="B17" s="1" t="s">
        <v>89</v>
      </c>
      <c r="C17" s="2" t="s">
        <v>90</v>
      </c>
      <c r="D17" s="6">
        <v>3</v>
      </c>
      <c r="E17" s="1" t="s">
        <v>26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79.2" x14ac:dyDescent="0.3">
      <c r="A19" s="8">
        <v>9</v>
      </c>
      <c r="B19" s="1" t="s">
        <v>91</v>
      </c>
      <c r="C19" s="2" t="s">
        <v>92</v>
      </c>
      <c r="D19" s="6">
        <v>3</v>
      </c>
      <c r="E19" s="1" t="s">
        <v>26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ht="79.2" x14ac:dyDescent="0.3">
      <c r="A21" s="8">
        <v>10</v>
      </c>
      <c r="B21" s="1" t="s">
        <v>93</v>
      </c>
      <c r="C21" s="2" t="s">
        <v>94</v>
      </c>
      <c r="D21" s="6">
        <v>3</v>
      </c>
      <c r="E21" s="1" t="s">
        <v>26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79.2" x14ac:dyDescent="0.3">
      <c r="A23" s="8">
        <v>11</v>
      </c>
      <c r="B23" s="1" t="s">
        <v>95</v>
      </c>
      <c r="C23" s="2" t="s">
        <v>96</v>
      </c>
      <c r="D23" s="6">
        <v>10</v>
      </c>
      <c r="E23" s="1" t="s">
        <v>26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4" spans="1:9" ht="79.2" x14ac:dyDescent="0.3">
      <c r="C24" s="2" t="s">
        <v>97</v>
      </c>
    </row>
    <row r="25" spans="1:9" x14ac:dyDescent="0.3">
      <c r="C25" s="2" t="s">
        <v>98</v>
      </c>
    </row>
    <row r="27" spans="1:9" ht="79.2" x14ac:dyDescent="0.3">
      <c r="A27" s="8">
        <v>12</v>
      </c>
      <c r="B27" s="1" t="s">
        <v>99</v>
      </c>
      <c r="C27" s="2" t="s">
        <v>100</v>
      </c>
      <c r="D27" s="6">
        <v>5</v>
      </c>
      <c r="E27" s="1" t="s">
        <v>26</v>
      </c>
      <c r="F27" s="6">
        <v>0</v>
      </c>
      <c r="G27" s="6">
        <v>0</v>
      </c>
      <c r="H27" s="6">
        <f>ROUND(D27*F27, 0)</f>
        <v>0</v>
      </c>
      <c r="I27" s="6">
        <f>ROUND(D27*G27, 0)</f>
        <v>0</v>
      </c>
    </row>
    <row r="28" spans="1:9" ht="39.6" x14ac:dyDescent="0.3">
      <c r="C28" s="2" t="s">
        <v>101</v>
      </c>
    </row>
    <row r="30" spans="1:9" ht="92.4" x14ac:dyDescent="0.3">
      <c r="A30" s="8">
        <v>13</v>
      </c>
      <c r="B30" s="1" t="s">
        <v>102</v>
      </c>
      <c r="C30" s="2" t="s">
        <v>103</v>
      </c>
      <c r="D30" s="6">
        <v>6</v>
      </c>
      <c r="E30" s="1" t="s">
        <v>42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6.4" x14ac:dyDescent="0.3">
      <c r="C31" s="2" t="s">
        <v>104</v>
      </c>
    </row>
    <row r="33" spans="1:9" s="28" customFormat="1" ht="79.2" x14ac:dyDescent="0.3">
      <c r="A33" s="30">
        <v>14</v>
      </c>
      <c r="B33" s="28" t="s">
        <v>397</v>
      </c>
      <c r="C33" s="28" t="s">
        <v>398</v>
      </c>
      <c r="D33" s="29">
        <v>15</v>
      </c>
      <c r="E33" s="28" t="s">
        <v>26</v>
      </c>
      <c r="F33" s="29">
        <v>0</v>
      </c>
      <c r="G33" s="29">
        <v>0</v>
      </c>
      <c r="H33" s="29">
        <f>ROUND(D33*F33, 0)</f>
        <v>0</v>
      </c>
      <c r="I33" s="29">
        <f>ROUND(D33*G33, 0)</f>
        <v>0</v>
      </c>
    </row>
    <row r="34" spans="1:9" s="28" customFormat="1" x14ac:dyDescent="0.3">
      <c r="A34" s="30"/>
      <c r="D34" s="29"/>
      <c r="F34" s="29"/>
      <c r="G34" s="29"/>
      <c r="H34" s="29"/>
      <c r="I34" s="29"/>
    </row>
    <row r="35" spans="1:9" s="28" customFormat="1" ht="79.2" x14ac:dyDescent="0.3">
      <c r="A35" s="30">
        <v>15</v>
      </c>
      <c r="B35" s="28" t="s">
        <v>399</v>
      </c>
      <c r="C35" s="28" t="s">
        <v>400</v>
      </c>
      <c r="D35" s="29">
        <v>15</v>
      </c>
      <c r="E35" s="28" t="s">
        <v>26</v>
      </c>
      <c r="F35" s="29">
        <v>0</v>
      </c>
      <c r="G35" s="29">
        <v>0</v>
      </c>
      <c r="H35" s="29">
        <f>ROUND(D35*F35, 0)</f>
        <v>0</v>
      </c>
      <c r="I35" s="29">
        <f>ROUND(D35*G35, 0)</f>
        <v>0</v>
      </c>
    </row>
    <row r="37" spans="1:9" s="9" customFormat="1" x14ac:dyDescent="0.3">
      <c r="A37" s="7"/>
      <c r="B37" s="3"/>
      <c r="C37" s="3" t="s">
        <v>15</v>
      </c>
      <c r="D37" s="5"/>
      <c r="E37" s="3"/>
      <c r="F37" s="5"/>
      <c r="G37" s="5"/>
      <c r="H37" s="5">
        <f>ROUND(SUM(H2:H36),0)</f>
        <v>0</v>
      </c>
      <c r="I37" s="5">
        <f>ROUND(SUM(I2:I36),0)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7" zoomScale="160" zoomScaleNormal="160" workbookViewId="0">
      <selection activeCell="I16" sqref="I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106</v>
      </c>
      <c r="C2" s="2" t="s">
        <v>113</v>
      </c>
      <c r="D2" s="6">
        <v>0</v>
      </c>
      <c r="E2" s="1" t="s">
        <v>112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107</v>
      </c>
      <c r="C4" s="2" t="s">
        <v>108</v>
      </c>
      <c r="D4" s="6">
        <v>0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109</v>
      </c>
    </row>
    <row r="7" spans="1:9" ht="92.4" x14ac:dyDescent="0.3">
      <c r="A7" s="8">
        <v>3</v>
      </c>
      <c r="B7" s="1" t="s">
        <v>110</v>
      </c>
      <c r="C7" s="2" t="s">
        <v>108</v>
      </c>
      <c r="D7" s="6">
        <v>1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111</v>
      </c>
      <c r="H8" s="29"/>
      <c r="I8" s="29"/>
    </row>
    <row r="9" spans="1:9" x14ac:dyDescent="0.3">
      <c r="H9" s="29"/>
      <c r="I9" s="29"/>
    </row>
    <row r="10" spans="1:9" ht="52.8" x14ac:dyDescent="0.3">
      <c r="A10" s="23">
        <v>4</v>
      </c>
      <c r="B10" s="20" t="s">
        <v>387</v>
      </c>
      <c r="C10" s="21" t="s">
        <v>388</v>
      </c>
      <c r="D10" s="22">
        <v>1</v>
      </c>
      <c r="E10" s="20" t="s">
        <v>13</v>
      </c>
      <c r="F10" s="22">
        <v>0</v>
      </c>
      <c r="G10" s="22">
        <v>0</v>
      </c>
      <c r="H10" s="29">
        <f>ROUND(D10*F10, 0)</f>
        <v>0</v>
      </c>
      <c r="I10" s="29">
        <f>ROUND(D10*G10, 0)</f>
        <v>0</v>
      </c>
    </row>
    <row r="11" spans="1:9" s="20" customFormat="1" x14ac:dyDescent="0.3">
      <c r="A11" s="23"/>
      <c r="C11" s="21"/>
      <c r="D11" s="22"/>
      <c r="F11" s="22"/>
      <c r="G11" s="22"/>
      <c r="H11" s="29"/>
      <c r="I11" s="29"/>
    </row>
    <row r="12" spans="1:9" s="20" customFormat="1" ht="39.6" x14ac:dyDescent="0.3">
      <c r="A12" s="27">
        <v>5</v>
      </c>
      <c r="B12" s="25" t="s">
        <v>392</v>
      </c>
      <c r="C12" s="25" t="s">
        <v>393</v>
      </c>
      <c r="D12" s="26">
        <v>1</v>
      </c>
      <c r="E12" s="25" t="s">
        <v>394</v>
      </c>
      <c r="F12" s="26">
        <v>0</v>
      </c>
      <c r="G12" s="26">
        <v>0</v>
      </c>
      <c r="H12" s="29">
        <f>ROUND(D12*F12, 0)</f>
        <v>0</v>
      </c>
      <c r="I12" s="29">
        <f>ROUND(D12*G12, 0)</f>
        <v>0</v>
      </c>
    </row>
    <row r="13" spans="1:9" s="28" customFormat="1" x14ac:dyDescent="0.3">
      <c r="A13" s="30"/>
      <c r="D13" s="29"/>
      <c r="F13" s="29"/>
      <c r="G13" s="29"/>
      <c r="H13" s="29"/>
      <c r="I13" s="29"/>
    </row>
    <row r="14" spans="1:9" s="28" customFormat="1" ht="79.2" x14ac:dyDescent="0.3">
      <c r="A14" s="30">
        <v>6</v>
      </c>
      <c r="B14" s="28" t="s">
        <v>405</v>
      </c>
      <c r="C14" s="31" t="s">
        <v>406</v>
      </c>
      <c r="D14" s="29">
        <v>1</v>
      </c>
      <c r="E14" s="28" t="s">
        <v>13</v>
      </c>
      <c r="F14" s="29">
        <v>0</v>
      </c>
      <c r="G14" s="33">
        <v>0</v>
      </c>
      <c r="H14" s="29">
        <f>ROUND(D14*F14, 0)</f>
        <v>0</v>
      </c>
      <c r="I14" s="29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elhelyezése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12" zoomScale="145" zoomScaleNormal="145" workbookViewId="0">
      <selection activeCell="F16" sqref="F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115</v>
      </c>
      <c r="C2" s="2" t="s">
        <v>117</v>
      </c>
      <c r="D2" s="6">
        <v>1</v>
      </c>
      <c r="E2" s="1" t="s">
        <v>116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118</v>
      </c>
      <c r="C4" s="2" t="s">
        <v>119</v>
      </c>
      <c r="D4" s="6">
        <v>70</v>
      </c>
      <c r="E4" s="1" t="s">
        <v>26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120</v>
      </c>
    </row>
    <row r="7" spans="1:9" ht="66" x14ac:dyDescent="0.3">
      <c r="A7" s="8">
        <v>3</v>
      </c>
      <c r="B7" s="1" t="s">
        <v>121</v>
      </c>
      <c r="C7" s="2" t="s">
        <v>122</v>
      </c>
      <c r="D7" s="6">
        <v>5</v>
      </c>
      <c r="E7" s="1" t="s">
        <v>42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79.2" x14ac:dyDescent="0.3">
      <c r="A9" s="8">
        <v>4</v>
      </c>
      <c r="B9" s="1" t="s">
        <v>123</v>
      </c>
      <c r="C9" s="2" t="s">
        <v>124</v>
      </c>
      <c r="D9" s="6">
        <v>70</v>
      </c>
      <c r="E9" s="1" t="s">
        <v>26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0" spans="1:9" ht="39.6" x14ac:dyDescent="0.3">
      <c r="C10" s="2" t="s">
        <v>125</v>
      </c>
    </row>
    <row r="12" spans="1:9" ht="79.2" x14ac:dyDescent="0.3">
      <c r="A12" s="8">
        <v>5</v>
      </c>
      <c r="B12" s="1" t="s">
        <v>126</v>
      </c>
      <c r="C12" s="2" t="s">
        <v>127</v>
      </c>
      <c r="D12" s="6">
        <v>5</v>
      </c>
      <c r="E12" s="1" t="s">
        <v>42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6</v>
      </c>
      <c r="B14" s="1" t="s">
        <v>128</v>
      </c>
      <c r="C14" s="2" t="s">
        <v>129</v>
      </c>
      <c r="D14" s="6">
        <v>5</v>
      </c>
      <c r="E14" s="1" t="s">
        <v>42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7</v>
      </c>
      <c r="B16" s="1" t="s">
        <v>130</v>
      </c>
      <c r="C16" s="2" t="s">
        <v>131</v>
      </c>
      <c r="D16" s="6">
        <v>5</v>
      </c>
      <c r="E16" s="1" t="s">
        <v>42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K22" sqref="K2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133</v>
      </c>
      <c r="C2" s="2" t="s">
        <v>134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Beépített berendezési tárgyak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91" zoomScale="130" zoomScaleNormal="130" workbookViewId="0">
      <selection activeCell="J98" sqref="J9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136</v>
      </c>
      <c r="C2" s="2" t="s">
        <v>137</v>
      </c>
      <c r="D2" s="6">
        <v>80</v>
      </c>
      <c r="E2" s="1" t="s">
        <v>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138</v>
      </c>
      <c r="C4" s="2" t="s">
        <v>139</v>
      </c>
      <c r="D4" s="6">
        <v>160</v>
      </c>
      <c r="E4" s="1" t="s">
        <v>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140</v>
      </c>
      <c r="C6" s="2" t="s">
        <v>141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142</v>
      </c>
      <c r="C8" s="2" t="s">
        <v>143</v>
      </c>
      <c r="D8" s="6">
        <v>15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144</v>
      </c>
      <c r="C10" s="2" t="s">
        <v>145</v>
      </c>
      <c r="D10" s="6">
        <v>4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146</v>
      </c>
      <c r="C12" s="2" t="s">
        <v>147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148</v>
      </c>
      <c r="C14" s="2" t="s">
        <v>149</v>
      </c>
      <c r="D14" s="6">
        <v>2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9</v>
      </c>
      <c r="B16" s="1" t="s">
        <v>150</v>
      </c>
      <c r="C16" s="2" t="s">
        <v>151</v>
      </c>
      <c r="D16" s="6">
        <v>75</v>
      </c>
      <c r="E16" s="1" t="s">
        <v>42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152</v>
      </c>
    </row>
    <row r="19" spans="1:9" ht="92.4" x14ac:dyDescent="0.3">
      <c r="A19" s="8">
        <v>10</v>
      </c>
      <c r="B19" s="1" t="s">
        <v>153</v>
      </c>
      <c r="C19" s="2" t="s">
        <v>151</v>
      </c>
      <c r="D19" s="6">
        <v>90</v>
      </c>
      <c r="E19" s="1" t="s">
        <v>42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154</v>
      </c>
    </row>
    <row r="22" spans="1:9" ht="92.4" x14ac:dyDescent="0.3">
      <c r="A22" s="8">
        <v>11</v>
      </c>
      <c r="B22" s="1" t="s">
        <v>155</v>
      </c>
      <c r="C22" s="2" t="s">
        <v>156</v>
      </c>
      <c r="D22" s="6">
        <v>30</v>
      </c>
      <c r="E22" s="1" t="s">
        <v>42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157</v>
      </c>
    </row>
    <row r="25" spans="1:9" ht="92.4" x14ac:dyDescent="0.3">
      <c r="A25" s="8">
        <v>12</v>
      </c>
      <c r="B25" s="1" t="s">
        <v>158</v>
      </c>
      <c r="C25" s="2" t="s">
        <v>159</v>
      </c>
      <c r="D25" s="6">
        <v>32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160</v>
      </c>
    </row>
    <row r="28" spans="1:9" ht="92.4" x14ac:dyDescent="0.3">
      <c r="A28" s="8">
        <v>13</v>
      </c>
      <c r="B28" s="1" t="s">
        <v>161</v>
      </c>
      <c r="C28" s="2" t="s">
        <v>162</v>
      </c>
      <c r="D28" s="6">
        <v>5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14</v>
      </c>
      <c r="B30" s="1" t="s">
        <v>163</v>
      </c>
      <c r="C30" s="2" t="s">
        <v>220</v>
      </c>
      <c r="D30" s="6">
        <v>260</v>
      </c>
      <c r="E30" s="1" t="s">
        <v>42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221</v>
      </c>
    </row>
    <row r="33" spans="1:9" ht="94.8" x14ac:dyDescent="0.3">
      <c r="A33" s="8">
        <v>15</v>
      </c>
      <c r="B33" s="1" t="s">
        <v>164</v>
      </c>
      <c r="C33" s="2" t="s">
        <v>220</v>
      </c>
      <c r="D33" s="6">
        <v>210</v>
      </c>
      <c r="E33" s="1" t="s">
        <v>42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222</v>
      </c>
    </row>
    <row r="36" spans="1:9" ht="94.8" x14ac:dyDescent="0.3">
      <c r="A36" s="8">
        <v>16</v>
      </c>
      <c r="B36" s="1" t="s">
        <v>165</v>
      </c>
      <c r="C36" s="2" t="s">
        <v>223</v>
      </c>
      <c r="D36" s="6">
        <v>15</v>
      </c>
      <c r="E36" s="1" t="s">
        <v>42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166</v>
      </c>
    </row>
    <row r="39" spans="1:9" ht="94.8" x14ac:dyDescent="0.3">
      <c r="A39" s="8">
        <v>17</v>
      </c>
      <c r="B39" s="1" t="s">
        <v>167</v>
      </c>
      <c r="C39" s="2" t="s">
        <v>224</v>
      </c>
      <c r="D39" s="6">
        <v>25</v>
      </c>
      <c r="E39" s="1" t="s">
        <v>42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6.4" x14ac:dyDescent="0.3">
      <c r="C40" s="2" t="s">
        <v>168</v>
      </c>
    </row>
    <row r="42" spans="1:9" ht="94.8" x14ac:dyDescent="0.3">
      <c r="A42" s="8">
        <v>18</v>
      </c>
      <c r="B42" s="1" t="s">
        <v>169</v>
      </c>
      <c r="C42" s="2" t="s">
        <v>225</v>
      </c>
      <c r="D42" s="6">
        <v>15</v>
      </c>
      <c r="E42" s="1" t="s">
        <v>42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3" spans="1:9" ht="28.8" x14ac:dyDescent="0.3">
      <c r="C43" s="2" t="s">
        <v>226</v>
      </c>
    </row>
    <row r="45" spans="1:9" ht="66" x14ac:dyDescent="0.3">
      <c r="A45" s="8">
        <v>19</v>
      </c>
      <c r="B45" s="1" t="s">
        <v>170</v>
      </c>
      <c r="C45" s="2" t="s">
        <v>171</v>
      </c>
      <c r="D45" s="6">
        <v>10</v>
      </c>
      <c r="E45" s="1" t="s">
        <v>42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79.2" x14ac:dyDescent="0.3">
      <c r="A47" s="8">
        <v>20</v>
      </c>
      <c r="B47" s="1" t="s">
        <v>172</v>
      </c>
      <c r="C47" s="2" t="s">
        <v>173</v>
      </c>
      <c r="D47" s="6">
        <v>10</v>
      </c>
      <c r="E47" s="1" t="s">
        <v>42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ht="26.4" x14ac:dyDescent="0.3">
      <c r="A49" s="8">
        <v>21</v>
      </c>
      <c r="B49" s="1" t="s">
        <v>174</v>
      </c>
      <c r="C49" s="2" t="s">
        <v>175</v>
      </c>
      <c r="D49" s="6">
        <v>5</v>
      </c>
      <c r="E49" s="1" t="s">
        <v>13</v>
      </c>
      <c r="F49" s="6">
        <v>0</v>
      </c>
      <c r="G49" s="6">
        <v>0</v>
      </c>
      <c r="H49" s="6">
        <f>ROUND(D49*F49, 0)</f>
        <v>0</v>
      </c>
      <c r="I49" s="6">
        <f>ROUND(D49*G49, 0)</f>
        <v>0</v>
      </c>
    </row>
    <row r="51" spans="1:9" x14ac:dyDescent="0.3">
      <c r="A51" s="8">
        <v>22</v>
      </c>
      <c r="B51" s="1" t="s">
        <v>176</v>
      </c>
      <c r="C51" s="2" t="s">
        <v>177</v>
      </c>
      <c r="D51" s="6">
        <v>50</v>
      </c>
      <c r="E51" s="1" t="s">
        <v>13</v>
      </c>
      <c r="F51" s="6">
        <v>0</v>
      </c>
      <c r="G51" s="6">
        <v>0</v>
      </c>
      <c r="H51" s="6">
        <f>ROUND(D51*F51, 0)</f>
        <v>0</v>
      </c>
      <c r="I51" s="6">
        <f>ROUND(D51*G51, 0)</f>
        <v>0</v>
      </c>
    </row>
    <row r="53" spans="1:9" ht="55.2" x14ac:dyDescent="0.3">
      <c r="A53" s="8">
        <v>23</v>
      </c>
      <c r="B53" s="1" t="s">
        <v>178</v>
      </c>
      <c r="C53" s="2" t="s">
        <v>227</v>
      </c>
      <c r="D53" s="6">
        <v>30</v>
      </c>
      <c r="E53" s="1" t="s">
        <v>13</v>
      </c>
      <c r="F53" s="6">
        <v>0</v>
      </c>
      <c r="G53" s="6">
        <v>0</v>
      </c>
      <c r="H53" s="6">
        <f>ROUND(D53*F53, 0)</f>
        <v>0</v>
      </c>
      <c r="I53" s="6">
        <f>ROUND(D53*G53, 0)</f>
        <v>0</v>
      </c>
    </row>
    <row r="55" spans="1:9" ht="55.2" x14ac:dyDescent="0.3">
      <c r="A55" s="8">
        <v>24</v>
      </c>
      <c r="B55" s="1" t="s">
        <v>179</v>
      </c>
      <c r="C55" s="2" t="s">
        <v>228</v>
      </c>
      <c r="D55" s="6">
        <v>25</v>
      </c>
      <c r="E55" s="1" t="s">
        <v>13</v>
      </c>
      <c r="F55" s="6">
        <v>0</v>
      </c>
      <c r="G55" s="6">
        <v>0</v>
      </c>
      <c r="H55" s="6">
        <f>ROUND(D55*F55, 0)</f>
        <v>0</v>
      </c>
      <c r="I55" s="6">
        <f>ROUND(D55*G55, 0)</f>
        <v>0</v>
      </c>
    </row>
    <row r="57" spans="1:9" ht="52.8" x14ac:dyDescent="0.3">
      <c r="A57" s="8">
        <v>25</v>
      </c>
      <c r="B57" s="1" t="s">
        <v>180</v>
      </c>
      <c r="C57" s="2" t="s">
        <v>181</v>
      </c>
      <c r="D57" s="6">
        <v>2</v>
      </c>
      <c r="E57" s="1" t="s">
        <v>13</v>
      </c>
      <c r="F57" s="6">
        <v>0</v>
      </c>
      <c r="G57" s="6">
        <v>0</v>
      </c>
      <c r="H57" s="6">
        <f>ROUND(D57*F57, 0)</f>
        <v>0</v>
      </c>
      <c r="I57" s="6">
        <f>ROUND(D57*G57, 0)</f>
        <v>0</v>
      </c>
    </row>
    <row r="59" spans="1:9" ht="66" x14ac:dyDescent="0.3">
      <c r="A59" s="8">
        <v>26</v>
      </c>
      <c r="B59" s="1" t="s">
        <v>182</v>
      </c>
      <c r="C59" s="2" t="s">
        <v>183</v>
      </c>
      <c r="D59" s="6">
        <v>1</v>
      </c>
      <c r="E59" s="1" t="s">
        <v>13</v>
      </c>
      <c r="F59" s="6">
        <v>0</v>
      </c>
      <c r="G59" s="6">
        <v>0</v>
      </c>
      <c r="H59" s="6">
        <f>ROUND(D59*F59, 0)</f>
        <v>0</v>
      </c>
      <c r="I59" s="6">
        <f>ROUND(D59*G59, 0)</f>
        <v>0</v>
      </c>
    </row>
    <row r="61" spans="1:9" ht="39.6" x14ac:dyDescent="0.3">
      <c r="A61" s="8">
        <v>27</v>
      </c>
      <c r="B61" s="1" t="s">
        <v>184</v>
      </c>
      <c r="C61" s="2" t="s">
        <v>185</v>
      </c>
      <c r="D61" s="6">
        <v>5</v>
      </c>
      <c r="E61" s="1" t="s">
        <v>13</v>
      </c>
      <c r="F61" s="6">
        <v>0</v>
      </c>
      <c r="G61" s="6">
        <v>0</v>
      </c>
      <c r="H61" s="6">
        <f>ROUND(D61*F61, 0)</f>
        <v>0</v>
      </c>
      <c r="I61" s="6">
        <f>ROUND(D61*G61, 0)</f>
        <v>0</v>
      </c>
    </row>
    <row r="63" spans="1:9" ht="66" x14ac:dyDescent="0.3">
      <c r="A63" s="8">
        <v>28</v>
      </c>
      <c r="B63" s="1" t="s">
        <v>186</v>
      </c>
      <c r="C63" s="2" t="s">
        <v>187</v>
      </c>
      <c r="D63" s="6">
        <v>1</v>
      </c>
      <c r="E63" s="1" t="s">
        <v>13</v>
      </c>
      <c r="F63" s="6">
        <v>0</v>
      </c>
      <c r="G63" s="6">
        <v>0</v>
      </c>
      <c r="H63" s="6">
        <f>ROUND(D63*F63, 0)</f>
        <v>0</v>
      </c>
      <c r="I63" s="6">
        <f>ROUND(D63*G63, 0)</f>
        <v>0</v>
      </c>
    </row>
    <row r="65" spans="1:9" ht="66" x14ac:dyDescent="0.3">
      <c r="A65" s="8">
        <v>29</v>
      </c>
      <c r="B65" s="1" t="s">
        <v>188</v>
      </c>
      <c r="C65" s="2" t="s">
        <v>189</v>
      </c>
      <c r="D65" s="6">
        <v>1</v>
      </c>
      <c r="E65" s="1" t="s">
        <v>13</v>
      </c>
      <c r="F65" s="6">
        <v>0</v>
      </c>
      <c r="G65" s="6">
        <v>0</v>
      </c>
      <c r="H65" s="6">
        <f>ROUND(D65*F65, 0)</f>
        <v>0</v>
      </c>
      <c r="I65" s="6">
        <f>ROUND(D65*G65, 0)</f>
        <v>0</v>
      </c>
    </row>
    <row r="67" spans="1:9" ht="66" x14ac:dyDescent="0.3">
      <c r="A67" s="8">
        <v>30</v>
      </c>
      <c r="B67" s="1" t="s">
        <v>190</v>
      </c>
      <c r="C67" s="2" t="s">
        <v>191</v>
      </c>
      <c r="D67" s="6">
        <v>15</v>
      </c>
      <c r="E67" s="1" t="s">
        <v>13</v>
      </c>
      <c r="F67" s="6">
        <v>0</v>
      </c>
      <c r="G67" s="6">
        <v>0</v>
      </c>
      <c r="H67" s="6">
        <f>ROUND(D67*F67, 0)</f>
        <v>0</v>
      </c>
      <c r="I67" s="6">
        <f>ROUND(D67*G67, 0)</f>
        <v>0</v>
      </c>
    </row>
    <row r="69" spans="1:9" ht="66" x14ac:dyDescent="0.3">
      <c r="A69" s="8">
        <v>31</v>
      </c>
      <c r="B69" s="1" t="s">
        <v>192</v>
      </c>
      <c r="C69" s="2" t="s">
        <v>193</v>
      </c>
      <c r="D69" s="6">
        <v>1</v>
      </c>
      <c r="E69" s="1" t="s">
        <v>13</v>
      </c>
      <c r="F69" s="6">
        <v>0</v>
      </c>
      <c r="G69" s="6">
        <v>0</v>
      </c>
      <c r="H69" s="6">
        <f>ROUND(D69*F69, 0)</f>
        <v>0</v>
      </c>
      <c r="I69" s="6">
        <f>ROUND(D69*G69, 0)</f>
        <v>0</v>
      </c>
    </row>
    <row r="71" spans="1:9" ht="79.2" x14ac:dyDescent="0.3">
      <c r="A71" s="8">
        <v>32</v>
      </c>
      <c r="B71" s="1" t="s">
        <v>194</v>
      </c>
      <c r="C71" s="2" t="s">
        <v>195</v>
      </c>
      <c r="D71" s="6">
        <v>2</v>
      </c>
      <c r="E71" s="1" t="s">
        <v>13</v>
      </c>
      <c r="F71" s="6">
        <v>0</v>
      </c>
      <c r="G71" s="6">
        <v>0</v>
      </c>
      <c r="H71" s="6">
        <f>ROUND(D71*F71, 0)</f>
        <v>0</v>
      </c>
      <c r="I71" s="6">
        <f>ROUND(D71*G71, 0)</f>
        <v>0</v>
      </c>
    </row>
    <row r="73" spans="1:9" ht="79.2" x14ac:dyDescent="0.3">
      <c r="A73" s="8">
        <v>33</v>
      </c>
      <c r="B73" s="1" t="s">
        <v>196</v>
      </c>
      <c r="C73" s="2" t="s">
        <v>197</v>
      </c>
      <c r="D73" s="6">
        <v>3</v>
      </c>
      <c r="E73" s="1" t="s">
        <v>13</v>
      </c>
      <c r="F73" s="6">
        <v>0</v>
      </c>
      <c r="G73" s="6">
        <v>0</v>
      </c>
      <c r="H73" s="6">
        <f>ROUND(D73*F73, 0)</f>
        <v>0</v>
      </c>
      <c r="I73" s="6">
        <f>ROUND(D73*G73, 0)</f>
        <v>0</v>
      </c>
    </row>
    <row r="75" spans="1:9" ht="79.2" x14ac:dyDescent="0.3">
      <c r="A75" s="8">
        <v>34</v>
      </c>
      <c r="B75" s="1" t="s">
        <v>198</v>
      </c>
      <c r="C75" s="2" t="s">
        <v>199</v>
      </c>
      <c r="D75" s="6">
        <v>6</v>
      </c>
      <c r="E75" s="1" t="s">
        <v>13</v>
      </c>
      <c r="F75" s="6">
        <v>0</v>
      </c>
      <c r="G75" s="6">
        <v>0</v>
      </c>
      <c r="H75" s="6">
        <f>ROUND(D75*F75, 0)</f>
        <v>0</v>
      </c>
      <c r="I75" s="6">
        <f>ROUND(D75*G75, 0)</f>
        <v>0</v>
      </c>
    </row>
    <row r="77" spans="1:9" ht="66" x14ac:dyDescent="0.3">
      <c r="A77" s="8">
        <v>35</v>
      </c>
      <c r="B77" s="1" t="s">
        <v>200</v>
      </c>
      <c r="C77" s="2" t="s">
        <v>201</v>
      </c>
      <c r="D77" s="6">
        <v>2</v>
      </c>
      <c r="E77" s="1" t="s">
        <v>13</v>
      </c>
      <c r="F77" s="6">
        <v>0</v>
      </c>
      <c r="G77" s="6">
        <v>0</v>
      </c>
      <c r="H77" s="6">
        <f>ROUND(D77*F77, 0)</f>
        <v>0</v>
      </c>
      <c r="I77" s="6">
        <f>ROUND(D77*G77, 0)</f>
        <v>0</v>
      </c>
    </row>
    <row r="79" spans="1:9" ht="92.4" x14ac:dyDescent="0.3">
      <c r="A79" s="8">
        <v>36</v>
      </c>
      <c r="B79" s="1" t="s">
        <v>202</v>
      </c>
      <c r="C79" s="2" t="s">
        <v>203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0" spans="1:9" ht="26.4" x14ac:dyDescent="0.3">
      <c r="C80" s="2" t="s">
        <v>204</v>
      </c>
    </row>
    <row r="82" spans="1:9" ht="79.2" x14ac:dyDescent="0.3">
      <c r="A82" s="8">
        <v>37</v>
      </c>
      <c r="B82" s="1" t="s">
        <v>383</v>
      </c>
      <c r="C82" s="2" t="s">
        <v>385</v>
      </c>
      <c r="D82" s="6">
        <v>2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ht="79.2" x14ac:dyDescent="0.3">
      <c r="A84" s="8">
        <v>38</v>
      </c>
      <c r="B84" s="1" t="s">
        <v>205</v>
      </c>
      <c r="C84" s="2" t="s">
        <v>206</v>
      </c>
      <c r="D84" s="6">
        <v>2</v>
      </c>
      <c r="E84" s="1" t="s">
        <v>13</v>
      </c>
      <c r="F84" s="6">
        <v>0</v>
      </c>
      <c r="G84" s="6">
        <v>0</v>
      </c>
      <c r="H84" s="6">
        <f>ROUND(D84*F84, 0)</f>
        <v>0</v>
      </c>
      <c r="I84" s="6">
        <f>ROUND(D84*G84, 0)</f>
        <v>0</v>
      </c>
    </row>
    <row r="85" spans="1:9" ht="26.4" x14ac:dyDescent="0.3">
      <c r="C85" s="2" t="s">
        <v>207</v>
      </c>
    </row>
    <row r="87" spans="1:9" ht="66" x14ac:dyDescent="0.3">
      <c r="A87" s="8">
        <v>39</v>
      </c>
      <c r="B87" s="1" t="s">
        <v>208</v>
      </c>
      <c r="C87" s="2" t="s">
        <v>209</v>
      </c>
      <c r="D87" s="6">
        <v>8</v>
      </c>
      <c r="E87" s="1" t="s">
        <v>13</v>
      </c>
      <c r="F87" s="6">
        <v>0</v>
      </c>
      <c r="G87" s="6">
        <v>0</v>
      </c>
      <c r="H87" s="6">
        <f>ROUND(D87*F87, 0)</f>
        <v>0</v>
      </c>
      <c r="I87" s="6">
        <f>ROUND(D87*G87, 0)</f>
        <v>0</v>
      </c>
    </row>
    <row r="89" spans="1:9" ht="52.8" x14ac:dyDescent="0.3">
      <c r="A89" s="8">
        <v>40</v>
      </c>
      <c r="B89" s="1" t="s">
        <v>210</v>
      </c>
      <c r="C89" s="2" t="s">
        <v>211</v>
      </c>
      <c r="D89" s="6">
        <v>1</v>
      </c>
      <c r="E89" s="1" t="s">
        <v>13</v>
      </c>
      <c r="F89" s="6">
        <v>0</v>
      </c>
      <c r="G89" s="6">
        <v>0</v>
      </c>
      <c r="H89" s="6">
        <f>ROUND(D89*F89, 0)</f>
        <v>0</v>
      </c>
      <c r="I89" s="6">
        <f>ROUND(D89*G89, 0)</f>
        <v>0</v>
      </c>
    </row>
    <row r="91" spans="1:9" ht="39.6" x14ac:dyDescent="0.3">
      <c r="A91" s="8">
        <v>41</v>
      </c>
      <c r="B91" s="1" t="s">
        <v>212</v>
      </c>
      <c r="C91" s="2" t="s">
        <v>213</v>
      </c>
      <c r="D91" s="6">
        <v>1</v>
      </c>
      <c r="E91" s="1" t="s">
        <v>13</v>
      </c>
      <c r="F91" s="6">
        <v>0</v>
      </c>
      <c r="G91" s="6">
        <v>0</v>
      </c>
      <c r="H91" s="6">
        <f>ROUND(D91*F91, 0)</f>
        <v>0</v>
      </c>
      <c r="I91" s="6">
        <f>ROUND(D91*G91, 0)</f>
        <v>0</v>
      </c>
    </row>
    <row r="93" spans="1:9" ht="39.6" x14ac:dyDescent="0.3">
      <c r="A93" s="8">
        <v>42</v>
      </c>
      <c r="B93" s="1" t="s">
        <v>214</v>
      </c>
      <c r="C93" s="2" t="s">
        <v>215</v>
      </c>
      <c r="D93" s="6">
        <v>1</v>
      </c>
      <c r="E93" s="1" t="s">
        <v>13</v>
      </c>
      <c r="F93" s="6">
        <v>0</v>
      </c>
      <c r="G93" s="6">
        <v>0</v>
      </c>
      <c r="H93" s="6">
        <f>ROUND(D93*F93, 0)</f>
        <v>0</v>
      </c>
      <c r="I93" s="6">
        <f>ROUND(D93*G93, 0)</f>
        <v>0</v>
      </c>
    </row>
    <row r="95" spans="1:9" ht="68.400000000000006" x14ac:dyDescent="0.3">
      <c r="A95" s="8">
        <v>43</v>
      </c>
      <c r="B95" s="1" t="s">
        <v>216</v>
      </c>
      <c r="C95" s="2" t="s">
        <v>229</v>
      </c>
      <c r="D95" s="6">
        <v>2</v>
      </c>
      <c r="E95" s="1" t="s">
        <v>13</v>
      </c>
      <c r="F95" s="6">
        <v>0</v>
      </c>
      <c r="G95" s="6">
        <v>0</v>
      </c>
      <c r="H95" s="6">
        <f>ROUND(D95*F95, 0)</f>
        <v>0</v>
      </c>
      <c r="I95" s="6">
        <f>ROUND(D95*G95, 0)</f>
        <v>0</v>
      </c>
    </row>
    <row r="97" spans="1:9" ht="81.599999999999994" x14ac:dyDescent="0.3">
      <c r="A97" s="8">
        <v>44</v>
      </c>
      <c r="B97" s="1" t="s">
        <v>217</v>
      </c>
      <c r="C97" s="2" t="s">
        <v>230</v>
      </c>
      <c r="D97" s="6">
        <v>3</v>
      </c>
      <c r="E97" s="1" t="s">
        <v>13</v>
      </c>
      <c r="F97" s="6">
        <v>0</v>
      </c>
      <c r="G97" s="6">
        <v>0</v>
      </c>
      <c r="H97" s="6">
        <f>ROUND(D97*F97, 0)</f>
        <v>0</v>
      </c>
      <c r="I97" s="6">
        <f>ROUND(D97*G97, 0)</f>
        <v>0</v>
      </c>
    </row>
    <row r="99" spans="1:9" ht="26.4" x14ac:dyDescent="0.3">
      <c r="A99" s="8">
        <v>45</v>
      </c>
      <c r="B99" s="1" t="s">
        <v>218</v>
      </c>
      <c r="C99" s="2" t="s">
        <v>219</v>
      </c>
      <c r="D99" s="6">
        <v>1</v>
      </c>
      <c r="E99" s="1" t="s">
        <v>386</v>
      </c>
      <c r="F99" s="6">
        <v>0</v>
      </c>
      <c r="G99" s="6">
        <v>0</v>
      </c>
      <c r="H99" s="6">
        <f>ROUND(D99*F99, 0)</f>
        <v>0</v>
      </c>
      <c r="I99" s="6">
        <f>ROUND(D99*G99, 0)</f>
        <v>0</v>
      </c>
    </row>
    <row r="101" spans="1:9" ht="66" x14ac:dyDescent="0.3">
      <c r="A101" s="8">
        <v>46</v>
      </c>
      <c r="B101" s="1" t="s">
        <v>382</v>
      </c>
      <c r="C101" s="2" t="s">
        <v>381</v>
      </c>
      <c r="D101" s="6">
        <v>1</v>
      </c>
      <c r="E101" s="1" t="s">
        <v>13</v>
      </c>
      <c r="F101" s="6">
        <v>0</v>
      </c>
      <c r="G101" s="6">
        <v>0</v>
      </c>
      <c r="H101" s="6">
        <f>ROUND(D101*F101, 0)</f>
        <v>0</v>
      </c>
      <c r="I101" s="6">
        <f>ROUND(D101*G101, 0)</f>
        <v>0</v>
      </c>
    </row>
    <row r="103" spans="1:9" s="9" customFormat="1" x14ac:dyDescent="0.3">
      <c r="A103" s="7"/>
      <c r="B103" s="3"/>
      <c r="C103" s="3" t="s">
        <v>15</v>
      </c>
      <c r="D103" s="5"/>
      <c r="E103" s="3"/>
      <c r="F103" s="5"/>
      <c r="G103" s="5"/>
      <c r="H103" s="5">
        <f>ROUND(SUM(H2:H102),0)</f>
        <v>0</v>
      </c>
      <c r="I103" s="5">
        <f>ROUND(SUM(I2:I102),0)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Elektromosenergia-ellátás, villanyszerelés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12" sqref="I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232</v>
      </c>
      <c r="C2" s="2" t="s">
        <v>233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234</v>
      </c>
      <c r="C4" s="2" t="s">
        <v>235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236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Épületautomatika, -felügyelet (gyengeáram)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35" workbookViewId="0">
      <selection activeCell="K42" sqref="K4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238</v>
      </c>
      <c r="C2" s="2" t="s">
        <v>239</v>
      </c>
      <c r="D2" s="6">
        <v>20</v>
      </c>
      <c r="E2" s="1" t="s">
        <v>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240</v>
      </c>
      <c r="C4" s="2" t="s">
        <v>241</v>
      </c>
      <c r="D4" s="6">
        <v>6</v>
      </c>
      <c r="E4" s="1" t="s">
        <v>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242</v>
      </c>
      <c r="C6" s="2" t="s">
        <v>243</v>
      </c>
      <c r="D6" s="6">
        <v>10</v>
      </c>
      <c r="E6" s="1" t="s">
        <v>42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244</v>
      </c>
      <c r="C8" s="2" t="s">
        <v>245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246</v>
      </c>
      <c r="C10" s="2" t="s">
        <v>247</v>
      </c>
      <c r="D10" s="6">
        <v>25</v>
      </c>
      <c r="E10" s="1" t="s">
        <v>42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248</v>
      </c>
    </row>
    <row r="13" spans="1:9" ht="92.4" x14ac:dyDescent="0.3">
      <c r="A13" s="8">
        <v>6</v>
      </c>
      <c r="B13" s="1" t="s">
        <v>249</v>
      </c>
      <c r="C13" s="2" t="s">
        <v>250</v>
      </c>
      <c r="D13" s="6">
        <v>10</v>
      </c>
      <c r="E13" s="1" t="s">
        <v>42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251</v>
      </c>
    </row>
    <row r="16" spans="1:9" ht="66" x14ac:dyDescent="0.3">
      <c r="A16" s="8">
        <v>7</v>
      </c>
      <c r="B16" s="1" t="s">
        <v>252</v>
      </c>
      <c r="C16" s="2" t="s">
        <v>253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254</v>
      </c>
      <c r="C18" s="2" t="s">
        <v>255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256</v>
      </c>
      <c r="C20" s="2" t="s">
        <v>257</v>
      </c>
      <c r="D20" s="6">
        <v>12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258</v>
      </c>
      <c r="C22" s="2" t="s">
        <v>259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260</v>
      </c>
      <c r="C24" s="2" t="s">
        <v>261</v>
      </c>
      <c r="D24" s="6">
        <v>8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262</v>
      </c>
      <c r="C26" s="2" t="s">
        <v>263</v>
      </c>
      <c r="D26" s="6">
        <v>4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264</v>
      </c>
      <c r="C28" s="2" t="s">
        <v>265</v>
      </c>
      <c r="D28" s="6">
        <v>8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266</v>
      </c>
      <c r="C30" s="2" t="s">
        <v>267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268</v>
      </c>
      <c r="C32" s="2" t="s">
        <v>269</v>
      </c>
      <c r="D32" s="6">
        <v>3</v>
      </c>
      <c r="E32" s="1" t="s">
        <v>42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270</v>
      </c>
      <c r="C34" s="2" t="s">
        <v>271</v>
      </c>
      <c r="D34" s="6">
        <v>9</v>
      </c>
      <c r="E34" s="1" t="s">
        <v>42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79.2" x14ac:dyDescent="0.3">
      <c r="A36" s="8">
        <v>17</v>
      </c>
      <c r="B36" s="1" t="s">
        <v>272</v>
      </c>
      <c r="C36" s="2" t="s">
        <v>273</v>
      </c>
      <c r="D36" s="6">
        <v>7</v>
      </c>
      <c r="E36" s="1" t="s">
        <v>42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79.2" x14ac:dyDescent="0.3">
      <c r="A38" s="8">
        <v>18</v>
      </c>
      <c r="B38" s="1" t="s">
        <v>274</v>
      </c>
      <c r="C38" s="2" t="s">
        <v>275</v>
      </c>
      <c r="D38" s="6">
        <v>2</v>
      </c>
      <c r="E38" s="1" t="s">
        <v>42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79.2" x14ac:dyDescent="0.3">
      <c r="A40" s="8">
        <v>19</v>
      </c>
      <c r="B40" s="1" t="s">
        <v>276</v>
      </c>
      <c r="C40" s="2" t="s">
        <v>277</v>
      </c>
      <c r="D40" s="6">
        <v>4</v>
      </c>
      <c r="E40" s="1" t="s">
        <v>42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66" x14ac:dyDescent="0.3">
      <c r="A42" s="8">
        <v>20</v>
      </c>
      <c r="B42" s="1" t="s">
        <v>278</v>
      </c>
      <c r="C42" s="2" t="s">
        <v>279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s="9" customFormat="1" x14ac:dyDescent="0.3">
      <c r="A44" s="7"/>
      <c r="B44" s="3"/>
      <c r="C44" s="3" t="s">
        <v>15</v>
      </c>
      <c r="D44" s="5"/>
      <c r="E44" s="3"/>
      <c r="F44" s="5"/>
      <c r="G44" s="5"/>
      <c r="H44" s="5">
        <f>ROUND(SUM(H2:H43),0)</f>
        <v>0</v>
      </c>
      <c r="I44" s="5">
        <f>ROUND(SUM(I2:I43),0)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csővezeték szerelése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opLeftCell="A67" zoomScale="145" zoomScaleNormal="145" workbookViewId="0">
      <selection activeCell="G79" sqref="G7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281</v>
      </c>
      <c r="C2" s="2" t="s">
        <v>282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283</v>
      </c>
      <c r="C4" s="2" t="s">
        <v>284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285</v>
      </c>
      <c r="C6" s="2" t="s">
        <v>286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287</v>
      </c>
      <c r="C8" s="2" t="s">
        <v>288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289</v>
      </c>
      <c r="C10" s="2" t="s">
        <v>290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291</v>
      </c>
      <c r="C12" s="2" t="s">
        <v>292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293</v>
      </c>
      <c r="C14" s="2" t="s">
        <v>294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295</v>
      </c>
      <c r="C16" s="2" t="s">
        <v>296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297</v>
      </c>
      <c r="C18" s="2" t="s">
        <v>298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299</v>
      </c>
      <c r="C20" s="2" t="s">
        <v>300</v>
      </c>
      <c r="D20" s="6">
        <v>2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11</v>
      </c>
      <c r="B22" s="1" t="s">
        <v>301</v>
      </c>
      <c r="C22" s="2" t="s">
        <v>302</v>
      </c>
      <c r="D22" s="6">
        <v>3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303</v>
      </c>
      <c r="C24" s="2" t="s">
        <v>304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5" spans="1:9" ht="26.4" x14ac:dyDescent="0.3">
      <c r="C25" s="2" t="s">
        <v>305</v>
      </c>
    </row>
    <row r="27" spans="1:9" ht="66" x14ac:dyDescent="0.3">
      <c r="A27" s="8">
        <v>13</v>
      </c>
      <c r="B27" s="1" t="s">
        <v>306</v>
      </c>
      <c r="C27" s="2" t="s">
        <v>307</v>
      </c>
      <c r="D27" s="6">
        <v>1</v>
      </c>
      <c r="E27" s="1" t="s">
        <v>13</v>
      </c>
      <c r="F27" s="6">
        <v>0</v>
      </c>
      <c r="G27" s="6">
        <v>0</v>
      </c>
      <c r="H27" s="6">
        <f>ROUND(D27*F27, 0)</f>
        <v>0</v>
      </c>
      <c r="I27" s="6">
        <f>ROUND(D27*G27, 0)</f>
        <v>0</v>
      </c>
    </row>
    <row r="29" spans="1:9" ht="81.599999999999994" x14ac:dyDescent="0.3">
      <c r="A29" s="8">
        <v>14</v>
      </c>
      <c r="B29" s="1" t="s">
        <v>308</v>
      </c>
      <c r="C29" s="2" t="s">
        <v>348</v>
      </c>
      <c r="D29" s="6">
        <v>1</v>
      </c>
      <c r="E29" s="1" t="s">
        <v>13</v>
      </c>
      <c r="F29" s="6">
        <v>0</v>
      </c>
      <c r="G29" s="6">
        <v>0</v>
      </c>
      <c r="H29" s="6">
        <f>ROUND(D29*F29, 0)</f>
        <v>0</v>
      </c>
      <c r="I29" s="6">
        <f>ROUND(D29*G29, 0)</f>
        <v>0</v>
      </c>
    </row>
    <row r="31" spans="1:9" ht="92.4" x14ac:dyDescent="0.3">
      <c r="A31" s="8">
        <v>15</v>
      </c>
      <c r="B31" s="1" t="s">
        <v>309</v>
      </c>
      <c r="C31" s="2" t="s">
        <v>310</v>
      </c>
      <c r="D31" s="6">
        <v>1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2" spans="1:9" ht="52.8" x14ac:dyDescent="0.3">
      <c r="C32" s="2" t="s">
        <v>311</v>
      </c>
    </row>
    <row r="34" spans="1:9" ht="66" x14ac:dyDescent="0.3">
      <c r="A34" s="8">
        <v>16</v>
      </c>
      <c r="B34" s="1" t="s">
        <v>312</v>
      </c>
      <c r="C34" s="2" t="s">
        <v>313</v>
      </c>
      <c r="D34" s="6">
        <v>1</v>
      </c>
      <c r="E34" s="1" t="s">
        <v>13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79.2" x14ac:dyDescent="0.3">
      <c r="A36" s="8">
        <v>17</v>
      </c>
      <c r="B36" s="1" t="s">
        <v>314</v>
      </c>
      <c r="C36" s="2" t="s">
        <v>315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52.8" x14ac:dyDescent="0.3">
      <c r="A38" s="8">
        <v>18</v>
      </c>
      <c r="B38" s="1" t="s">
        <v>316</v>
      </c>
      <c r="C38" s="2" t="s">
        <v>317</v>
      </c>
      <c r="D38" s="6">
        <v>1</v>
      </c>
      <c r="E38" s="1" t="s">
        <v>13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92.4" x14ac:dyDescent="0.3">
      <c r="A40" s="8">
        <v>19</v>
      </c>
      <c r="B40" s="1" t="s">
        <v>318</v>
      </c>
      <c r="C40" s="2" t="s">
        <v>319</v>
      </c>
      <c r="D40" s="6">
        <v>1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39.6" x14ac:dyDescent="0.3">
      <c r="A42" s="8">
        <v>20</v>
      </c>
      <c r="B42" s="1" t="s">
        <v>320</v>
      </c>
      <c r="C42" s="2" t="s">
        <v>321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66" x14ac:dyDescent="0.3">
      <c r="A44" s="8">
        <v>21</v>
      </c>
      <c r="B44" s="1" t="s">
        <v>322</v>
      </c>
      <c r="C44" s="2" t="s">
        <v>323</v>
      </c>
      <c r="D44" s="6">
        <v>1</v>
      </c>
      <c r="E44" s="1" t="s">
        <v>13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52.8" x14ac:dyDescent="0.3">
      <c r="A46" s="8">
        <v>22</v>
      </c>
      <c r="B46" s="1" t="s">
        <v>324</v>
      </c>
      <c r="C46" s="2" t="s">
        <v>325</v>
      </c>
      <c r="D46" s="6">
        <v>1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ht="52.8" x14ac:dyDescent="0.3">
      <c r="A48" s="8">
        <v>23</v>
      </c>
      <c r="B48" s="1" t="s">
        <v>326</v>
      </c>
      <c r="C48" s="2" t="s">
        <v>327</v>
      </c>
      <c r="D48" s="6">
        <v>1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2.8" x14ac:dyDescent="0.3">
      <c r="A50" s="8">
        <v>24</v>
      </c>
      <c r="B50" s="1" t="s">
        <v>328</v>
      </c>
      <c r="C50" s="2" t="s">
        <v>329</v>
      </c>
      <c r="D50" s="6">
        <v>4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66" x14ac:dyDescent="0.3">
      <c r="A52" s="8">
        <v>25</v>
      </c>
      <c r="B52" s="1" t="s">
        <v>330</v>
      </c>
      <c r="C52" s="2" t="s">
        <v>331</v>
      </c>
      <c r="D52" s="6">
        <v>1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26</v>
      </c>
      <c r="B54" s="1" t="s">
        <v>332</v>
      </c>
      <c r="C54" s="2" t="s">
        <v>333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66" x14ac:dyDescent="0.3">
      <c r="A56" s="8">
        <v>27</v>
      </c>
      <c r="B56" s="1" t="s">
        <v>334</v>
      </c>
      <c r="C56" s="2" t="s">
        <v>335</v>
      </c>
      <c r="D56" s="6">
        <v>1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28</v>
      </c>
      <c r="B58" s="1" t="s">
        <v>336</v>
      </c>
      <c r="C58" s="2" t="s">
        <v>337</v>
      </c>
      <c r="D58" s="6">
        <v>1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29</v>
      </c>
      <c r="B60" s="1" t="s">
        <v>338</v>
      </c>
      <c r="C60" s="2" t="s">
        <v>339</v>
      </c>
      <c r="D60" s="6">
        <v>1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30</v>
      </c>
      <c r="B62" s="1" t="s">
        <v>340</v>
      </c>
      <c r="C62" s="2" t="s">
        <v>341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66" x14ac:dyDescent="0.3">
      <c r="A64" s="8">
        <v>31</v>
      </c>
      <c r="B64" s="1" t="s">
        <v>342</v>
      </c>
      <c r="C64" s="2" t="s">
        <v>343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52.8" x14ac:dyDescent="0.3">
      <c r="A66" s="8">
        <v>32</v>
      </c>
      <c r="B66" s="1" t="s">
        <v>344</v>
      </c>
      <c r="C66" s="2" t="s">
        <v>345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79.2" x14ac:dyDescent="0.3">
      <c r="A68" s="8">
        <v>33</v>
      </c>
      <c r="B68" s="1" t="s">
        <v>346</v>
      </c>
      <c r="C68" s="2" t="s">
        <v>347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26.4" x14ac:dyDescent="0.3">
      <c r="A70" s="8">
        <v>34</v>
      </c>
      <c r="B70" s="1" t="s">
        <v>382</v>
      </c>
      <c r="C70" s="2" t="s">
        <v>384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39.6" x14ac:dyDescent="0.3">
      <c r="A72" s="8">
        <v>35</v>
      </c>
      <c r="B72" s="1" t="s">
        <v>382</v>
      </c>
      <c r="C72" s="19" t="s">
        <v>389</v>
      </c>
      <c r="D72" s="6">
        <v>1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s="9" customFormat="1" x14ac:dyDescent="0.3">
      <c r="A74" s="7"/>
      <c r="B74" s="3"/>
      <c r="C74" s="3" t="s">
        <v>15</v>
      </c>
      <c r="D74" s="5"/>
      <c r="E74" s="3"/>
      <c r="F74" s="5"/>
      <c r="G74" s="5"/>
      <c r="H74" s="5">
        <f>ROUND(SUM(H2:H73),0)</f>
        <v>0</v>
      </c>
      <c r="I74" s="5">
        <f>ROUND(SUM(I2:I73),0)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szerelvények és berendezések szerelése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13" sqref="H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350</v>
      </c>
      <c r="C2" s="2" t="s">
        <v>351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66" x14ac:dyDescent="0.3">
      <c r="A4" s="8">
        <v>2</v>
      </c>
      <c r="B4" s="20" t="s">
        <v>391</v>
      </c>
      <c r="C4" s="19" t="s">
        <v>390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Szellőztetőberendezések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G8" sqref="G8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40">
        <f>Költségtérítések!H4</f>
        <v>0</v>
      </c>
      <c r="C2" s="40">
        <f>Költségtérítések!I4</f>
        <v>0</v>
      </c>
    </row>
    <row r="3" spans="1:3" x14ac:dyDescent="0.3">
      <c r="A3" s="11" t="s">
        <v>20</v>
      </c>
      <c r="B3" s="40">
        <f>'Irtás, föld- és sziklamunka'!H6</f>
        <v>0</v>
      </c>
      <c r="C3" s="40">
        <f>'Irtás, föld- és sziklamunka'!I6</f>
        <v>0</v>
      </c>
    </row>
    <row r="4" spans="1:3" x14ac:dyDescent="0.3">
      <c r="A4" s="11" t="s">
        <v>23</v>
      </c>
      <c r="B4" s="40">
        <f>'Szivárgóépítés, alagcsövezés'!H4</f>
        <v>0</v>
      </c>
      <c r="C4" s="40">
        <f>'Szivárgóépítés, alagcsövezés'!I4</f>
        <v>0</v>
      </c>
    </row>
    <row r="5" spans="1:3" x14ac:dyDescent="0.3">
      <c r="A5" s="11" t="s">
        <v>35</v>
      </c>
      <c r="B5" s="40">
        <f>'Helyszíni beton és vasbeton mun'!H12</f>
        <v>0</v>
      </c>
      <c r="C5" s="40">
        <f>'Helyszíni beton és vasbeton mun'!I12</f>
        <v>0</v>
      </c>
    </row>
    <row r="6" spans="1:3" ht="31.2" x14ac:dyDescent="0.3">
      <c r="A6" s="11" t="s">
        <v>39</v>
      </c>
      <c r="B6" s="40">
        <f>'Előregyártott épületszerkezeti '!H5</f>
        <v>0</v>
      </c>
      <c r="C6" s="40">
        <f>'Előregyártott épületszerkezeti '!I5</f>
        <v>0</v>
      </c>
    </row>
    <row r="7" spans="1:3" x14ac:dyDescent="0.3">
      <c r="A7" s="11" t="s">
        <v>55</v>
      </c>
      <c r="B7" s="40">
        <f>'Falazás és egyéb kőművesmunka'!H18</f>
        <v>0</v>
      </c>
      <c r="C7" s="40">
        <f>'Falazás és egyéb kőművesmunka'!I18</f>
        <v>0</v>
      </c>
    </row>
    <row r="8" spans="1:3" x14ac:dyDescent="0.3">
      <c r="A8" s="11" t="s">
        <v>74</v>
      </c>
      <c r="B8" s="40">
        <f>'Vakolás és rabicolás'!H20</f>
        <v>0</v>
      </c>
      <c r="C8" s="40">
        <f>'Vakolás és rabicolás'!I20</f>
        <v>0</v>
      </c>
    </row>
    <row r="9" spans="1:3" x14ac:dyDescent="0.3">
      <c r="A9" s="11" t="s">
        <v>75</v>
      </c>
      <c r="B9" s="40">
        <f>Szárazépítés!H4</f>
        <v>0</v>
      </c>
      <c r="C9" s="40">
        <f>Szárazépítés!I4</f>
        <v>0</v>
      </c>
    </row>
    <row r="10" spans="1:3" ht="31.2" x14ac:dyDescent="0.3">
      <c r="A10" s="11" t="s">
        <v>105</v>
      </c>
      <c r="B10" s="40">
        <f>'Hideg- és melegburkolatok készí'!H37</f>
        <v>0</v>
      </c>
      <c r="C10" s="40">
        <f>'Hideg- és melegburkolatok készí'!I37</f>
        <v>0</v>
      </c>
    </row>
    <row r="11" spans="1:3" x14ac:dyDescent="0.3">
      <c r="A11" s="11" t="s">
        <v>114</v>
      </c>
      <c r="B11" s="40">
        <f>'Fa- és műanyag szerkezet elhely'!H16</f>
        <v>0</v>
      </c>
      <c r="C11" s="40">
        <f>'Fa- és műanyag szerkezet elhely'!I16</f>
        <v>0</v>
      </c>
    </row>
    <row r="12" spans="1:3" x14ac:dyDescent="0.3">
      <c r="A12" s="11" t="s">
        <v>132</v>
      </c>
      <c r="B12" s="40">
        <f>Felületképzés!H18</f>
        <v>0</v>
      </c>
      <c r="C12" s="40">
        <f>Felületképzés!I18</f>
        <v>0</v>
      </c>
    </row>
    <row r="13" spans="1:3" ht="31.2" x14ac:dyDescent="0.3">
      <c r="A13" s="11" t="s">
        <v>135</v>
      </c>
      <c r="B13" s="40">
        <f>'Beépített berendezési tárgyak e'!H4</f>
        <v>0</v>
      </c>
      <c r="C13" s="40">
        <f>'Beépített berendezési tárgyak e'!I4</f>
        <v>0</v>
      </c>
    </row>
    <row r="14" spans="1:3" ht="31.2" x14ac:dyDescent="0.3">
      <c r="A14" s="11" t="s">
        <v>231</v>
      </c>
      <c r="B14" s="40">
        <f>'Elektromosenergia-ellátás, vill'!H103</f>
        <v>0</v>
      </c>
      <c r="C14" s="40">
        <f>'Elektromosenergia-ellátás, vill'!I103</f>
        <v>0</v>
      </c>
    </row>
    <row r="15" spans="1:3" ht="31.2" x14ac:dyDescent="0.3">
      <c r="A15" s="11" t="s">
        <v>237</v>
      </c>
      <c r="B15" s="40">
        <f>'Épületautomatika, -felügyelet ('!H7</f>
        <v>0</v>
      </c>
      <c r="C15" s="40">
        <f>'Épületautomatika, -felügyelet ('!I7</f>
        <v>0</v>
      </c>
    </row>
    <row r="16" spans="1:3" x14ac:dyDescent="0.3">
      <c r="A16" s="11" t="s">
        <v>280</v>
      </c>
      <c r="B16" s="40">
        <f>'Épületgépészeti csővezeték szer'!H44</f>
        <v>0</v>
      </c>
      <c r="C16" s="40">
        <f>'Épületgépészeti csővezeték szer'!I44</f>
        <v>0</v>
      </c>
    </row>
    <row r="17" spans="1:3" ht="31.2" x14ac:dyDescent="0.3">
      <c r="A17" s="11" t="s">
        <v>349</v>
      </c>
      <c r="B17" s="40">
        <f>'Épületgépészeti szerelvények és'!H74</f>
        <v>0</v>
      </c>
      <c r="C17" s="40">
        <f>'Épületgépészeti szerelvények és'!I74</f>
        <v>0</v>
      </c>
    </row>
    <row r="18" spans="1:3" x14ac:dyDescent="0.3">
      <c r="A18" s="11" t="s">
        <v>352</v>
      </c>
      <c r="B18" s="40">
        <f>Szellőztetőberendezések!H6</f>
        <v>0</v>
      </c>
      <c r="C18" s="40">
        <f>Szellőztetőberendezések!I6</f>
        <v>0</v>
      </c>
    </row>
    <row r="19" spans="1:3" x14ac:dyDescent="0.3">
      <c r="A19" s="11" t="s">
        <v>357</v>
      </c>
      <c r="B19" s="40">
        <f>'Takarítási munka'!H6</f>
        <v>0</v>
      </c>
      <c r="C19" s="40">
        <f>'Takarítási munka'!I6</f>
        <v>0</v>
      </c>
    </row>
    <row r="20" spans="1:3" s="12" customFormat="1" x14ac:dyDescent="0.3">
      <c r="A20" s="12" t="s">
        <v>358</v>
      </c>
      <c r="B20" s="41">
        <f>ROUND(SUM(B2:B19),0)</f>
        <v>0</v>
      </c>
      <c r="C20" s="41">
        <f>ROUND(SUM(C2:C19),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12" sqref="H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353</v>
      </c>
      <c r="C2" s="2" t="s">
        <v>354</v>
      </c>
      <c r="D2" s="6">
        <v>0.3</v>
      </c>
      <c r="E2" s="1" t="s">
        <v>116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355</v>
      </c>
      <c r="C4" s="2" t="s">
        <v>356</v>
      </c>
      <c r="D4" s="6">
        <v>0.3</v>
      </c>
      <c r="E4" s="1" t="s">
        <v>116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145" zoomScaleNormal="145" workbookViewId="0">
      <selection activeCell="G8" sqref="G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="145" zoomScaleNormal="145" workbookViewId="0">
      <selection activeCell="G9" sqref="G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380</v>
      </c>
      <c r="C2" s="2" t="s">
        <v>379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17</v>
      </c>
      <c r="C4" s="2" t="s">
        <v>19</v>
      </c>
      <c r="D4" s="6">
        <v>8</v>
      </c>
      <c r="E4" s="1" t="s">
        <v>18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145" zoomScaleNormal="145" workbookViewId="0">
      <selection activeCell="G11" sqref="G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21</v>
      </c>
      <c r="C2" s="2" t="s">
        <v>22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Szivárgóépítés, alagcsövezés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opLeftCell="A5" zoomScale="145" zoomScaleNormal="145" workbookViewId="0">
      <selection activeCell="G18" sqref="G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24</v>
      </c>
      <c r="C2" s="2" t="s">
        <v>33</v>
      </c>
      <c r="D2" s="6">
        <v>0.6</v>
      </c>
      <c r="E2" s="1" t="s">
        <v>18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25</v>
      </c>
      <c r="C4" s="2" t="s">
        <v>27</v>
      </c>
      <c r="D4" s="6">
        <v>0</v>
      </c>
      <c r="E4" s="1" t="s">
        <v>26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5.2" x14ac:dyDescent="0.3">
      <c r="A6" s="8">
        <v>3</v>
      </c>
      <c r="B6" s="1" t="s">
        <v>28</v>
      </c>
      <c r="C6" s="2" t="s">
        <v>34</v>
      </c>
      <c r="D6" s="6">
        <v>0.6</v>
      </c>
      <c r="E6" s="1" t="s">
        <v>18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2.8" x14ac:dyDescent="0.3">
      <c r="A8" s="8">
        <v>4</v>
      </c>
      <c r="B8" s="1" t="s">
        <v>29</v>
      </c>
      <c r="C8" s="2" t="s">
        <v>30</v>
      </c>
      <c r="D8" s="6">
        <v>9.6</v>
      </c>
      <c r="E8" s="1" t="s">
        <v>26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79.2" x14ac:dyDescent="0.3">
      <c r="A10" s="8">
        <v>5</v>
      </c>
      <c r="B10" s="1" t="s">
        <v>31</v>
      </c>
      <c r="C10" s="2" t="s">
        <v>32</v>
      </c>
      <c r="D10" s="6">
        <v>9.6</v>
      </c>
      <c r="E10" s="1" t="s">
        <v>26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s="9" customFormat="1" x14ac:dyDescent="0.3">
      <c r="A12" s="7"/>
      <c r="B12" s="3"/>
      <c r="C12" s="3" t="s">
        <v>15</v>
      </c>
      <c r="D12" s="5"/>
      <c r="E12" s="3"/>
      <c r="F12" s="5"/>
      <c r="G12" s="5"/>
      <c r="H12" s="5">
        <f>ROUND(SUM(H2:H11),0)</f>
        <v>0</v>
      </c>
      <c r="I12" s="5">
        <f>ROUND(SUM(I2:I11),0)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zoomScale="160" zoomScaleNormal="160" workbookViewId="0">
      <selection activeCell="E8" sqref="E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36</v>
      </c>
      <c r="C2" s="2" t="s">
        <v>37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79.2" x14ac:dyDescent="0.3">
      <c r="C3" s="2" t="s">
        <v>38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145" zoomScaleNormal="145" workbookViewId="0">
      <selection activeCell="J18" sqref="J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8.400000000000006" x14ac:dyDescent="0.3">
      <c r="A2" s="8">
        <v>1</v>
      </c>
      <c r="B2" s="1" t="s">
        <v>40</v>
      </c>
      <c r="C2" s="2" t="s">
        <v>51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8.8" x14ac:dyDescent="0.3">
      <c r="A4" s="8">
        <v>2</v>
      </c>
      <c r="B4" s="1" t="s">
        <v>41</v>
      </c>
      <c r="C4" s="2" t="s">
        <v>52</v>
      </c>
      <c r="D4" s="6">
        <v>100</v>
      </c>
      <c r="E4" s="1" t="s">
        <v>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43</v>
      </c>
      <c r="C6" s="2" t="s">
        <v>53</v>
      </c>
      <c r="D6" s="6">
        <v>45</v>
      </c>
      <c r="E6" s="1" t="s">
        <v>42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44</v>
      </c>
      <c r="C8" s="2" t="s">
        <v>54</v>
      </c>
      <c r="D8" s="6">
        <v>3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45</v>
      </c>
      <c r="C10" s="2" t="s">
        <v>46</v>
      </c>
      <c r="D10" s="6">
        <v>20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47</v>
      </c>
      <c r="C12" s="2" t="s">
        <v>48</v>
      </c>
      <c r="D12" s="6">
        <v>5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49</v>
      </c>
      <c r="C14" s="2" t="s">
        <v>50</v>
      </c>
      <c r="D14" s="6">
        <v>2</v>
      </c>
      <c r="E14" s="1" t="s">
        <v>42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28" t="s">
        <v>401</v>
      </c>
      <c r="C16" s="31" t="s">
        <v>402</v>
      </c>
      <c r="D16" s="29">
        <v>2</v>
      </c>
      <c r="E16" s="28" t="s">
        <v>26</v>
      </c>
      <c r="F16" s="29">
        <v>0</v>
      </c>
      <c r="G16" s="33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7" zoomScale="145" zoomScaleNormal="145" workbookViewId="0">
      <selection activeCell="I5" sqref="I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56</v>
      </c>
      <c r="C2" s="2" t="s">
        <v>57</v>
      </c>
      <c r="D2" s="6">
        <v>50</v>
      </c>
      <c r="E2" s="1" t="s">
        <v>26</v>
      </c>
      <c r="F2" s="37">
        <v>0</v>
      </c>
      <c r="G2" s="37">
        <v>0</v>
      </c>
      <c r="H2" s="37">
        <f>ROUND(D2*F2, 0)</f>
        <v>0</v>
      </c>
      <c r="I2" s="37">
        <f>ROUND(D2*G2, 0)</f>
        <v>0</v>
      </c>
    </row>
    <row r="3" spans="1:9" x14ac:dyDescent="0.3">
      <c r="F3" s="37"/>
      <c r="G3" s="37"/>
      <c r="H3" s="37"/>
      <c r="I3" s="37"/>
    </row>
    <row r="4" spans="1:9" ht="26.4" x14ac:dyDescent="0.3">
      <c r="A4" s="8">
        <v>2</v>
      </c>
      <c r="B4" s="1" t="s">
        <v>58</v>
      </c>
      <c r="C4" s="2" t="s">
        <v>59</v>
      </c>
      <c r="D4" s="6">
        <v>50</v>
      </c>
      <c r="E4" s="1" t="s">
        <v>26</v>
      </c>
      <c r="F4" s="37">
        <v>0</v>
      </c>
      <c r="G4" s="37">
        <v>0</v>
      </c>
      <c r="H4" s="37">
        <f>ROUND(D4*F4, 0)</f>
        <v>0</v>
      </c>
      <c r="I4" s="37">
        <f>ROUND(D4*G4, 0)</f>
        <v>0</v>
      </c>
    </row>
    <row r="5" spans="1:9" x14ac:dyDescent="0.3">
      <c r="F5" s="37"/>
      <c r="G5" s="37"/>
      <c r="H5" s="37"/>
      <c r="I5" s="37"/>
    </row>
    <row r="6" spans="1:9" ht="39.6" x14ac:dyDescent="0.3">
      <c r="A6" s="8">
        <v>3</v>
      </c>
      <c r="B6" s="1" t="s">
        <v>60</v>
      </c>
      <c r="C6" s="2" t="s">
        <v>61</v>
      </c>
      <c r="D6" s="6">
        <v>50</v>
      </c>
      <c r="E6" s="1" t="s">
        <v>26</v>
      </c>
      <c r="F6" s="37">
        <v>0</v>
      </c>
      <c r="G6" s="37">
        <v>0</v>
      </c>
      <c r="H6" s="37">
        <f>ROUND(D6*F6, 0)</f>
        <v>0</v>
      </c>
      <c r="I6" s="37">
        <f>ROUND(D6*G6, 0)</f>
        <v>0</v>
      </c>
    </row>
    <row r="7" spans="1:9" x14ac:dyDescent="0.3">
      <c r="F7" s="37"/>
      <c r="G7" s="37"/>
      <c r="H7" s="37"/>
      <c r="I7" s="37"/>
    </row>
    <row r="8" spans="1:9" ht="66" x14ac:dyDescent="0.3">
      <c r="A8" s="8">
        <v>4</v>
      </c>
      <c r="B8" s="1" t="s">
        <v>62</v>
      </c>
      <c r="C8" s="2" t="s">
        <v>63</v>
      </c>
      <c r="D8" s="6">
        <v>26</v>
      </c>
      <c r="E8" s="1" t="s">
        <v>26</v>
      </c>
      <c r="F8" s="37">
        <v>0</v>
      </c>
      <c r="G8" s="37">
        <v>0</v>
      </c>
      <c r="H8" s="37">
        <f>ROUND(D8*F8, 0)</f>
        <v>0</v>
      </c>
      <c r="I8" s="37">
        <f>ROUND(D8*G8, 0)</f>
        <v>0</v>
      </c>
    </row>
    <row r="9" spans="1:9" x14ac:dyDescent="0.3">
      <c r="F9" s="37"/>
      <c r="G9" s="37"/>
      <c r="H9" s="37"/>
      <c r="I9" s="37"/>
    </row>
    <row r="10" spans="1:9" ht="66" x14ac:dyDescent="0.3">
      <c r="A10" s="8">
        <v>5</v>
      </c>
      <c r="B10" s="1" t="s">
        <v>64</v>
      </c>
      <c r="C10" s="2" t="s">
        <v>65</v>
      </c>
      <c r="D10" s="6">
        <v>26</v>
      </c>
      <c r="E10" s="1" t="s">
        <v>26</v>
      </c>
      <c r="F10" s="37">
        <v>0</v>
      </c>
      <c r="G10" s="37">
        <v>0</v>
      </c>
      <c r="H10" s="37">
        <f>ROUND(D10*F10, 0)</f>
        <v>0</v>
      </c>
      <c r="I10" s="37">
        <f>ROUND(D10*G10, 0)</f>
        <v>0</v>
      </c>
    </row>
    <row r="11" spans="1:9" x14ac:dyDescent="0.3">
      <c r="F11" s="37"/>
      <c r="G11" s="37"/>
      <c r="H11" s="37"/>
      <c r="I11" s="37"/>
    </row>
    <row r="12" spans="1:9" ht="66" x14ac:dyDescent="0.3">
      <c r="A12" s="8">
        <v>6</v>
      </c>
      <c r="B12" s="1" t="s">
        <v>66</v>
      </c>
      <c r="C12" s="2" t="s">
        <v>67</v>
      </c>
      <c r="D12" s="6">
        <v>24</v>
      </c>
      <c r="E12" s="1" t="s">
        <v>26</v>
      </c>
      <c r="F12" s="37">
        <v>0</v>
      </c>
      <c r="G12" s="37">
        <v>0</v>
      </c>
      <c r="H12" s="37">
        <f>ROUND(D12*F12, 0)</f>
        <v>0</v>
      </c>
      <c r="I12" s="37">
        <f>ROUND(D12*G12, 0)</f>
        <v>0</v>
      </c>
    </row>
    <row r="13" spans="1:9" x14ac:dyDescent="0.3">
      <c r="F13" s="37"/>
      <c r="G13" s="37"/>
      <c r="H13" s="37"/>
      <c r="I13" s="37"/>
    </row>
    <row r="14" spans="1:9" ht="79.2" x14ac:dyDescent="0.3">
      <c r="A14" s="8">
        <v>7</v>
      </c>
      <c r="B14" s="1" t="s">
        <v>68</v>
      </c>
      <c r="C14" s="2" t="s">
        <v>69</v>
      </c>
      <c r="D14" s="6">
        <v>0</v>
      </c>
      <c r="E14" s="1" t="s">
        <v>26</v>
      </c>
      <c r="F14" s="37">
        <v>0</v>
      </c>
      <c r="G14" s="37">
        <v>0</v>
      </c>
      <c r="H14" s="37">
        <f>ROUND(D14*F14, 0)</f>
        <v>0</v>
      </c>
      <c r="I14" s="37">
        <f>ROUND(D14*G14, 0)</f>
        <v>0</v>
      </c>
    </row>
    <row r="15" spans="1:9" x14ac:dyDescent="0.3">
      <c r="F15" s="37"/>
      <c r="G15" s="37"/>
      <c r="H15" s="37"/>
      <c r="I15" s="37"/>
    </row>
    <row r="16" spans="1:9" ht="26.4" x14ac:dyDescent="0.3">
      <c r="A16" s="8">
        <v>8</v>
      </c>
      <c r="B16" s="1" t="s">
        <v>70</v>
      </c>
      <c r="C16" s="2" t="s">
        <v>71</v>
      </c>
      <c r="D16" s="6">
        <v>10</v>
      </c>
      <c r="E16" s="1" t="s">
        <v>42</v>
      </c>
      <c r="F16" s="37">
        <v>0</v>
      </c>
      <c r="G16" s="37">
        <v>0</v>
      </c>
      <c r="H16" s="37">
        <f>ROUND(D16*F16, 0)</f>
        <v>0</v>
      </c>
      <c r="I16" s="37">
        <f>ROUND(D16*G16, 0)</f>
        <v>0</v>
      </c>
    </row>
    <row r="17" spans="1:9" x14ac:dyDescent="0.3">
      <c r="F17" s="37"/>
      <c r="G17" s="37"/>
      <c r="H17" s="37"/>
      <c r="I17" s="37"/>
    </row>
    <row r="18" spans="1:9" ht="26.4" x14ac:dyDescent="0.3">
      <c r="A18" s="8">
        <v>9</v>
      </c>
      <c r="B18" s="1" t="s">
        <v>72</v>
      </c>
      <c r="C18" s="2" t="s">
        <v>73</v>
      </c>
      <c r="D18" s="6">
        <v>10</v>
      </c>
      <c r="E18" s="1" t="s">
        <v>42</v>
      </c>
      <c r="F18" s="37">
        <v>0</v>
      </c>
      <c r="G18" s="37">
        <v>0</v>
      </c>
      <c r="H18" s="37">
        <f>ROUND(D18*F18, 0)</f>
        <v>0</v>
      </c>
      <c r="I18" s="37">
        <f>ROUND(D18*G18, 0)</f>
        <v>0</v>
      </c>
    </row>
    <row r="19" spans="1:9" x14ac:dyDescent="0.3">
      <c r="F19" s="34"/>
      <c r="G19" s="34"/>
      <c r="H19" s="34"/>
      <c r="I19" s="34"/>
    </row>
    <row r="20" spans="1:9" s="9" customFormat="1" x14ac:dyDescent="0.3">
      <c r="A20" s="7"/>
      <c r="B20" s="3"/>
      <c r="C20" s="3" t="s">
        <v>15</v>
      </c>
      <c r="D20" s="5"/>
      <c r="E20" s="3"/>
      <c r="F20" s="35"/>
      <c r="G20" s="35"/>
      <c r="H20" s="35">
        <f>ROUND(SUM(H2:H19),0)</f>
        <v>0</v>
      </c>
      <c r="I20" s="3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Záradék</vt:lpstr>
      <vt:lpstr>Összesítő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2020-09-27T12:29:11Z</dcterms:created>
  <dcterms:modified xsi:type="dcterms:W3CDTF">2022-12-06T12:36:30Z</dcterms:modified>
</cp:coreProperties>
</file>