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Kazinczi u. 49. 1 em. 12b/"/>
    </mc:Choice>
  </mc:AlternateContent>
  <xr:revisionPtr revIDLastSave="0" documentId="8_{62A474C1-3F8E-4DF4-AE4F-56C45AC797CC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Égéstermék-elvezető rendszerek" sheetId="14" r:id="rId11"/>
    <sheet name="Szárazépítés" sheetId="12" r:id="rId12"/>
    <sheet name="Hideg- és melegburkolatok készí" sheetId="11" r:id="rId13"/>
    <sheet name="Fa- és műanyag szerkezet elhely" sheetId="10" r:id="rId14"/>
    <sheet name="Felületképzés" sheetId="9" r:id="rId15"/>
    <sheet name="Szigetelés" sheetId="8" r:id="rId16"/>
    <sheet name="Beépített berendezési tárgyak e" sheetId="7" r:id="rId17"/>
    <sheet name="Elektromosenergia-ellátás, vill" sheetId="6" r:id="rId18"/>
    <sheet name="Épületautomatika, -felügyelet (" sheetId="5" r:id="rId19"/>
    <sheet name="Épületgépészeti csővezeték szer" sheetId="4" r:id="rId20"/>
    <sheet name="Épületgépészeti szerelvények és" sheetId="3" r:id="rId21"/>
    <sheet name="Szellőztetőberendezések" sheetId="2" r:id="rId22"/>
    <sheet name="Takarítási munka" sheetId="1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5" l="1"/>
  <c r="I4" i="1"/>
  <c r="I6" i="1"/>
  <c r="C22" i="23"/>
  <c r="H4" i="1"/>
  <c r="I2" i="1"/>
  <c r="H2" i="1"/>
  <c r="H6" i="1"/>
  <c r="B22" i="23"/>
  <c r="I9" i="2"/>
  <c r="H9" i="2"/>
  <c r="I7" i="2"/>
  <c r="H7" i="2"/>
  <c r="I5" i="2"/>
  <c r="H5" i="2"/>
  <c r="I2" i="2"/>
  <c r="H2" i="2"/>
  <c r="I131" i="3"/>
  <c r="H131" i="3"/>
  <c r="I129" i="3"/>
  <c r="H129" i="3"/>
  <c r="I127" i="3"/>
  <c r="H127" i="3"/>
  <c r="I125" i="3"/>
  <c r="H125" i="3"/>
  <c r="I123" i="3"/>
  <c r="H123" i="3"/>
  <c r="I121" i="3"/>
  <c r="H121" i="3"/>
  <c r="I119" i="3"/>
  <c r="H119" i="3"/>
  <c r="I117" i="3"/>
  <c r="H117" i="3"/>
  <c r="I115" i="3"/>
  <c r="H115" i="3"/>
  <c r="I113" i="3"/>
  <c r="H113" i="3"/>
  <c r="I110" i="3"/>
  <c r="H110" i="3"/>
  <c r="I107" i="3"/>
  <c r="H107" i="3"/>
  <c r="I104" i="3"/>
  <c r="H104" i="3"/>
  <c r="I101" i="3"/>
  <c r="H101" i="3"/>
  <c r="I98" i="3"/>
  <c r="H98" i="3"/>
  <c r="I95" i="3"/>
  <c r="H95" i="3"/>
  <c r="I93" i="3"/>
  <c r="H93" i="3"/>
  <c r="I90" i="3"/>
  <c r="H90" i="3"/>
  <c r="I88" i="3"/>
  <c r="H88" i="3"/>
  <c r="I86" i="3"/>
  <c r="H86" i="3"/>
  <c r="I83" i="3"/>
  <c r="H83" i="3"/>
  <c r="I81" i="3"/>
  <c r="H81" i="3"/>
  <c r="I79" i="3"/>
  <c r="H79" i="3"/>
  <c r="I77" i="3"/>
  <c r="H77" i="3"/>
  <c r="I75" i="3"/>
  <c r="H75" i="3"/>
  <c r="I73" i="3"/>
  <c r="H73" i="3"/>
  <c r="I71" i="3"/>
  <c r="H71" i="3"/>
  <c r="I69" i="3"/>
  <c r="H69" i="3"/>
  <c r="I67" i="3"/>
  <c r="H67" i="3"/>
  <c r="I65" i="3"/>
  <c r="H65" i="3"/>
  <c r="I63" i="3"/>
  <c r="H63" i="3"/>
  <c r="I61" i="3"/>
  <c r="H61" i="3"/>
  <c r="I59" i="3"/>
  <c r="H59" i="3"/>
  <c r="I57" i="3"/>
  <c r="H57" i="3"/>
  <c r="I55" i="3"/>
  <c r="H55" i="3"/>
  <c r="I53" i="3"/>
  <c r="H53" i="3"/>
  <c r="I51" i="3"/>
  <c r="H51" i="3"/>
  <c r="I49" i="3"/>
  <c r="H49" i="3"/>
  <c r="I47" i="3"/>
  <c r="H47" i="3"/>
  <c r="I45" i="3"/>
  <c r="H45" i="3"/>
  <c r="I43" i="3"/>
  <c r="H43" i="3"/>
  <c r="I41" i="3"/>
  <c r="H41" i="3"/>
  <c r="I39" i="3"/>
  <c r="H39" i="3"/>
  <c r="I37" i="3"/>
  <c r="H37" i="3"/>
  <c r="I35" i="3"/>
  <c r="H35" i="3"/>
  <c r="I33" i="3"/>
  <c r="H33" i="3"/>
  <c r="I30" i="3"/>
  <c r="H30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7" i="4"/>
  <c r="H47" i="4"/>
  <c r="I45" i="4"/>
  <c r="H45" i="4"/>
  <c r="I42" i="4"/>
  <c r="H42" i="4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H2" i="5"/>
  <c r="I94" i="6"/>
  <c r="H94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6" i="23"/>
  <c r="H2" i="7"/>
  <c r="H4" i="7"/>
  <c r="B16" i="23"/>
  <c r="I12" i="8"/>
  <c r="H12" i="8"/>
  <c r="I9" i="8"/>
  <c r="H9" i="8"/>
  <c r="I6" i="8"/>
  <c r="H6" i="8"/>
  <c r="I4" i="8"/>
  <c r="H4" i="8"/>
  <c r="H14" i="8"/>
  <c r="B15" i="23"/>
  <c r="I2" i="8"/>
  <c r="H2" i="8"/>
  <c r="I30" i="9"/>
  <c r="H30" i="9"/>
  <c r="I28" i="9"/>
  <c r="H28" i="9"/>
  <c r="I26" i="9"/>
  <c r="H26" i="9"/>
  <c r="I24" i="9"/>
  <c r="H24" i="9"/>
  <c r="I22" i="9"/>
  <c r="H22" i="9"/>
  <c r="I20" i="9"/>
  <c r="H20" i="9"/>
  <c r="I18" i="9"/>
  <c r="H18" i="9"/>
  <c r="I16" i="9"/>
  <c r="H16" i="9"/>
  <c r="I14" i="9"/>
  <c r="H14" i="9"/>
  <c r="I11" i="9"/>
  <c r="H11" i="9"/>
  <c r="I9" i="9"/>
  <c r="H9" i="9"/>
  <c r="I7" i="9"/>
  <c r="H7" i="9"/>
  <c r="I4" i="9"/>
  <c r="H4" i="9"/>
  <c r="I2" i="9"/>
  <c r="H2" i="9"/>
  <c r="I13" i="10"/>
  <c r="H13" i="10"/>
  <c r="I10" i="10"/>
  <c r="H10" i="10"/>
  <c r="I7" i="10"/>
  <c r="H7" i="10"/>
  <c r="I4" i="10"/>
  <c r="H4" i="10"/>
  <c r="I2" i="10"/>
  <c r="H2" i="10"/>
  <c r="H15" i="10"/>
  <c r="B13" i="23"/>
  <c r="I34" i="11"/>
  <c r="H34" i="11"/>
  <c r="I32" i="11"/>
  <c r="H32" i="11"/>
  <c r="I29" i="11"/>
  <c r="H29" i="11"/>
  <c r="I26" i="11"/>
  <c r="H26" i="11"/>
  <c r="I23" i="11"/>
  <c r="H23" i="11"/>
  <c r="I21" i="11"/>
  <c r="H21" i="11"/>
  <c r="I19" i="11"/>
  <c r="H19" i="11"/>
  <c r="I17" i="11"/>
  <c r="H17" i="11"/>
  <c r="I14" i="11"/>
  <c r="H14" i="11"/>
  <c r="I12" i="11"/>
  <c r="H12" i="11"/>
  <c r="I10" i="11"/>
  <c r="H10" i="11"/>
  <c r="I8" i="11"/>
  <c r="H8" i="11"/>
  <c r="I6" i="11"/>
  <c r="H6" i="11"/>
  <c r="I4" i="11"/>
  <c r="H4" i="11"/>
  <c r="I2" i="11"/>
  <c r="H2" i="11"/>
  <c r="I5" i="12"/>
  <c r="H5" i="12"/>
  <c r="I2" i="12"/>
  <c r="H2" i="12"/>
  <c r="I9" i="14"/>
  <c r="H9" i="14"/>
  <c r="I6" i="14"/>
  <c r="H6" i="14"/>
  <c r="I4" i="14"/>
  <c r="H4" i="14"/>
  <c r="I2" i="14"/>
  <c r="H2" i="14"/>
  <c r="I16" i="15"/>
  <c r="H16" i="15"/>
  <c r="I14" i="15"/>
  <c r="H14" i="15"/>
  <c r="I12" i="15"/>
  <c r="H12" i="15"/>
  <c r="I10" i="15"/>
  <c r="H10" i="15"/>
  <c r="H8" i="15"/>
  <c r="I6" i="15"/>
  <c r="H6" i="15"/>
  <c r="I4" i="15"/>
  <c r="H4" i="15"/>
  <c r="I2" i="15"/>
  <c r="H2" i="15"/>
  <c r="I16" i="16"/>
  <c r="H16" i="16"/>
  <c r="I14" i="16"/>
  <c r="H14" i="16"/>
  <c r="I12" i="16"/>
  <c r="H12" i="16"/>
  <c r="I10" i="16"/>
  <c r="H10" i="16"/>
  <c r="I8" i="16"/>
  <c r="H8" i="16"/>
  <c r="I6" i="16"/>
  <c r="H6" i="16"/>
  <c r="I4" i="16"/>
  <c r="H4" i="16"/>
  <c r="I2" i="16"/>
  <c r="H2" i="16"/>
  <c r="I2" i="17"/>
  <c r="I5" i="17"/>
  <c r="C7" i="23"/>
  <c r="H2" i="17"/>
  <c r="H5" i="17"/>
  <c r="B7" i="23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H4" i="20"/>
  <c r="I2" i="20"/>
  <c r="I6" i="20"/>
  <c r="C4" i="23"/>
  <c r="H2" i="20"/>
  <c r="H6" i="20"/>
  <c r="B4" i="23"/>
  <c r="I2" i="21"/>
  <c r="I4" i="21"/>
  <c r="C3" i="23"/>
  <c r="H2" i="21"/>
  <c r="H4" i="21"/>
  <c r="B3" i="23"/>
  <c r="I2" i="22"/>
  <c r="I4" i="22"/>
  <c r="C2" i="23"/>
  <c r="H2" i="22"/>
  <c r="H4" i="22"/>
  <c r="B2" i="23"/>
  <c r="H7" i="12"/>
  <c r="B11" i="23"/>
  <c r="I11" i="2"/>
  <c r="C21" i="23"/>
  <c r="H11" i="2"/>
  <c r="B21" i="23"/>
  <c r="H133" i="3"/>
  <c r="B20" i="23"/>
  <c r="I133" i="3"/>
  <c r="C20" i="23"/>
  <c r="H49" i="4"/>
  <c r="B19" i="23"/>
  <c r="I49" i="4"/>
  <c r="C19" i="23"/>
  <c r="H7" i="5"/>
  <c r="B18" i="23"/>
  <c r="I7" i="5"/>
  <c r="C18" i="23"/>
  <c r="H96" i="6"/>
  <c r="B17" i="23"/>
  <c r="I96" i="6"/>
  <c r="C17" i="23"/>
  <c r="I14" i="8"/>
  <c r="C15" i="23"/>
  <c r="H32" i="9"/>
  <c r="B14" i="23"/>
  <c r="I32" i="9"/>
  <c r="C14" i="23"/>
  <c r="I15" i="10"/>
  <c r="C13" i="23"/>
  <c r="H36" i="11"/>
  <c r="B12" i="23"/>
  <c r="I36" i="11"/>
  <c r="C12" i="23"/>
  <c r="I7" i="12"/>
  <c r="C11" i="23"/>
  <c r="I11" i="14"/>
  <c r="C10" i="23"/>
  <c r="H11" i="14"/>
  <c r="B10" i="23"/>
  <c r="H18" i="15"/>
  <c r="B9" i="23"/>
  <c r="I18" i="15"/>
  <c r="C9" i="23"/>
  <c r="H19" i="16"/>
  <c r="B8" i="23"/>
  <c r="I19" i="16"/>
  <c r="C8" i="23"/>
  <c r="I16" i="18"/>
  <c r="C6" i="23"/>
  <c r="H16" i="18"/>
  <c r="B6" i="23"/>
  <c r="C24" i="24"/>
  <c r="C25" i="24"/>
  <c r="D24" i="24"/>
  <c r="D25" i="24"/>
  <c r="C23" i="23"/>
  <c r="B23" i="23"/>
  <c r="C26" i="24"/>
  <c r="C27" i="24"/>
  <c r="C28" i="24"/>
</calcChain>
</file>

<file path=xl/sharedStrings.xml><?xml version="1.0" encoding="utf-8"?>
<sst xmlns="http://schemas.openxmlformats.org/spreadsheetml/2006/main" count="927" uniqueCount="505">
  <si>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</si>
  <si>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</si>
  <si>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</si>
  <si>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</si>
  <si>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</si>
  <si>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</si>
  <si>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</si>
  <si>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</si>
  <si>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</si>
  <si>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</si>
  <si>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</si>
  <si>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</si>
  <si>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</si>
  <si>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</si>
  <si>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</si>
  <si>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</si>
  <si>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</si>
  <si>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</si>
  <si>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</si>
  <si>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</si>
  <si>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</si>
  <si>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</si>
  <si>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</si>
  <si>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</si>
  <si>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</si>
  <si>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</si>
  <si>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</si>
  <si>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</si>
  <si>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</si>
  <si>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</si>
  <si>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</si>
  <si>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</si>
  <si>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</si>
  <si>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</si>
  <si>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</si>
  <si>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</si>
  <si>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</si>
  <si>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</si>
  <si>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</si>
  <si>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</si>
  <si>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</si>
  <si>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</si>
  <si>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</si>
  <si>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</si>
  <si>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</si>
  <si>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</si>
  <si>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</si>
  <si>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</si>
  <si>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</si>
  <si>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</si>
  <si>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</si>
  <si>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</si>
  <si>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</si>
  <si>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</si>
  <si>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</si>
  <si>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</si>
  <si>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</si>
  <si>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</si>
  <si>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</si>
  <si>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</si>
  <si>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</si>
  <si>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t>33-091-11.1.1-1110002</t>
  </si>
  <si>
    <t>Válaszfal, égetett agyag-kerámia termékekből, erősítő pillérrel vagy erősítő pillér nélkül falazva, nyílásbefalazás, nyílásszűkítés vagy kisebb falpótlások, éltégla fallal, falazó, cementes mészhabarcsból falazva Kisméretű tömör tégla 250x120x65 mm I.o.</t>
  </si>
  <si>
    <t>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</si>
  <si>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</si>
  <si>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</si>
  <si>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</si>
  <si>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</si>
  <si>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</si>
  <si>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</si>
  <si>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</si>
  <si>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</si>
  <si>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</si>
  <si>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</si>
  <si>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</si>
  <si>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</si>
  <si>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</si>
  <si>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</si>
  <si>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</si>
  <si>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</si>
  <si>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</si>
  <si>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</si>
  <si>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</si>
  <si>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</si>
  <si>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</si>
  <si>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</si>
  <si>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Hő- és áramlástechnikai méretezés, kémények vizsgálata (huzatvizsgálat, tömörségi próba) előzetes és bélelés utáni kéményseprőipari szakvélemény</t>
  </si>
  <si>
    <t>ELŐIRÁNYZAT: kéményseprőjárda (kilépő) létra és kibúvó pótlása</t>
  </si>
  <si>
    <t>37-031-1.1.2.6-0903802</t>
  </si>
  <si>
    <t>Gáz-, olaj-, és szilárd tüzelőanyaggal üzemelő tüzelőberendezésekhez egyhéjú, nedvességre érzéketlen nemesacél komplett kéményrendszer építése,  0,8 mm falvastagsággal, Ø 110-120 mm, 10 m kéményhossz felett, 14,63 m-es kéményhosszal SCHIEDEL Tecnofix Ø</t>
  </si>
  <si>
    <t>110 mm nemesacél komplett kéményrendszer, 14,63 m-es kéményhosszal</t>
  </si>
  <si>
    <t>37-031-1.1.2.6-0903803</t>
  </si>
  <si>
    <t>Kéménybéléscsövek és idomaik, kéménybéléscső idomainak elhelyezése, NA80-150mm között merev-flex, flex merev átalakító idom, NA80mm</t>
  </si>
  <si>
    <t>Égéstermék-elvezető rendszerek</t>
  </si>
  <si>
    <t>39-001-1.1.1.1-0120012</t>
  </si>
  <si>
    <t>CW fém vázszerkezetre szerelt válaszfal hőszigeteléssel, csavarfejek és illesztések glettelve (Q2), 2 x 1 rtg. normál, 12,5 mm vtg. gipszkarton borítással, egyszeres, CW 50-06 mm vtg. tartóvázzal RIGIPS normál építőlemez RB 12,5 mm, ásványi szálas</t>
  </si>
  <si>
    <t>hőszigetelés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</si>
  <si>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</si>
  <si>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</si>
  <si>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</si>
  <si>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</si>
  <si>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</si>
  <si>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</si>
  <si>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</si>
  <si>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</si>
  <si>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</si>
  <si>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</si>
  <si>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</si>
  <si>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</si>
  <si>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</si>
  <si>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</si>
  <si>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</si>
  <si>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</si>
  <si>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</si>
  <si>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</si>
  <si>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</si>
  <si>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</si>
  <si>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</si>
  <si>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</si>
  <si>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</si>
  <si>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</si>
  <si>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</si>
  <si>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</si>
  <si>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</si>
  <si>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</si>
  <si>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</si>
  <si>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</si>
  <si>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</si>
  <si>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</si>
  <si>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</si>
  <si>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</si>
  <si>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</si>
  <si>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</si>
  <si>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</si>
  <si>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</si>
  <si>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</si>
  <si>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</si>
  <si>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</si>
  <si>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</si>
  <si>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</si>
  <si>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</si>
  <si>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</si>
  <si>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</si>
  <si>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44-090-2.8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</si>
  <si>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</si>
  <si>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</si>
  <si>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</si>
  <si>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</si>
  <si>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</si>
  <si>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</si>
  <si>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</si>
  <si>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</si>
  <si>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</si>
  <si>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</si>
  <si>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</si>
  <si>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</si>
  <si>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</si>
  <si>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</si>
  <si>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</si>
  <si>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</si>
  <si>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</si>
  <si>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47-021-12.3.1-0131032</t>
  </si>
  <si>
    <t>Korróziógátló alapozás rácson, korláton, kerítésen, sodronyhálón, műgyanta kötőanyagú, oldószertartalmú festékkel Supralux Koralkyd korroziógátló alapozó, vörös, EAN: 5992451106033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</si>
  <si>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</si>
  <si>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</si>
  <si>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47-021-21.3.1-0130701</t>
  </si>
  <si>
    <t>Acélfelületek közbenső festése rácson, korláton, kerítésen, sodronyhálón műgyanta kötőanyagú, oldószeres festékkel Trinát alapozófesték, fehér 100, EAN: 5995061117031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</si>
  <si>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</si>
  <si>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</si>
  <si>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47-021-31.3.1-0130361</t>
  </si>
  <si>
    <t>Acélfelületek átvonó festése rácson, korláton, kerítésen, sodronyhálón műgyanta kötőanyagú, oldószeres festékkel Trinát magasfényű zománcfesték, fehér 100, EAN: 5995061119042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</si>
  <si>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</si>
  <si>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</si>
  <si>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</si>
  <si>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</si>
  <si>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</si>
  <si>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</si>
  <si>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</si>
  <si>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</si>
  <si>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</si>
  <si>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Talajnedvesség elleni szigetelés; fóliaterítás egy rétegben, aljzatbeton alá</t>
  </si>
  <si>
    <t>48-004-1.1.2.1.1-0095372</t>
  </si>
  <si>
    <t>Üzemi-használati víz elleni szigetelés; Bitumenes lemez szigetelés aljzatának  kellősítése, függőleges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</si>
  <si>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</si>
  <si>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</si>
  <si>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</si>
  <si>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</si>
  <si>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</si>
  <si>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</si>
  <si>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48-007-41.1.1.1.2-0420152</t>
  </si>
  <si>
    <t>Födém; Padló hőszigetelő anyag elhelyezése, vízszintes felületen, aljzatbeton alá, úsztató rétegként, expandált polisztirolhab lemezzel Thermo-Dam EPS150 nagy terhelhetőségű hőszigetelő lemez, 1000x500x20 mm, Cikkszám: TD15020/05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</si>
  <si>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</si>
  <si>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</si>
  <si>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</si>
  <si>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</si>
  <si>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</si>
  <si>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</si>
  <si>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</si>
  <si>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</si>
  <si>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</si>
  <si>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</si>
  <si>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</si>
  <si>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</si>
  <si>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</si>
  <si>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</si>
  <si>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</si>
  <si>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</si>
  <si>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</si>
  <si>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</si>
  <si>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</si>
  <si>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</si>
  <si>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</si>
  <si>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</si>
  <si>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</si>
  <si>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</si>
  <si>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</si>
  <si>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</si>
  <si>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</si>
  <si>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</si>
  <si>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</si>
  <si>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</si>
  <si>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</si>
  <si>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</si>
  <si>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</si>
  <si>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</si>
  <si>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</si>
  <si>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</si>
  <si>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</si>
  <si>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</si>
  <si>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</si>
  <si>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</si>
  <si>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</si>
  <si>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</si>
  <si>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</si>
  <si>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</si>
  <si>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</si>
  <si>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</si>
  <si>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</si>
  <si>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</si>
  <si>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</si>
  <si>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</si>
  <si>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</si>
  <si>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</si>
  <si>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</si>
  <si>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</si>
  <si>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</si>
  <si>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</si>
  <si>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</si>
  <si>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</si>
  <si>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</si>
  <si>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</si>
  <si>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</si>
  <si>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</si>
  <si>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</si>
  <si>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</si>
  <si>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</si>
  <si>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</si>
  <si>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</si>
  <si>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</si>
  <si>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</si>
  <si>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</si>
  <si>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</si>
  <si>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</si>
  <si>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71-009-14.1</t>
  </si>
  <si>
    <t>Fogyasztásmérő szekrények, nappali,  4 vagy 6 modulos csapófedeles ablakkal, egyfázisú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</si>
  <si>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</si>
  <si>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</si>
  <si>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</si>
  <si>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</si>
  <si>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</si>
  <si>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</si>
  <si>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</si>
  <si>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</si>
  <si>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</si>
  <si>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71-013-7.1-0310386</t>
  </si>
  <si>
    <t>71-013-7.2-0310386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</si>
  <si>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</si>
  <si>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</si>
  <si>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</si>
  <si>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</si>
  <si>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</si>
  <si>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</si>
  <si>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</si>
  <si>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</si>
  <si>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</si>
  <si>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</si>
  <si>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</si>
  <si>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</si>
  <si>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</si>
  <si>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</si>
  <si>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</si>
  <si>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</si>
  <si>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</si>
  <si>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</si>
  <si>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</si>
  <si>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</si>
  <si>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</si>
  <si>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</si>
  <si>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</si>
  <si>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</si>
  <si>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</si>
  <si>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</si>
  <si>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</si>
  <si>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</si>
  <si>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</si>
  <si>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</si>
  <si>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</si>
  <si>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</si>
  <si>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</si>
  <si>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</si>
  <si>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</si>
  <si>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</si>
  <si>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</si>
  <si>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</si>
  <si>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</si>
  <si>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</si>
  <si>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</si>
  <si>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</si>
  <si>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</si>
  <si>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</si>
  <si>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</si>
  <si>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</si>
  <si>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</si>
  <si>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</si>
  <si>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</si>
  <si>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</si>
  <si>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</si>
  <si>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81-003-1.1.1.1.1.4-0243022</t>
  </si>
  <si>
    <t>Gázvezeték, Rézcső szerelése, préselt kötésekkel, cső elhelyezése csőidomok nélkül, szakaszos nyomáspróbával, szabadon, tartószerkezet nélkül, DN 20 SUPERSAN félkemény vörösrézcső, F25  22 x 1 mm</t>
  </si>
  <si>
    <t>81-003-1.1.1.2.1.4-0245003</t>
  </si>
  <si>
    <t>Gázvezeték, Rézcső szerelése, préselt kötésekkel, csőidomok elhelyezése, egy oldalon préselt kötéssel, DN 20 Viega Profipress G átm. idom km., kettős "V" préssel, SC-Contur-ral (bizt. kontúr), MOP5 - GT/1 köv. megfelelő, vörösöntv., 22x1", Csz.: 346188</t>
  </si>
  <si>
    <t>81-003-1.1.1.2.2.4-0245091</t>
  </si>
  <si>
    <t>Gázvezeték, Rézcső szerelése, préselt kötésekkel, csőidomok elhelyezése, két oldalon préselt kötéssel, DN 20 Viega Profipress G ív, 90°, kettős "V" préssel, SC-Contur-ral (bizt. kontúr), MOP5 - GT/1 köv. megfelelő, vörösréz, 22, Csz.: 345488</t>
  </si>
  <si>
    <t>szálban, ivóvízellátáshoz, 22 x 1,2, Csz.: 616 014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</si>
  <si>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</si>
  <si>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</si>
  <si>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Kondenzvíz elvezetés / PVC lefolyó szerelése tokos kötésekkel DN32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</si>
  <si>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</si>
  <si>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</si>
  <si>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</si>
  <si>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</si>
  <si>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</si>
  <si>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</si>
  <si>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</si>
  <si>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</si>
  <si>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</si>
  <si>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</si>
  <si>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</si>
  <si>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</si>
  <si>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</si>
  <si>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</si>
  <si>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</si>
  <si>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</si>
  <si>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</si>
  <si>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</si>
  <si>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</si>
  <si>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</si>
  <si>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</si>
  <si>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</si>
  <si>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</si>
  <si>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82-001-6.2.8-0121008</t>
  </si>
  <si>
    <t>Egyoldalon menetes szerelvény elhelyezése, külső vagy belső menettel, illetve hollandival csatlakoztatva DN 15 légtelenítőszelep, kifolyó- és locsolószelep, töltőszelep HERZ automata légtelenítő, EPDM tömítéssel, 0°C-100°C, 1/2", Csz: 1263001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</si>
  <si>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</si>
  <si>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</si>
  <si>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</si>
  <si>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</si>
  <si>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</si>
  <si>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</si>
  <si>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</si>
  <si>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</si>
  <si>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</si>
  <si>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82-001-16.2.3-0116052</t>
  </si>
  <si>
    <t>Fűtőtest szerelvény elhelyezése külső vagy belső menettel, illetve hollandival csatlakoztatva DN 15 visszatérő elzárószelep HERZ RL-1 típusú, sarok kivitelű, visszatérő elzáró szelep, 1/2", Csz: 1.3724.41</t>
  </si>
  <si>
    <t>82-001-16.2.5-0116092</t>
  </si>
  <si>
    <t>Fűtőtest szerelvény elhelyezése külső vagy belső menettel, illetve hollandival csatlakoztatva DN 15 termosztatikus szelep, termosztatikus szelep szett HERZ TS-90 típusú, sarok kivitelű termosztát szeleptest, 1/2", Csz: 1.7724.91</t>
  </si>
  <si>
    <t>82-001-17.1.2-0116395</t>
  </si>
  <si>
    <t>Termosztatikus szelepfej felszerelése radiátorszelepre, hollandival csatlakoztatva HERZ termosztatikus szelepfej beépített érzékelővel, "0" állásban mechanikus elzárással, HERZ-TS szeleptesthez, fehér színű, Csz: 1.7230.06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</si>
  <si>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</si>
  <si>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</si>
  <si>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</si>
  <si>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</si>
  <si>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</si>
  <si>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</si>
  <si>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</si>
  <si>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</si>
  <si>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</si>
  <si>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</si>
  <si>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</si>
  <si>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</si>
  <si>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</si>
  <si>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</si>
  <si>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</si>
  <si>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</si>
  <si>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</si>
  <si>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</si>
  <si>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</si>
  <si>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</si>
  <si>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</si>
  <si>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</si>
  <si>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</si>
  <si>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</si>
  <si>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</si>
  <si>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</si>
  <si>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</si>
  <si>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</si>
  <si>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</si>
  <si>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</si>
  <si>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</si>
  <si>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</si>
  <si>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</si>
  <si>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</si>
  <si>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</si>
  <si>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</si>
  <si>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</si>
  <si>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</si>
  <si>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</si>
  <si>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</si>
  <si>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</si>
  <si>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82-010-6.3.1-0344463</t>
  </si>
  <si>
    <t>Gázüzemű kombinált fűtő és vízmelegítő készülék elhelyezése, víz- és gázoldali bekötése,földgázra vagy PB gázra, kondenzációs kazán, elektromos bekötés nélkül, 40 kW teljesítményig BOSCH ZWB 28-3CE 28 kW-os kond. fali kombi készülék, foly. szab. 24V-os</t>
  </si>
  <si>
    <t>szobaterm. csatl.égéstermék elvezetés d=80/125mm,telj.12l/perc, csz:7736900598</t>
  </si>
  <si>
    <t>82-012-3.2.1.4-0423365</t>
  </si>
  <si>
    <t>Acéllemez kompakt lapradiátor elhelyezése, széthordással, tartókkal, bekötéssel, 2 soros, 1600 mm-ig, 600 mm VOGEL &amp; NOOT kompakt lapradiátor 21K-S típus, 2-soros, 1 konvektorlemez borítással, 600x 800 mm, fűtőteljesítmény: 1086 W</t>
  </si>
  <si>
    <t>82-012-3.2.1.6-0423483</t>
  </si>
  <si>
    <t>Acéllemez kompakt lapradiátor elhelyezése, széthordással, tartókkal, bekötéssel, 2 soros, 1600 mm-ig, 900 mm VOGEL &amp; NOOT kompakt lapradiátor 22K típus, 2-soros, 2 konvektorlemez borítással, 900x 600 mm, fűtőteljesítmény: 1378 W</t>
  </si>
  <si>
    <t>82-012-12.1.1.3-0314006</t>
  </si>
  <si>
    <t>Törölközőszárító radiátorok elhelyezése széthordással, tartókkal, bekötéssel, 1820 mm fűtőtest magasságig, körcsöves, zárt törölközőszárító radiátor, 600 mm FHL THEODORA 600/770 4szög profilos, egyenes, törölközőszárítós csőradiátor,</t>
  </si>
  <si>
    <t>fűtőtelj.(75/65/20°):409 W, RAL 9016 törtfehér, kötéstáv:570 mm, TEO 0760</t>
  </si>
  <si>
    <t>82-013-11.5-0324003</t>
  </si>
  <si>
    <t>Elektromos kapcsoló-berendezések elhelyezése, elektromos bekötés nélkül, hőmérséklet kapcsoló (szobatermosztát) SIEMENS RAA41, mechanikus szobatermosztát, hűtés/fűtés átkapcsolóval (kb.1K kapcsolási különbség, fűtés vagy hűtés szabályozására), Csz.:RAA41</t>
  </si>
  <si>
    <t>82-016-14.1.3-0244111</t>
  </si>
  <si>
    <t>Füstgázelvezetés (csövek, idomok) elhelyezése zárt égésterű, fűtési és/vagy használati melegvízkészítő kazánok részére, felszerelve, szerelőkőműves munka nélkül, füstcsövek, 80/80, 80/110, 80/125 mm BUDERUS csővezeték 80 mm L=500 mm PP GB042/162,</t>
  </si>
  <si>
    <t>cikkszám: 87094588</t>
  </si>
  <si>
    <t>82-016-14.2.2.3-0244161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</si>
  <si>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45° PP GB162, cikkszám:</t>
  </si>
  <si>
    <t>87094544</t>
  </si>
  <si>
    <t>82-016-14.2.2.3-0244162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</si>
  <si>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87° PP GB162, cikkszám:</t>
  </si>
  <si>
    <t>87094541</t>
  </si>
  <si>
    <t>82-016-14.2.4.1.3-0243213</t>
  </si>
  <si>
    <t>Füstgázelvezetés (csövek, idomok) elhelyezése zárt égésterű, fűtési és/vagy használati melegvízkészítő kazánok részére, felszerelve, szerelőkőműves munka nélkül, füstcsőidomok, vizsgálóidomok, egyenes idom 80/80, 80/110, 80/125 mm Nyitható csőtoldat</t>
  </si>
  <si>
    <t>vizsgálónyílással 0,35 m, DN 80, fehér, Vaillant turboTEC-plus fali készülékhez, rendszerméret 80/80 mm, Cikkszám: 303092</t>
  </si>
  <si>
    <t>82-016-14.2.4.2.3-0244251</t>
  </si>
  <si>
    <t>Füstgázelvezetés (csövek, idomok) elhelyezése zárt égésterű, fűtési és/vagy használati melegvízkészítő kazánok részére, felszerelve, szerelőkőműves munka nélkül, füstcsőidomok, vizsgálóidomok, könyök vagy T-idom 80/80, 80/125 mm BUDERUS koncentrikus</t>
  </si>
  <si>
    <t>ellenőrző könyök 90° 80/125 mm KS/PPS GB042/162, cikkszám: 87094586</t>
  </si>
  <si>
    <t>82-016-14.2.5.3.3-0244281</t>
  </si>
  <si>
    <t>Füstgázelvezetés (csövek, idomok) elhelyezése zárt égésterű, fűtési és/vagy használati melegvízkészítő kazánok részére, felszerelve, szerelőkőműves munka nélkül, füstcsőidomok, tetőátvezetések, fali átvezetések, védőrácsok 80/80, 80/125 mm BUDERUS</t>
  </si>
  <si>
    <t>légbeszívó rács 150 mm2 GB042/162, cikkszám: 87092146</t>
  </si>
  <si>
    <t>Vízmérő felszereléséhez szükséges ügyintézés, plombáltatás, számlázásbavétel</t>
  </si>
  <si>
    <t>Gázmérő le és felszereltetés / FŐGÁZ Zrt-nél történő ügyintézésével</t>
  </si>
  <si>
    <t>Gázkészülék üzembehelyezése, beszabályozása</t>
  </si>
  <si>
    <t>Gázkazán gyártói üzembehelyezése</t>
  </si>
  <si>
    <t>Gáz-MEO/házi nyomáspróba jegyzőkönyvvel (átadás-átvétel)</t>
  </si>
  <si>
    <t>Gázterv készítése (engedélyes munkavédelmi balesetvédelmi)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</si>
  <si>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</si>
  <si>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</si>
  <si>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</si>
  <si>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</si>
  <si>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</si>
  <si>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</si>
  <si>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83-002-2.1.1.1-0143816</t>
  </si>
  <si>
    <t>Kör keresztmetszetű műanyag légrács felszerelése falnyílásba vagy légcsatornára, 80-250 NÁ között HELIOS LGK 80 Műanyag rács, NÁ 80, Cikksz.:0259</t>
  </si>
  <si>
    <t>83-002-4.1.6.1.1-0143718</t>
  </si>
  <si>
    <t>Egyéb befúvó és elszívó szerkezetek, kör vagy négyszög keresztmetszetű levegő bevezető elem felszerelése falnyílásba vagy nyilászáróba, falnyílásba, NÁ 160 mm-ig HELIOS ZLEG 100 Légbevezető elem gázkészülékhez, NÁ 100, Cikksz.:0079G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</si>
  <si>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</si>
  <si>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</si>
  <si>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</si>
  <si>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</si>
  <si>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</si>
  <si>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</si>
  <si>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</si>
  <si>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</si>
  <si>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</si>
  <si>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</si>
  <si>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</si>
  <si>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</si>
  <si>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</si>
  <si>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</si>
  <si>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</si>
  <si>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</si>
  <si>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</si>
  <si>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</si>
  <si>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</si>
  <si>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</si>
  <si>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</si>
  <si>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</si>
  <si>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</si>
  <si>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</si>
  <si>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</si>
  <si>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</si>
  <si>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</si>
  <si>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</si>
  <si>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</si>
  <si>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82-016-14.2.6.3-0243172-M</t>
  </si>
  <si>
    <t>Füstgázelvezetés (csövek, idomok) elhelyezése zárt égésterű, fűtési és/vagy használati melegvízkészítő kazánok részére, felszerelve, szerelőkőműves munka nélkül, füstcsőidomok, rögzítőkészlet 80/125 mm Csőbilincs DN 125</t>
  </si>
  <si>
    <t>Füstgázelvezetés (csövek, idomok) elhelyezése zárt égésterű, fűtési és/vagy használati melegvízkészítő kazánok részére, felszerelve, szerelőkőműves munka nélkül, egyéb kiegészítők tartozék, könyök tartósín</t>
  </si>
  <si>
    <t>82-016-14.3.1-0246227-M</t>
  </si>
  <si>
    <t>82-016-15.3-0246172-M</t>
  </si>
  <si>
    <t>Füstgázkészletek (csövek, idomok) elhelyezése zárt égésterű, fűtési és/vagy használati melegvízkészítő kazánok részére, felszerelve, szerelőkőműves munka nélkül, egyéb kiegészítő tartozék, kürtőfedél, fekete</t>
  </si>
  <si>
    <t>Lakásfelújítás</t>
  </si>
  <si>
    <t>Készült: 2021. II. félév</t>
  </si>
  <si>
    <t>81-007-1.1.1.1.1.1.3-0338102-M</t>
  </si>
  <si>
    <t>Víz- és fűtési vezeték, Rozsdamentes acélcső szerelése, préselt csőkötésekkel, cső elhelyezése csőidomokkal, szakaszos nyomáspróbával, szabadon, horonyba vagy padlócsatornába, DN 12 - DN 50, DN 20 Viega Sanpress cső, 1.4521 rozsdamentes, 6 m-es</t>
  </si>
  <si>
    <t>Villám és érintésvédelmi mérés és jegyzőkönyv készítése</t>
  </si>
  <si>
    <t>Cím : Kazinczy u. 49. I.em. 12/B.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</si>
</sst>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1" xfId="0" applyFont="1" applyBorder="1" applyAlignment="1">
      <alignment vertical="top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6" fillId="0" borderId="0" xfId="0" applyFont="1" applyAlignment="1">
      <alignment vertical="top"/>
    </xf>
    <xf numFmtId="167" fontId="6" fillId="0" borderId="2" xfId="1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6" fillId="0" borderId="1" xfId="1" applyNumberFormat="1" applyFont="1" applyBorder="1" applyAlignment="1">
      <alignment horizontal="center" vertical="top"/>
    </xf>
    <xf numFmtId="167" fontId="6" fillId="0" borderId="2" xfId="1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7" fillId="0" borderId="0" xfId="0" applyFont="1" applyAlignment="1">
      <alignment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A7" sqref="A7:D7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32"/>
      <c r="B1" s="26"/>
      <c r="C1" s="26"/>
      <c r="D1" s="26"/>
    </row>
    <row r="2" spans="1:4" s="14" customFormat="1" x14ac:dyDescent="0.3">
      <c r="A2" s="32"/>
      <c r="B2" s="26"/>
      <c r="C2" s="26"/>
      <c r="D2" s="26"/>
    </row>
    <row r="3" spans="1:4" s="14" customFormat="1" x14ac:dyDescent="0.3">
      <c r="A3" s="32"/>
      <c r="B3" s="26"/>
      <c r="C3" s="26"/>
      <c r="D3" s="26"/>
    </row>
    <row r="4" spans="1:4" x14ac:dyDescent="0.3">
      <c r="A4" s="25"/>
      <c r="B4" s="26"/>
      <c r="C4" s="26"/>
      <c r="D4" s="26"/>
    </row>
    <row r="5" spans="1:4" x14ac:dyDescent="0.3">
      <c r="A5" s="25"/>
      <c r="B5" s="26"/>
      <c r="C5" s="26"/>
      <c r="D5" s="26"/>
    </row>
    <row r="6" spans="1:4" x14ac:dyDescent="0.3">
      <c r="A6" s="25"/>
      <c r="B6" s="26"/>
      <c r="C6" s="26"/>
      <c r="D6" s="26"/>
    </row>
    <row r="7" spans="1:4" x14ac:dyDescent="0.3">
      <c r="A7" s="25"/>
      <c r="B7" s="26"/>
      <c r="C7" s="26"/>
      <c r="D7" s="26"/>
    </row>
    <row r="9" spans="1:4" x14ac:dyDescent="0.3">
      <c r="A9" s="10" t="s">
        <v>473</v>
      </c>
      <c r="C9" s="10" t="s">
        <v>474</v>
      </c>
    </row>
    <row r="10" spans="1:4" x14ac:dyDescent="0.3">
      <c r="A10" s="10" t="s">
        <v>474</v>
      </c>
      <c r="C10" s="10" t="s">
        <v>474</v>
      </c>
    </row>
    <row r="11" spans="1:4" x14ac:dyDescent="0.3">
      <c r="A11" s="24" t="s">
        <v>504</v>
      </c>
      <c r="C11" s="10" t="s">
        <v>475</v>
      </c>
    </row>
    <row r="12" spans="1:4" x14ac:dyDescent="0.3">
      <c r="A12" s="10" t="s">
        <v>474</v>
      </c>
      <c r="C12" s="10" t="s">
        <v>476</v>
      </c>
    </row>
    <row r="13" spans="1:4" x14ac:dyDescent="0.3">
      <c r="A13" s="10" t="s">
        <v>474</v>
      </c>
      <c r="C13" s="10" t="s">
        <v>477</v>
      </c>
    </row>
    <row r="14" spans="1:4" x14ac:dyDescent="0.3">
      <c r="A14" s="10" t="s">
        <v>474</v>
      </c>
      <c r="C14" s="10" t="s">
        <v>478</v>
      </c>
    </row>
    <row r="15" spans="1:4" x14ac:dyDescent="0.3">
      <c r="A15" s="10" t="s">
        <v>479</v>
      </c>
      <c r="C15" s="10" t="s">
        <v>480</v>
      </c>
    </row>
    <row r="16" spans="1:4" x14ac:dyDescent="0.3">
      <c r="A16" s="10" t="s">
        <v>499</v>
      </c>
    </row>
    <row r="17" spans="1:4" x14ac:dyDescent="0.3">
      <c r="A17" s="10" t="s">
        <v>481</v>
      </c>
    </row>
    <row r="18" spans="1:4" x14ac:dyDescent="0.3">
      <c r="A18" s="10" t="s">
        <v>481</v>
      </c>
    </row>
    <row r="19" spans="1:4" x14ac:dyDescent="0.3">
      <c r="A19" s="22" t="s">
        <v>500</v>
      </c>
    </row>
    <row r="20" spans="1:4" x14ac:dyDescent="0.3">
      <c r="A20" s="10" t="s">
        <v>481</v>
      </c>
    </row>
    <row r="22" spans="1:4" x14ac:dyDescent="0.3">
      <c r="A22" s="27" t="s">
        <v>482</v>
      </c>
      <c r="B22" s="28"/>
      <c r="C22" s="28"/>
      <c r="D22" s="28"/>
    </row>
    <row r="23" spans="1:4" x14ac:dyDescent="0.3">
      <c r="A23" s="15" t="s">
        <v>483</v>
      </c>
      <c r="B23" s="15"/>
      <c r="C23" s="18" t="s">
        <v>484</v>
      </c>
      <c r="D23" s="18" t="s">
        <v>485</v>
      </c>
    </row>
    <row r="24" spans="1:4" x14ac:dyDescent="0.3">
      <c r="A24" s="15" t="s">
        <v>486</v>
      </c>
      <c r="B24" s="15"/>
      <c r="C24" s="23">
        <f>ROUND(SUM(Összesítő!B2:B22),0)</f>
        <v>0</v>
      </c>
      <c r="D24" s="23">
        <f>ROUND(SUM(Összesítő!C2:C22),0)</f>
        <v>0</v>
      </c>
    </row>
    <row r="25" spans="1:4" x14ac:dyDescent="0.3">
      <c r="A25" s="15" t="s">
        <v>487</v>
      </c>
      <c r="B25" s="15"/>
      <c r="C25" s="23">
        <f>ROUND(C24,0)</f>
        <v>0</v>
      </c>
      <c r="D25" s="23">
        <f>ROUND(D24,0)</f>
        <v>0</v>
      </c>
    </row>
    <row r="26" spans="1:4" x14ac:dyDescent="0.3">
      <c r="A26" s="19" t="s">
        <v>488</v>
      </c>
      <c r="B26" s="19"/>
      <c r="C26" s="29">
        <f>ROUND(C25+D25,0)</f>
        <v>0</v>
      </c>
      <c r="D26" s="29"/>
    </row>
    <row r="27" spans="1:4" x14ac:dyDescent="0.3">
      <c r="A27" s="15" t="s">
        <v>489</v>
      </c>
      <c r="B27" s="16">
        <v>0.27</v>
      </c>
      <c r="C27" s="30">
        <f>ROUND(C26*B27,0)</f>
        <v>0</v>
      </c>
      <c r="D27" s="30"/>
    </row>
    <row r="28" spans="1:4" x14ac:dyDescent="0.3">
      <c r="A28" s="15" t="s">
        <v>490</v>
      </c>
      <c r="B28" s="15"/>
      <c r="C28" s="29">
        <f>ROUND(C26+C27,0)</f>
        <v>0</v>
      </c>
      <c r="D28" s="29"/>
    </row>
    <row r="32" spans="1:4" x14ac:dyDescent="0.3">
      <c r="B32" s="31" t="s">
        <v>491</v>
      </c>
      <c r="C32" s="31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3:D3"/>
    <mergeCell ref="A4:D4"/>
    <mergeCell ref="A5:D5"/>
    <mergeCell ref="A6:D6"/>
    <mergeCell ref="A1:D1"/>
    <mergeCell ref="A2:D2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45" zoomScaleNormal="145" workbookViewId="0">
      <selection activeCell="G8" sqref="G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9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69</v>
      </c>
      <c r="C2" s="2" t="s">
        <v>70</v>
      </c>
      <c r="D2" s="6">
        <v>65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71</v>
      </c>
      <c r="C4" s="2" t="s">
        <v>72</v>
      </c>
      <c r="D4" s="6">
        <v>65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73</v>
      </c>
      <c r="C6" s="2" t="s">
        <v>74</v>
      </c>
      <c r="D6" s="6">
        <v>80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79.2" x14ac:dyDescent="0.3">
      <c r="A8" s="8">
        <v>4</v>
      </c>
      <c r="B8" s="1" t="s">
        <v>75</v>
      </c>
      <c r="C8" s="2" t="s">
        <v>76</v>
      </c>
      <c r="D8" s="6">
        <v>65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77</v>
      </c>
      <c r="C10" s="2" t="s">
        <v>78</v>
      </c>
      <c r="D10" s="6">
        <v>65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79</v>
      </c>
      <c r="C12" s="2" t="s">
        <v>80</v>
      </c>
      <c r="D12" s="6">
        <v>25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39.6" x14ac:dyDescent="0.3">
      <c r="A14" s="8">
        <v>14</v>
      </c>
      <c r="B14" s="1" t="s">
        <v>81</v>
      </c>
      <c r="C14" s="2" t="s">
        <v>82</v>
      </c>
      <c r="D14" s="6">
        <v>200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39.6" x14ac:dyDescent="0.3">
      <c r="A16" s="8">
        <v>15</v>
      </c>
      <c r="B16" s="1" t="s">
        <v>83</v>
      </c>
      <c r="C16" s="2" t="s">
        <v>84</v>
      </c>
      <c r="D16" s="6">
        <v>140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="130" zoomScaleNormal="130" workbookViewId="0">
      <selection activeCell="G10" sqref="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9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492</v>
      </c>
      <c r="C2" s="2" t="s">
        <v>86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492</v>
      </c>
      <c r="C4" s="2" t="s">
        <v>87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118.8" x14ac:dyDescent="0.3">
      <c r="A6" s="8">
        <v>3</v>
      </c>
      <c r="B6" s="1" t="s">
        <v>88</v>
      </c>
      <c r="C6" s="2" t="s">
        <v>89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ht="39.6" x14ac:dyDescent="0.3">
      <c r="C7" s="2" t="s">
        <v>90</v>
      </c>
    </row>
    <row r="9" spans="1:9" ht="66" x14ac:dyDescent="0.3">
      <c r="A9" s="8">
        <v>4</v>
      </c>
      <c r="B9" s="1" t="s">
        <v>91</v>
      </c>
      <c r="C9" s="2" t="s">
        <v>92</v>
      </c>
      <c r="D9" s="6">
        <v>1</v>
      </c>
      <c r="E9" s="1" t="s">
        <v>13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Égéstermék-elvezető rendszerek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zoomScale="160" zoomScaleNormal="160"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118.8" x14ac:dyDescent="0.3">
      <c r="A2" s="8">
        <v>1</v>
      </c>
      <c r="B2" s="1" t="s">
        <v>94</v>
      </c>
      <c r="C2" s="2" t="s">
        <v>95</v>
      </c>
      <c r="D2" s="6">
        <v>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96</v>
      </c>
    </row>
    <row r="5" spans="1:9" ht="66" x14ac:dyDescent="0.3">
      <c r="A5" s="8">
        <v>2</v>
      </c>
      <c r="B5" s="1" t="s">
        <v>97</v>
      </c>
      <c r="C5" s="2" t="s">
        <v>98</v>
      </c>
      <c r="D5" s="6">
        <v>0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zoomScale="145" zoomScaleNormal="145" workbookViewId="0">
      <selection activeCell="G1" sqref="G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0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100</v>
      </c>
      <c r="C2" s="2" t="s">
        <v>101</v>
      </c>
      <c r="D2" s="6">
        <v>18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102</v>
      </c>
      <c r="C4" s="2" t="s">
        <v>103</v>
      </c>
      <c r="D4" s="6">
        <v>20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66" x14ac:dyDescent="0.3">
      <c r="A6" s="8">
        <v>3</v>
      </c>
      <c r="B6" s="1" t="s">
        <v>104</v>
      </c>
      <c r="C6" s="2" t="s">
        <v>105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106</v>
      </c>
      <c r="C8" s="2" t="s">
        <v>107</v>
      </c>
      <c r="D8" s="6">
        <v>52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108</v>
      </c>
      <c r="C10" s="2" t="s">
        <v>109</v>
      </c>
      <c r="D10" s="6">
        <v>52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92.4" x14ac:dyDescent="0.3">
      <c r="A12" s="8">
        <v>6</v>
      </c>
      <c r="B12" s="1" t="s">
        <v>110</v>
      </c>
      <c r="C12" s="2" t="s">
        <v>111</v>
      </c>
      <c r="D12" s="6">
        <v>20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105.6" x14ac:dyDescent="0.3">
      <c r="A14" s="8">
        <v>7</v>
      </c>
      <c r="B14" s="1" t="s">
        <v>112</v>
      </c>
      <c r="C14" s="2" t="s">
        <v>113</v>
      </c>
      <c r="D14" s="6">
        <v>16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5" spans="1:9" x14ac:dyDescent="0.3">
      <c r="C15" s="2" t="s">
        <v>114</v>
      </c>
    </row>
    <row r="17" spans="1:9" ht="79.2" x14ac:dyDescent="0.3">
      <c r="A17" s="8">
        <v>8</v>
      </c>
      <c r="B17" s="1" t="s">
        <v>115</v>
      </c>
      <c r="C17" s="2" t="s">
        <v>116</v>
      </c>
      <c r="D17" s="6">
        <v>21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92.4" x14ac:dyDescent="0.3">
      <c r="A19" s="8">
        <v>9</v>
      </c>
      <c r="B19" s="1" t="s">
        <v>117</v>
      </c>
      <c r="C19" s="2" t="s">
        <v>118</v>
      </c>
      <c r="D19" s="6">
        <v>4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92.4" x14ac:dyDescent="0.3">
      <c r="A21" s="8">
        <v>10</v>
      </c>
      <c r="B21" s="1" t="s">
        <v>119</v>
      </c>
      <c r="C21" s="2" t="s">
        <v>120</v>
      </c>
      <c r="D21" s="6">
        <v>21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105.6" x14ac:dyDescent="0.3">
      <c r="A23" s="8">
        <v>11</v>
      </c>
      <c r="B23" s="1" t="s">
        <v>121</v>
      </c>
      <c r="C23" s="2" t="s">
        <v>122</v>
      </c>
      <c r="D23" s="6">
        <v>26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92.4" x14ac:dyDescent="0.3">
      <c r="C24" s="2" t="s">
        <v>123</v>
      </c>
    </row>
    <row r="26" spans="1:9" ht="105.6" x14ac:dyDescent="0.3">
      <c r="A26" s="8">
        <v>12</v>
      </c>
      <c r="B26" s="1" t="s">
        <v>124</v>
      </c>
      <c r="C26" s="2" t="s">
        <v>125</v>
      </c>
      <c r="D26" s="6">
        <v>21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7" spans="1:9" ht="79.2" x14ac:dyDescent="0.3">
      <c r="C27" s="2" t="s">
        <v>126</v>
      </c>
    </row>
    <row r="29" spans="1:9" ht="105.6" x14ac:dyDescent="0.3">
      <c r="A29" s="8">
        <v>13</v>
      </c>
      <c r="B29" s="1" t="s">
        <v>127</v>
      </c>
      <c r="C29" s="2" t="s">
        <v>128</v>
      </c>
      <c r="D29" s="6">
        <v>30</v>
      </c>
      <c r="E29" s="1" t="s">
        <v>40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0" spans="1:9" ht="79.2" x14ac:dyDescent="0.3">
      <c r="C30" s="2" t="s">
        <v>126</v>
      </c>
    </row>
    <row r="32" spans="1:9" ht="92.4" x14ac:dyDescent="0.3">
      <c r="A32" s="8">
        <v>14</v>
      </c>
      <c r="B32" s="1" t="s">
        <v>129</v>
      </c>
      <c r="C32" s="2" t="s">
        <v>130</v>
      </c>
      <c r="D32" s="6">
        <v>42</v>
      </c>
      <c r="E32" s="1" t="s">
        <v>31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15</v>
      </c>
      <c r="B34" s="1" t="s">
        <v>131</v>
      </c>
      <c r="C34" s="2" t="s">
        <v>132</v>
      </c>
      <c r="D34" s="6">
        <v>42</v>
      </c>
      <c r="E34" s="1" t="s">
        <v>31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s="9" customFormat="1" x14ac:dyDescent="0.3">
      <c r="A36" s="7"/>
      <c r="B36" s="3"/>
      <c r="C36" s="3" t="s">
        <v>15</v>
      </c>
      <c r="D36" s="5"/>
      <c r="E36" s="3"/>
      <c r="F36" s="5"/>
      <c r="G36" s="5"/>
      <c r="H36" s="5">
        <f>ROUND(SUM(H2:H35),0)</f>
        <v>0</v>
      </c>
      <c r="I36" s="5">
        <f>ROUND(SUM(I2:I35),0)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G11" sqref="G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3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134</v>
      </c>
      <c r="C2" s="2" t="s">
        <v>145</v>
      </c>
      <c r="D2" s="6">
        <v>1</v>
      </c>
      <c r="E2" s="1" t="s">
        <v>144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135</v>
      </c>
      <c r="C4" s="2" t="s">
        <v>136</v>
      </c>
      <c r="D4" s="6">
        <v>2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137</v>
      </c>
    </row>
    <row r="7" spans="1:9" ht="92.4" x14ac:dyDescent="0.3">
      <c r="A7" s="8">
        <v>3</v>
      </c>
      <c r="B7" s="1" t="s">
        <v>138</v>
      </c>
      <c r="C7" s="2" t="s">
        <v>136</v>
      </c>
      <c r="D7" s="6">
        <v>2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139</v>
      </c>
    </row>
    <row r="10" spans="1:9" ht="92.4" x14ac:dyDescent="0.3">
      <c r="A10" s="8">
        <v>4</v>
      </c>
      <c r="B10" s="1" t="s">
        <v>140</v>
      </c>
      <c r="C10" s="2" t="s">
        <v>141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52.8" x14ac:dyDescent="0.3">
      <c r="C11" s="2" t="s">
        <v>142</v>
      </c>
    </row>
    <row r="13" spans="1:9" ht="42" x14ac:dyDescent="0.3">
      <c r="A13" s="8">
        <v>5</v>
      </c>
      <c r="B13" s="1" t="s">
        <v>143</v>
      </c>
      <c r="C13" s="2" t="s">
        <v>146</v>
      </c>
      <c r="D13" s="6">
        <v>5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s="9" customFormat="1" x14ac:dyDescent="0.3">
      <c r="A15" s="7"/>
      <c r="B15" s="3"/>
      <c r="C15" s="3" t="s">
        <v>15</v>
      </c>
      <c r="D15" s="5"/>
      <c r="E15" s="3"/>
      <c r="F15" s="5"/>
      <c r="G15" s="5"/>
      <c r="H15" s="5">
        <f>ROUND(SUM(H2:H14),0)</f>
        <v>0</v>
      </c>
      <c r="I15" s="5">
        <f>ROUND(SUM(I2:I14),0)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" workbookViewId="0">
      <selection activeCell="F2" sqref="F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148</v>
      </c>
      <c r="C2" s="2" t="s">
        <v>150</v>
      </c>
      <c r="D2" s="6">
        <v>2.5</v>
      </c>
      <c r="E2" s="1" t="s">
        <v>149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151</v>
      </c>
      <c r="C4" s="2" t="s">
        <v>152</v>
      </c>
      <c r="D4" s="6">
        <v>250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153</v>
      </c>
    </row>
    <row r="7" spans="1:9" ht="79.2" x14ac:dyDescent="0.3">
      <c r="A7" s="8">
        <v>3</v>
      </c>
      <c r="B7" s="1" t="s">
        <v>154</v>
      </c>
      <c r="C7" s="2" t="s">
        <v>155</v>
      </c>
      <c r="D7" s="6">
        <v>25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156</v>
      </c>
      <c r="C9" s="2" t="s">
        <v>157</v>
      </c>
      <c r="D9" s="6">
        <v>15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92.4" x14ac:dyDescent="0.3">
      <c r="A11" s="8">
        <v>5</v>
      </c>
      <c r="B11" s="1" t="s">
        <v>158</v>
      </c>
      <c r="C11" s="2" t="s">
        <v>159</v>
      </c>
      <c r="D11" s="6">
        <v>250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2" spans="1:9" ht="39.6" x14ac:dyDescent="0.3">
      <c r="C12" s="2" t="s">
        <v>160</v>
      </c>
    </row>
    <row r="14" spans="1:9" ht="66" x14ac:dyDescent="0.3">
      <c r="A14" s="8">
        <v>6</v>
      </c>
      <c r="B14" s="1" t="s">
        <v>161</v>
      </c>
      <c r="C14" s="2" t="s">
        <v>162</v>
      </c>
      <c r="D14" s="6">
        <v>1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7</v>
      </c>
      <c r="B16" s="1" t="s">
        <v>163</v>
      </c>
      <c r="C16" s="2" t="s">
        <v>164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66" x14ac:dyDescent="0.3">
      <c r="A18" s="8">
        <v>8</v>
      </c>
      <c r="B18" s="1" t="s">
        <v>165</v>
      </c>
      <c r="C18" s="2" t="s">
        <v>166</v>
      </c>
      <c r="D18" s="6">
        <v>25</v>
      </c>
      <c r="E18" s="1" t="s">
        <v>31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92.4" x14ac:dyDescent="0.3">
      <c r="A20" s="8">
        <v>9</v>
      </c>
      <c r="B20" s="1" t="s">
        <v>167</v>
      </c>
      <c r="C20" s="2" t="s">
        <v>168</v>
      </c>
      <c r="D20" s="6">
        <v>25</v>
      </c>
      <c r="E20" s="1" t="s">
        <v>40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169</v>
      </c>
      <c r="C22" s="2" t="s">
        <v>170</v>
      </c>
      <c r="D22" s="6">
        <v>25</v>
      </c>
      <c r="E22" s="1" t="s">
        <v>31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92.4" x14ac:dyDescent="0.3">
      <c r="A24" s="8">
        <v>11</v>
      </c>
      <c r="B24" s="1" t="s">
        <v>171</v>
      </c>
      <c r="C24" s="2" t="s">
        <v>172</v>
      </c>
      <c r="D24" s="6">
        <v>5</v>
      </c>
      <c r="E24" s="1" t="s">
        <v>40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66" x14ac:dyDescent="0.3">
      <c r="A26" s="8">
        <v>12</v>
      </c>
      <c r="B26" s="1" t="s">
        <v>173</v>
      </c>
      <c r="C26" s="2" t="s">
        <v>174</v>
      </c>
      <c r="D26" s="6">
        <v>15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66" x14ac:dyDescent="0.3">
      <c r="A28" s="8">
        <v>13</v>
      </c>
      <c r="B28" s="1" t="s">
        <v>175</v>
      </c>
      <c r="C28" s="2" t="s">
        <v>176</v>
      </c>
      <c r="D28" s="6">
        <v>15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66" x14ac:dyDescent="0.3">
      <c r="A30" s="8">
        <v>14</v>
      </c>
      <c r="B30" s="1" t="s">
        <v>177</v>
      </c>
      <c r="C30" s="2" t="s">
        <v>178</v>
      </c>
      <c r="D30" s="6">
        <v>15</v>
      </c>
      <c r="E30" s="1" t="s">
        <v>31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s="9" customFormat="1" x14ac:dyDescent="0.3">
      <c r="A32" s="7"/>
      <c r="B32" s="3"/>
      <c r="C32" s="3" t="s">
        <v>15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opLeftCell="A5" workbookViewId="0">
      <selection activeCell="G15" sqref="G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492</v>
      </c>
      <c r="C2" s="2" t="s">
        <v>180</v>
      </c>
      <c r="D2" s="6">
        <v>65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181</v>
      </c>
      <c r="C4" s="2" t="s">
        <v>182</v>
      </c>
      <c r="D4" s="6">
        <v>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92.4" x14ac:dyDescent="0.3">
      <c r="A6" s="8">
        <v>3</v>
      </c>
      <c r="B6" s="1" t="s">
        <v>183</v>
      </c>
      <c r="C6" s="2" t="s">
        <v>184</v>
      </c>
      <c r="D6" s="6">
        <v>5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ht="52.8" x14ac:dyDescent="0.3">
      <c r="C7" s="2" t="s">
        <v>185</v>
      </c>
    </row>
    <row r="9" spans="1:9" ht="105.6" x14ac:dyDescent="0.3">
      <c r="A9" s="8">
        <v>4</v>
      </c>
      <c r="B9" s="1" t="s">
        <v>186</v>
      </c>
      <c r="C9" s="2" t="s">
        <v>187</v>
      </c>
      <c r="D9" s="6">
        <v>5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0" spans="1:9" ht="52.8" x14ac:dyDescent="0.3">
      <c r="C10" s="2" t="s">
        <v>188</v>
      </c>
    </row>
    <row r="12" spans="1:9" ht="105.6" x14ac:dyDescent="0.3">
      <c r="A12" s="8">
        <v>5</v>
      </c>
      <c r="B12" s="1" t="s">
        <v>189</v>
      </c>
      <c r="C12" s="2" t="s">
        <v>190</v>
      </c>
      <c r="D12" s="6">
        <v>65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s="9" customFormat="1" x14ac:dyDescent="0.3">
      <c r="A14" s="7"/>
      <c r="B14" s="3"/>
      <c r="C14" s="3" t="s">
        <v>15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1093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192</v>
      </c>
      <c r="C2" s="2" t="s">
        <v>193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opLeftCell="A82" workbookViewId="0">
      <selection activeCell="G94" sqref="G9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6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195</v>
      </c>
      <c r="C2" s="2" t="s">
        <v>196</v>
      </c>
      <c r="D2" s="6">
        <v>220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52.8" x14ac:dyDescent="0.3">
      <c r="A4" s="8">
        <v>2</v>
      </c>
      <c r="B4" s="1" t="s">
        <v>197</v>
      </c>
      <c r="C4" s="2" t="s">
        <v>198</v>
      </c>
      <c r="D4" s="6">
        <v>320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199</v>
      </c>
      <c r="C6" s="2" t="s">
        <v>200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79.2" x14ac:dyDescent="0.3">
      <c r="A8" s="8">
        <v>4</v>
      </c>
      <c r="B8" s="1" t="s">
        <v>201</v>
      </c>
      <c r="C8" s="2" t="s">
        <v>202</v>
      </c>
      <c r="D8" s="6">
        <v>30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203</v>
      </c>
      <c r="C10" s="2" t="s">
        <v>204</v>
      </c>
      <c r="D10" s="6">
        <v>7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52.8" x14ac:dyDescent="0.3">
      <c r="A12" s="8">
        <v>6</v>
      </c>
      <c r="B12" s="1" t="s">
        <v>205</v>
      </c>
      <c r="C12" s="2" t="s">
        <v>206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207</v>
      </c>
      <c r="C14" s="2" t="s">
        <v>208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105.6" x14ac:dyDescent="0.3">
      <c r="A16" s="8">
        <v>8</v>
      </c>
      <c r="B16" s="1" t="s">
        <v>209</v>
      </c>
      <c r="C16" s="2" t="s">
        <v>210</v>
      </c>
      <c r="D16" s="6">
        <v>130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211</v>
      </c>
    </row>
    <row r="19" spans="1:9" ht="105.6" x14ac:dyDescent="0.3">
      <c r="A19" s="8">
        <v>9</v>
      </c>
      <c r="B19" s="1" t="s">
        <v>212</v>
      </c>
      <c r="C19" s="2" t="s">
        <v>213</v>
      </c>
      <c r="D19" s="6">
        <v>200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214</v>
      </c>
    </row>
    <row r="22" spans="1:9" ht="105.6" x14ac:dyDescent="0.3">
      <c r="A22" s="8">
        <v>10</v>
      </c>
      <c r="B22" s="1" t="s">
        <v>215</v>
      </c>
      <c r="C22" s="2" t="s">
        <v>216</v>
      </c>
      <c r="D22" s="6">
        <v>70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217</v>
      </c>
    </row>
    <row r="25" spans="1:9" ht="92.4" x14ac:dyDescent="0.3">
      <c r="A25" s="8">
        <v>11</v>
      </c>
      <c r="B25" s="1" t="s">
        <v>218</v>
      </c>
      <c r="C25" s="2" t="s">
        <v>219</v>
      </c>
      <c r="D25" s="6">
        <v>40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220</v>
      </c>
    </row>
    <row r="28" spans="1:9" ht="105.6" x14ac:dyDescent="0.3">
      <c r="A28" s="8">
        <v>12</v>
      </c>
      <c r="B28" s="1" t="s">
        <v>221</v>
      </c>
      <c r="C28" s="2" t="s">
        <v>222</v>
      </c>
      <c r="D28" s="6">
        <v>10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21.2" x14ac:dyDescent="0.3">
      <c r="A30" s="8">
        <v>13</v>
      </c>
      <c r="B30" s="1" t="s">
        <v>223</v>
      </c>
      <c r="C30" s="2" t="s">
        <v>276</v>
      </c>
      <c r="D30" s="6">
        <v>420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277</v>
      </c>
    </row>
    <row r="33" spans="1:9" ht="121.2" x14ac:dyDescent="0.3">
      <c r="A33" s="8">
        <v>14</v>
      </c>
      <c r="B33" s="1" t="s">
        <v>224</v>
      </c>
      <c r="C33" s="2" t="s">
        <v>276</v>
      </c>
      <c r="D33" s="6">
        <v>380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278</v>
      </c>
    </row>
    <row r="36" spans="1:9" ht="121.2" x14ac:dyDescent="0.3">
      <c r="A36" s="8">
        <v>15</v>
      </c>
      <c r="B36" s="1" t="s">
        <v>225</v>
      </c>
      <c r="C36" s="2" t="s">
        <v>279</v>
      </c>
      <c r="D36" s="6">
        <v>35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226</v>
      </c>
    </row>
    <row r="39" spans="1:9" ht="121.2" x14ac:dyDescent="0.3">
      <c r="A39" s="8">
        <v>16</v>
      </c>
      <c r="B39" s="1" t="s">
        <v>227</v>
      </c>
      <c r="C39" s="2" t="s">
        <v>280</v>
      </c>
      <c r="D39" s="6">
        <v>20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281</v>
      </c>
    </row>
    <row r="42" spans="1:9" ht="92.4" x14ac:dyDescent="0.3">
      <c r="A42" s="8">
        <v>17</v>
      </c>
      <c r="B42" s="1" t="s">
        <v>228</v>
      </c>
      <c r="C42" s="2" t="s">
        <v>229</v>
      </c>
      <c r="D42" s="6">
        <v>55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105.6" x14ac:dyDescent="0.3">
      <c r="A44" s="8">
        <v>18</v>
      </c>
      <c r="B44" s="1" t="s">
        <v>230</v>
      </c>
      <c r="C44" s="2" t="s">
        <v>231</v>
      </c>
      <c r="D44" s="6">
        <v>65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39.6" x14ac:dyDescent="0.3">
      <c r="A46" s="8">
        <v>19</v>
      </c>
      <c r="B46" s="1" t="s">
        <v>232</v>
      </c>
      <c r="C46" s="2" t="s">
        <v>233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234</v>
      </c>
      <c r="C48" s="2" t="s">
        <v>235</v>
      </c>
      <c r="D48" s="6">
        <v>65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68.400000000000006" x14ac:dyDescent="0.3">
      <c r="A50" s="8">
        <v>21</v>
      </c>
      <c r="B50" s="1" t="s">
        <v>236</v>
      </c>
      <c r="C50" s="2" t="s">
        <v>282</v>
      </c>
      <c r="D50" s="6">
        <v>35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237</v>
      </c>
      <c r="C52" s="2" t="s">
        <v>283</v>
      </c>
      <c r="D52" s="6">
        <v>35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238</v>
      </c>
      <c r="C54" s="2" t="s">
        <v>239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24</v>
      </c>
      <c r="B56" s="1" t="s">
        <v>240</v>
      </c>
      <c r="C56" s="2" t="s">
        <v>241</v>
      </c>
      <c r="D56" s="6">
        <v>10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79.2" x14ac:dyDescent="0.3">
      <c r="A58" s="8">
        <v>25</v>
      </c>
      <c r="B58" s="1" t="s">
        <v>242</v>
      </c>
      <c r="C58" s="2" t="s">
        <v>243</v>
      </c>
      <c r="D58" s="6">
        <v>4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59" spans="1:9" x14ac:dyDescent="0.3">
      <c r="F59" s="6">
        <v>0</v>
      </c>
    </row>
    <row r="60" spans="1:9" ht="92.4" x14ac:dyDescent="0.3">
      <c r="A60" s="8">
        <v>26</v>
      </c>
      <c r="B60" s="1" t="s">
        <v>244</v>
      </c>
      <c r="C60" s="2" t="s">
        <v>245</v>
      </c>
      <c r="D60" s="6">
        <v>15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92.4" x14ac:dyDescent="0.3">
      <c r="A62" s="8">
        <v>27</v>
      </c>
      <c r="B62" s="1" t="s">
        <v>246</v>
      </c>
      <c r="C62" s="2" t="s">
        <v>247</v>
      </c>
      <c r="D62" s="6">
        <v>3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105.6" x14ac:dyDescent="0.3">
      <c r="A64" s="8">
        <v>28</v>
      </c>
      <c r="B64" s="1" t="s">
        <v>248</v>
      </c>
      <c r="C64" s="2" t="s">
        <v>249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92.4" x14ac:dyDescent="0.3">
      <c r="A66" s="8">
        <v>29</v>
      </c>
      <c r="B66" s="1" t="s">
        <v>250</v>
      </c>
      <c r="C66" s="2" t="s">
        <v>251</v>
      </c>
      <c r="D66" s="6">
        <v>2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92.4" x14ac:dyDescent="0.3">
      <c r="A68" s="8">
        <v>30</v>
      </c>
      <c r="B68" s="1" t="s">
        <v>252</v>
      </c>
      <c r="C68" s="2" t="s">
        <v>253</v>
      </c>
      <c r="D68" s="6">
        <v>2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92.4" x14ac:dyDescent="0.3">
      <c r="A70" s="8">
        <v>31</v>
      </c>
      <c r="B70" s="1" t="s">
        <v>254</v>
      </c>
      <c r="C70" s="2" t="s">
        <v>255</v>
      </c>
      <c r="D70" s="6">
        <v>3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105.6" x14ac:dyDescent="0.3">
      <c r="A72" s="8">
        <v>32</v>
      </c>
      <c r="B72" s="1" t="s">
        <v>256</v>
      </c>
      <c r="C72" s="2" t="s">
        <v>257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79.2" x14ac:dyDescent="0.3">
      <c r="A74" s="8">
        <v>33</v>
      </c>
      <c r="B74" s="1" t="s">
        <v>258</v>
      </c>
      <c r="C74" s="2" t="s">
        <v>259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260</v>
      </c>
      <c r="C76" s="2" t="s">
        <v>261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262</v>
      </c>
    </row>
    <row r="79" spans="1:9" ht="52.8" x14ac:dyDescent="0.3">
      <c r="A79" s="8">
        <v>35</v>
      </c>
      <c r="B79" s="1" t="s">
        <v>263</v>
      </c>
      <c r="C79" s="2" t="s">
        <v>264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52.8" x14ac:dyDescent="0.3">
      <c r="A81" s="8">
        <v>36</v>
      </c>
      <c r="B81" s="1" t="s">
        <v>265</v>
      </c>
      <c r="C81" s="2" t="s">
        <v>266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92.4" x14ac:dyDescent="0.3">
      <c r="A83" s="8">
        <v>37</v>
      </c>
      <c r="B83" s="1" t="s">
        <v>267</v>
      </c>
      <c r="C83" s="2" t="s">
        <v>268</v>
      </c>
      <c r="D83" s="6">
        <v>2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39.6" x14ac:dyDescent="0.3">
      <c r="C84" s="2" t="s">
        <v>269</v>
      </c>
    </row>
    <row r="86" spans="1:9" ht="79.2" x14ac:dyDescent="0.3">
      <c r="A86" s="8">
        <v>38</v>
      </c>
      <c r="B86" s="1" t="s">
        <v>270</v>
      </c>
      <c r="C86" s="2" t="s">
        <v>271</v>
      </c>
      <c r="D86" s="6">
        <v>11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66" x14ac:dyDescent="0.3">
      <c r="A88" s="8">
        <v>39</v>
      </c>
      <c r="B88" s="1" t="s">
        <v>272</v>
      </c>
      <c r="C88" s="2" t="s">
        <v>273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81.599999999999994" x14ac:dyDescent="0.3">
      <c r="A90" s="8">
        <v>40</v>
      </c>
      <c r="B90" s="1" t="s">
        <v>274</v>
      </c>
      <c r="C90" s="2" t="s">
        <v>284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81.599999999999994" x14ac:dyDescent="0.3">
      <c r="A92" s="8">
        <v>41</v>
      </c>
      <c r="B92" s="1" t="s">
        <v>275</v>
      </c>
      <c r="C92" s="2" t="s">
        <v>285</v>
      </c>
      <c r="D92" s="6">
        <v>3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26.4" x14ac:dyDescent="0.3">
      <c r="A94" s="8">
        <v>42</v>
      </c>
      <c r="B94" s="1" t="s">
        <v>492</v>
      </c>
      <c r="C94" s="2" t="s">
        <v>503</v>
      </c>
      <c r="D94" s="6">
        <v>1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6" spans="1:9" s="9" customFormat="1" x14ac:dyDescent="0.3">
      <c r="A96" s="7"/>
      <c r="B96" s="3"/>
      <c r="C96" s="3" t="s">
        <v>15</v>
      </c>
      <c r="D96" s="5"/>
      <c r="E96" s="3"/>
      <c r="F96" s="5"/>
      <c r="G96" s="5"/>
      <c r="H96" s="5">
        <f>ROUND(SUM(H2:H95),0)</f>
        <v>0</v>
      </c>
      <c r="I96" s="5">
        <f>ROUND(SUM(I2:I95),0)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6.55468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287</v>
      </c>
      <c r="C2" s="2" t="s">
        <v>288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105.6" x14ac:dyDescent="0.3">
      <c r="A4" s="8">
        <v>2</v>
      </c>
      <c r="B4" s="1" t="s">
        <v>289</v>
      </c>
      <c r="C4" s="2" t="s">
        <v>290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26.4" x14ac:dyDescent="0.3">
      <c r="C5" s="2" t="s">
        <v>291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68</v>
      </c>
      <c r="B8" s="11">
        <f>'Falazás és egyéb kőművesmunka'!H19</f>
        <v>0</v>
      </c>
      <c r="C8" s="11">
        <f>'Falazás és egyéb kőművesmunka'!I19</f>
        <v>0</v>
      </c>
    </row>
    <row r="9" spans="1:3" x14ac:dyDescent="0.3">
      <c r="A9" s="11" t="s">
        <v>85</v>
      </c>
      <c r="B9" s="11">
        <f>'Vakolás és rabicolás'!H18</f>
        <v>0</v>
      </c>
      <c r="C9" s="11">
        <f>'Vakolás és rabicolás'!I18</f>
        <v>0</v>
      </c>
    </row>
    <row r="10" spans="1:3" x14ac:dyDescent="0.3">
      <c r="A10" s="11" t="s">
        <v>93</v>
      </c>
      <c r="B10" s="11">
        <f>'Égéstermék-elvezető rendszerek'!H11</f>
        <v>0</v>
      </c>
      <c r="C10" s="11">
        <f>'Égéstermék-elvezető rendszerek'!I11</f>
        <v>0</v>
      </c>
    </row>
    <row r="11" spans="1:3" x14ac:dyDescent="0.3">
      <c r="A11" s="11" t="s">
        <v>99</v>
      </c>
      <c r="B11" s="11">
        <f>Szárazépítés!H7</f>
        <v>0</v>
      </c>
      <c r="C11" s="11">
        <f>Szárazépítés!I7</f>
        <v>0</v>
      </c>
    </row>
    <row r="12" spans="1:3" ht="31.2" x14ac:dyDescent="0.3">
      <c r="A12" s="11" t="s">
        <v>133</v>
      </c>
      <c r="B12" s="11">
        <f>'Hideg- és melegburkolatok készí'!H36</f>
        <v>0</v>
      </c>
      <c r="C12" s="11">
        <f>'Hideg- és melegburkolatok készí'!I36</f>
        <v>0</v>
      </c>
    </row>
    <row r="13" spans="1:3" x14ac:dyDescent="0.3">
      <c r="A13" s="11" t="s">
        <v>147</v>
      </c>
      <c r="B13" s="11">
        <f>'Fa- és műanyag szerkezet elhely'!H15</f>
        <v>0</v>
      </c>
      <c r="C13" s="11">
        <f>'Fa- és műanyag szerkezet elhely'!I15</f>
        <v>0</v>
      </c>
    </row>
    <row r="14" spans="1:3" x14ac:dyDescent="0.3">
      <c r="A14" s="11" t="s">
        <v>179</v>
      </c>
      <c r="B14" s="11">
        <f>Felületképzés!H32</f>
        <v>0</v>
      </c>
      <c r="C14" s="11">
        <f>Felületképzés!I32</f>
        <v>0</v>
      </c>
    </row>
    <row r="15" spans="1:3" x14ac:dyDescent="0.3">
      <c r="A15" s="11" t="s">
        <v>191</v>
      </c>
      <c r="B15" s="11">
        <f>Szigetelés!H14</f>
        <v>0</v>
      </c>
      <c r="C15" s="11">
        <f>Szigetelés!I14</f>
        <v>0</v>
      </c>
    </row>
    <row r="16" spans="1:3" ht="31.2" x14ac:dyDescent="0.3">
      <c r="A16" s="11" t="s">
        <v>194</v>
      </c>
      <c r="B16" s="11">
        <f>'Beépített berendezési tárgyak e'!H4</f>
        <v>0</v>
      </c>
      <c r="C16" s="11">
        <f>'Beépített berendezési tárgyak e'!I4</f>
        <v>0</v>
      </c>
    </row>
    <row r="17" spans="1:3" ht="31.2" x14ac:dyDescent="0.3">
      <c r="A17" s="11" t="s">
        <v>286</v>
      </c>
      <c r="B17" s="11">
        <f>'Elektromosenergia-ellátás, vill'!H96</f>
        <v>0</v>
      </c>
      <c r="C17" s="11">
        <f>'Elektromosenergia-ellátás, vill'!I96</f>
        <v>0</v>
      </c>
    </row>
    <row r="18" spans="1:3" ht="31.2" x14ac:dyDescent="0.3">
      <c r="A18" s="11" t="s">
        <v>292</v>
      </c>
      <c r="B18" s="11">
        <f>'Épületautomatika, -felügyelet ('!H7</f>
        <v>0</v>
      </c>
      <c r="C18" s="11">
        <f>'Épületautomatika, -felügyelet ('!I7</f>
        <v>0</v>
      </c>
    </row>
    <row r="19" spans="1:3" x14ac:dyDescent="0.3">
      <c r="A19" s="11" t="s">
        <v>337</v>
      </c>
      <c r="B19" s="11">
        <f>'Épületgépészeti csővezeték szer'!H49</f>
        <v>0</v>
      </c>
      <c r="C19" s="11">
        <f>'Épületgépészeti csővezeték szer'!I49</f>
        <v>0</v>
      </c>
    </row>
    <row r="20" spans="1:3" ht="31.2" x14ac:dyDescent="0.3">
      <c r="A20" s="11" t="s">
        <v>456</v>
      </c>
      <c r="B20" s="11">
        <f>'Épületgépészeti szerelvények és'!H133</f>
        <v>0</v>
      </c>
      <c r="C20" s="11">
        <f>'Épületgépészeti szerelvények és'!I133</f>
        <v>0</v>
      </c>
    </row>
    <row r="21" spans="1:3" x14ac:dyDescent="0.3">
      <c r="A21" s="11" t="s">
        <v>466</v>
      </c>
      <c r="B21" s="11">
        <f>Szellőztetőberendezések!H11</f>
        <v>0</v>
      </c>
      <c r="C21" s="11">
        <f>Szellőztetőberendezések!I11</f>
        <v>0</v>
      </c>
    </row>
    <row r="22" spans="1:3" x14ac:dyDescent="0.3">
      <c r="A22" s="11" t="s">
        <v>471</v>
      </c>
      <c r="B22" s="11">
        <f>'Takarítási munka'!H6</f>
        <v>0</v>
      </c>
      <c r="C22" s="11">
        <f>'Takarítási munka'!I6</f>
        <v>0</v>
      </c>
    </row>
    <row r="23" spans="1:3" s="12" customFormat="1" x14ac:dyDescent="0.3">
      <c r="A23" s="12" t="s">
        <v>472</v>
      </c>
      <c r="B23" s="12">
        <f>ROUND(SUM(B2:B22),0)</f>
        <v>0</v>
      </c>
      <c r="C23" s="12">
        <f>ROUND(SUM(C2:C22),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39" workbookViewId="0">
      <selection activeCell="G45" sqref="G4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6.1093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293</v>
      </c>
      <c r="C2" s="2" t="s">
        <v>294</v>
      </c>
      <c r="D2" s="6">
        <v>30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52.8" x14ac:dyDescent="0.3">
      <c r="A4" s="8">
        <v>2</v>
      </c>
      <c r="B4" s="1" t="s">
        <v>295</v>
      </c>
      <c r="C4" s="2" t="s">
        <v>296</v>
      </c>
      <c r="D4" s="6">
        <v>15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297</v>
      </c>
      <c r="C6" s="2" t="s">
        <v>298</v>
      </c>
      <c r="D6" s="6">
        <v>15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299</v>
      </c>
      <c r="C8" s="2" t="s">
        <v>300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132" x14ac:dyDescent="0.3">
      <c r="A10" s="8">
        <v>5</v>
      </c>
      <c r="B10" s="1" t="s">
        <v>301</v>
      </c>
      <c r="C10" s="2" t="s">
        <v>302</v>
      </c>
      <c r="D10" s="6">
        <v>45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303</v>
      </c>
    </row>
    <row r="13" spans="1:9" ht="132" x14ac:dyDescent="0.3">
      <c r="A13" s="8">
        <v>6</v>
      </c>
      <c r="B13" s="1" t="s">
        <v>304</v>
      </c>
      <c r="C13" s="2" t="s">
        <v>305</v>
      </c>
      <c r="D13" s="6">
        <v>15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306</v>
      </c>
      <c r="G14" s="6">
        <v>0</v>
      </c>
    </row>
    <row r="16" spans="1:9" ht="105.6" x14ac:dyDescent="0.3">
      <c r="A16" s="8">
        <v>7</v>
      </c>
      <c r="B16" s="1" t="s">
        <v>307</v>
      </c>
      <c r="C16" s="2" t="s">
        <v>308</v>
      </c>
      <c r="D16" s="6">
        <v>6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118.8" x14ac:dyDescent="0.3">
      <c r="A18" s="8">
        <v>8</v>
      </c>
      <c r="B18" s="1" t="s">
        <v>309</v>
      </c>
      <c r="C18" s="2" t="s">
        <v>310</v>
      </c>
      <c r="D18" s="6">
        <v>8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118.8" x14ac:dyDescent="0.3">
      <c r="A20" s="8">
        <v>9</v>
      </c>
      <c r="B20" s="1" t="s">
        <v>311</v>
      </c>
      <c r="C20" s="2" t="s">
        <v>312</v>
      </c>
      <c r="D20" s="6">
        <v>10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105.6" x14ac:dyDescent="0.3">
      <c r="A22" s="8">
        <v>10</v>
      </c>
      <c r="B22" s="1" t="s">
        <v>313</v>
      </c>
      <c r="C22" s="2" t="s">
        <v>314</v>
      </c>
      <c r="D22" s="6">
        <v>8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118.8" x14ac:dyDescent="0.3">
      <c r="A24" s="8">
        <v>11</v>
      </c>
      <c r="B24" s="1" t="s">
        <v>315</v>
      </c>
      <c r="C24" s="2" t="s">
        <v>316</v>
      </c>
      <c r="D24" s="6">
        <v>12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118.8" x14ac:dyDescent="0.3">
      <c r="A26" s="8">
        <v>12</v>
      </c>
      <c r="B26" s="1" t="s">
        <v>317</v>
      </c>
      <c r="C26" s="2" t="s">
        <v>318</v>
      </c>
      <c r="D26" s="6">
        <v>6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118.8" x14ac:dyDescent="0.3">
      <c r="A28" s="8">
        <v>13</v>
      </c>
      <c r="B28" s="1" t="s">
        <v>319</v>
      </c>
      <c r="C28" s="2" t="s">
        <v>320</v>
      </c>
      <c r="D28" s="6">
        <v>12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18.8" x14ac:dyDescent="0.3">
      <c r="A30" s="8">
        <v>14</v>
      </c>
      <c r="B30" s="1" t="s">
        <v>321</v>
      </c>
      <c r="C30" s="2" t="s">
        <v>322</v>
      </c>
      <c r="D30" s="6">
        <v>6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105.6" x14ac:dyDescent="0.3">
      <c r="A32" s="8">
        <v>15</v>
      </c>
      <c r="B32" s="1" t="s">
        <v>323</v>
      </c>
      <c r="C32" s="2" t="s">
        <v>324</v>
      </c>
      <c r="D32" s="6">
        <v>25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105.6" x14ac:dyDescent="0.3">
      <c r="A34" s="8">
        <v>16</v>
      </c>
      <c r="B34" s="1" t="s">
        <v>325</v>
      </c>
      <c r="C34" s="2" t="s">
        <v>326</v>
      </c>
      <c r="D34" s="6">
        <v>8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92.4" x14ac:dyDescent="0.3">
      <c r="A36" s="8">
        <v>17</v>
      </c>
      <c r="B36" s="1" t="s">
        <v>327</v>
      </c>
      <c r="C36" s="2" t="s">
        <v>328</v>
      </c>
      <c r="D36" s="6">
        <v>25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118.8" x14ac:dyDescent="0.3">
      <c r="A38" s="8">
        <v>18</v>
      </c>
      <c r="B38" s="1" t="s">
        <v>329</v>
      </c>
      <c r="C38" s="2" t="s">
        <v>330</v>
      </c>
      <c r="D38" s="6">
        <v>2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118.8" x14ac:dyDescent="0.3">
      <c r="A40" s="8">
        <v>19</v>
      </c>
      <c r="B40" s="1" t="s">
        <v>331</v>
      </c>
      <c r="C40" s="2" t="s">
        <v>332</v>
      </c>
      <c r="D40" s="6">
        <v>7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132" x14ac:dyDescent="0.3">
      <c r="A42" s="8">
        <v>20</v>
      </c>
      <c r="B42" s="20" t="s">
        <v>501</v>
      </c>
      <c r="C42" s="21" t="s">
        <v>502</v>
      </c>
      <c r="D42" s="6">
        <v>120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3" spans="1:9" ht="26.4" x14ac:dyDescent="0.3">
      <c r="C43" s="2" t="s">
        <v>333</v>
      </c>
    </row>
    <row r="45" spans="1:9" ht="92.4" x14ac:dyDescent="0.3">
      <c r="A45" s="8">
        <v>21</v>
      </c>
      <c r="B45" s="1" t="s">
        <v>334</v>
      </c>
      <c r="C45" s="2" t="s">
        <v>335</v>
      </c>
      <c r="D45" s="6">
        <v>2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39.6" x14ac:dyDescent="0.3">
      <c r="A47" s="8">
        <v>22</v>
      </c>
      <c r="B47" s="1" t="s">
        <v>492</v>
      </c>
      <c r="C47" s="2" t="s">
        <v>336</v>
      </c>
      <c r="D47" s="6">
        <v>1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s="9" customFormat="1" x14ac:dyDescent="0.3">
      <c r="A49" s="7"/>
      <c r="B49" s="3"/>
      <c r="C49" s="3" t="s">
        <v>15</v>
      </c>
      <c r="D49" s="5"/>
      <c r="E49" s="3"/>
      <c r="F49" s="5"/>
      <c r="G49" s="5"/>
      <c r="H49" s="5">
        <f>ROUND(SUM(H2:H48),0)</f>
        <v>0</v>
      </c>
      <c r="I49" s="5">
        <f>ROUND(SUM(I2:I48),0)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opLeftCell="A114" workbookViewId="0">
      <selection activeCell="G130" sqref="G13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6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338</v>
      </c>
      <c r="C2" s="2" t="s">
        <v>339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340</v>
      </c>
      <c r="C4" s="2" t="s">
        <v>341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342</v>
      </c>
      <c r="C6" s="2" t="s">
        <v>343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344</v>
      </c>
      <c r="C8" s="2" t="s">
        <v>345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346</v>
      </c>
      <c r="C10" s="2" t="s">
        <v>347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348</v>
      </c>
      <c r="C12" s="2" t="s">
        <v>349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350</v>
      </c>
      <c r="C14" s="2" t="s">
        <v>351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352</v>
      </c>
      <c r="C16" s="2" t="s">
        <v>353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39.6" x14ac:dyDescent="0.3">
      <c r="A18" s="8">
        <v>9</v>
      </c>
      <c r="B18" s="1" t="s">
        <v>354</v>
      </c>
      <c r="C18" s="2" t="s">
        <v>355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66" x14ac:dyDescent="0.3">
      <c r="A20" s="8">
        <v>10</v>
      </c>
      <c r="B20" s="1" t="s">
        <v>356</v>
      </c>
      <c r="C20" s="2" t="s">
        <v>357</v>
      </c>
      <c r="D20" s="6">
        <v>3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358</v>
      </c>
      <c r="C22" s="2" t="s">
        <v>359</v>
      </c>
      <c r="D22" s="6">
        <v>1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105.6" x14ac:dyDescent="0.3">
      <c r="A24" s="8">
        <v>12</v>
      </c>
      <c r="B24" s="1" t="s">
        <v>360</v>
      </c>
      <c r="C24" s="2" t="s">
        <v>361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105.6" x14ac:dyDescent="0.3">
      <c r="A26" s="8">
        <v>13</v>
      </c>
      <c r="B26" s="1" t="s">
        <v>362</v>
      </c>
      <c r="C26" s="2" t="s">
        <v>363</v>
      </c>
      <c r="D26" s="6">
        <v>3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105.6" x14ac:dyDescent="0.3">
      <c r="A28" s="8">
        <v>14</v>
      </c>
      <c r="B28" s="1" t="s">
        <v>364</v>
      </c>
      <c r="C28" s="2" t="s">
        <v>365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05.6" x14ac:dyDescent="0.3">
      <c r="A30" s="8">
        <v>15</v>
      </c>
      <c r="B30" s="1" t="s">
        <v>366</v>
      </c>
      <c r="C30" s="2" t="s">
        <v>367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6.4" x14ac:dyDescent="0.3">
      <c r="C31" s="2" t="s">
        <v>368</v>
      </c>
    </row>
    <row r="33" spans="1:9" ht="105.6" x14ac:dyDescent="0.3">
      <c r="A33" s="8">
        <v>16</v>
      </c>
      <c r="B33" s="1" t="s">
        <v>369</v>
      </c>
      <c r="C33" s="2" t="s">
        <v>370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79.2" x14ac:dyDescent="0.3">
      <c r="A35" s="8">
        <v>17</v>
      </c>
      <c r="B35" s="1" t="s">
        <v>371</v>
      </c>
      <c r="C35" s="2" t="s">
        <v>372</v>
      </c>
      <c r="D35" s="6">
        <v>7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373</v>
      </c>
      <c r="C37" s="2" t="s">
        <v>374</v>
      </c>
      <c r="D37" s="6">
        <v>7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9" spans="1:9" ht="92.4" x14ac:dyDescent="0.3">
      <c r="A39" s="8">
        <v>19</v>
      </c>
      <c r="B39" s="1" t="s">
        <v>375</v>
      </c>
      <c r="C39" s="2" t="s">
        <v>376</v>
      </c>
      <c r="D39" s="6">
        <v>6</v>
      </c>
      <c r="E39" s="1" t="s">
        <v>13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1" spans="1:9" ht="79.2" x14ac:dyDescent="0.3">
      <c r="A41" s="8">
        <v>20</v>
      </c>
      <c r="B41" s="1" t="s">
        <v>377</v>
      </c>
      <c r="C41" s="2" t="s">
        <v>378</v>
      </c>
      <c r="D41" s="6">
        <v>1</v>
      </c>
      <c r="E41" s="1" t="s">
        <v>13</v>
      </c>
      <c r="F41" s="6">
        <v>0</v>
      </c>
      <c r="G41" s="6">
        <v>0</v>
      </c>
      <c r="H41" s="6">
        <f>ROUND(D41*F41, 0)</f>
        <v>0</v>
      </c>
      <c r="I41" s="6">
        <f>ROUND(D41*G41, 0)</f>
        <v>0</v>
      </c>
    </row>
    <row r="43" spans="1:9" ht="108" x14ac:dyDescent="0.3">
      <c r="A43" s="8">
        <v>21</v>
      </c>
      <c r="B43" s="1" t="s">
        <v>379</v>
      </c>
      <c r="C43" s="2" t="s">
        <v>455</v>
      </c>
      <c r="D43" s="6">
        <v>1</v>
      </c>
      <c r="E43" s="1" t="s">
        <v>13</v>
      </c>
      <c r="F43" s="6">
        <v>0</v>
      </c>
      <c r="G43" s="6">
        <v>0</v>
      </c>
      <c r="H43" s="6">
        <f>ROUND(D43*F43, 0)</f>
        <v>0</v>
      </c>
      <c r="I43" s="6">
        <f>ROUND(D43*G43, 0)</f>
        <v>0</v>
      </c>
    </row>
    <row r="45" spans="1:9" ht="92.4" x14ac:dyDescent="0.3">
      <c r="A45" s="8">
        <v>22</v>
      </c>
      <c r="B45" s="1" t="s">
        <v>380</v>
      </c>
      <c r="C45" s="2" t="s">
        <v>381</v>
      </c>
      <c r="D45" s="6">
        <v>1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92.4" x14ac:dyDescent="0.3">
      <c r="A47" s="8">
        <v>23</v>
      </c>
      <c r="B47" s="1" t="s">
        <v>382</v>
      </c>
      <c r="C47" s="2" t="s">
        <v>383</v>
      </c>
      <c r="D47" s="6">
        <v>1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66" x14ac:dyDescent="0.3">
      <c r="A49" s="8">
        <v>24</v>
      </c>
      <c r="B49" s="1" t="s">
        <v>384</v>
      </c>
      <c r="C49" s="2" t="s">
        <v>385</v>
      </c>
      <c r="D49" s="6">
        <v>1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ht="92.4" x14ac:dyDescent="0.3">
      <c r="A51" s="8">
        <v>25</v>
      </c>
      <c r="B51" s="1" t="s">
        <v>386</v>
      </c>
      <c r="C51" s="2" t="s">
        <v>387</v>
      </c>
      <c r="D51" s="6">
        <v>1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2.8" x14ac:dyDescent="0.3">
      <c r="A53" s="8">
        <v>26</v>
      </c>
      <c r="B53" s="1" t="s">
        <v>388</v>
      </c>
      <c r="C53" s="2" t="s">
        <v>389</v>
      </c>
      <c r="D53" s="6">
        <v>1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79.2" x14ac:dyDescent="0.3">
      <c r="A55" s="8">
        <v>27</v>
      </c>
      <c r="B55" s="1" t="s">
        <v>390</v>
      </c>
      <c r="C55" s="2" t="s">
        <v>391</v>
      </c>
      <c r="D55" s="6">
        <v>1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66" x14ac:dyDescent="0.3">
      <c r="A57" s="8">
        <v>28</v>
      </c>
      <c r="B57" s="1" t="s">
        <v>392</v>
      </c>
      <c r="C57" s="2" t="s">
        <v>393</v>
      </c>
      <c r="D57" s="6">
        <v>1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66" x14ac:dyDescent="0.3">
      <c r="A59" s="8">
        <v>29</v>
      </c>
      <c r="B59" s="1" t="s">
        <v>394</v>
      </c>
      <c r="C59" s="2" t="s">
        <v>395</v>
      </c>
      <c r="D59" s="6">
        <v>1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66" x14ac:dyDescent="0.3">
      <c r="A61" s="8">
        <v>30</v>
      </c>
      <c r="B61" s="1" t="s">
        <v>396</v>
      </c>
      <c r="C61" s="2" t="s">
        <v>397</v>
      </c>
      <c r="D61" s="6">
        <v>4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66" x14ac:dyDescent="0.3">
      <c r="A63" s="8">
        <v>31</v>
      </c>
      <c r="B63" s="1" t="s">
        <v>398</v>
      </c>
      <c r="C63" s="2" t="s">
        <v>399</v>
      </c>
      <c r="D63" s="6">
        <v>2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79.2" x14ac:dyDescent="0.3">
      <c r="A65" s="8">
        <v>32</v>
      </c>
      <c r="B65" s="1" t="s">
        <v>400</v>
      </c>
      <c r="C65" s="2" t="s">
        <v>401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33</v>
      </c>
      <c r="B67" s="1" t="s">
        <v>402</v>
      </c>
      <c r="C67" s="2" t="s">
        <v>403</v>
      </c>
      <c r="D67" s="6">
        <v>1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79.2" x14ac:dyDescent="0.3">
      <c r="A69" s="8">
        <v>34</v>
      </c>
      <c r="B69" s="1" t="s">
        <v>404</v>
      </c>
      <c r="C69" s="2" t="s">
        <v>405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35</v>
      </c>
      <c r="B71" s="1" t="s">
        <v>406</v>
      </c>
      <c r="C71" s="2" t="s">
        <v>407</v>
      </c>
      <c r="D71" s="6">
        <v>1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92.4" x14ac:dyDescent="0.3">
      <c r="A73" s="8">
        <v>36</v>
      </c>
      <c r="B73" s="1" t="s">
        <v>408</v>
      </c>
      <c r="C73" s="2" t="s">
        <v>409</v>
      </c>
      <c r="D73" s="6">
        <v>1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92.4" x14ac:dyDescent="0.3">
      <c r="A75" s="8">
        <v>37</v>
      </c>
      <c r="B75" s="1" t="s">
        <v>410</v>
      </c>
      <c r="C75" s="2" t="s">
        <v>411</v>
      </c>
      <c r="D75" s="6">
        <v>1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79.2" x14ac:dyDescent="0.3">
      <c r="A77" s="8">
        <v>38</v>
      </c>
      <c r="B77" s="1" t="s">
        <v>412</v>
      </c>
      <c r="C77" s="2" t="s">
        <v>413</v>
      </c>
      <c r="D77" s="6">
        <v>1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9" spans="1:9" ht="66" x14ac:dyDescent="0.3">
      <c r="A79" s="8">
        <v>39</v>
      </c>
      <c r="B79" s="1" t="s">
        <v>414</v>
      </c>
      <c r="C79" s="2" t="s">
        <v>415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92.4" x14ac:dyDescent="0.3">
      <c r="A81" s="8">
        <v>40</v>
      </c>
      <c r="B81" s="1" t="s">
        <v>416</v>
      </c>
      <c r="C81" s="2" t="s">
        <v>417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2" spans="1:9" x14ac:dyDescent="0.3">
      <c r="C82" s="2"/>
    </row>
    <row r="83" spans="1:9" ht="105.6" x14ac:dyDescent="0.3">
      <c r="A83" s="8">
        <v>41</v>
      </c>
      <c r="B83" s="1" t="s">
        <v>418</v>
      </c>
      <c r="C83" s="2" t="s">
        <v>419</v>
      </c>
      <c r="D83" s="6">
        <v>1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39.6" x14ac:dyDescent="0.3">
      <c r="C84" s="2" t="s">
        <v>420</v>
      </c>
    </row>
    <row r="86" spans="1:9" ht="92.4" x14ac:dyDescent="0.3">
      <c r="A86" s="8">
        <v>42</v>
      </c>
      <c r="B86" s="1" t="s">
        <v>421</v>
      </c>
      <c r="C86" s="2" t="s">
        <v>422</v>
      </c>
      <c r="D86" s="6">
        <v>1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92.4" x14ac:dyDescent="0.3">
      <c r="A88" s="8">
        <v>43</v>
      </c>
      <c r="B88" s="1" t="s">
        <v>423</v>
      </c>
      <c r="C88" s="2" t="s">
        <v>424</v>
      </c>
      <c r="D88" s="6">
        <v>4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105.6" x14ac:dyDescent="0.3">
      <c r="A90" s="8">
        <v>44</v>
      </c>
      <c r="B90" s="1" t="s">
        <v>425</v>
      </c>
      <c r="C90" s="2" t="s">
        <v>426</v>
      </c>
      <c r="D90" s="6">
        <v>1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1" spans="1:9" ht="39.6" x14ac:dyDescent="0.3">
      <c r="C91" s="2" t="s">
        <v>427</v>
      </c>
    </row>
    <row r="93" spans="1:9" ht="105.6" x14ac:dyDescent="0.3">
      <c r="A93" s="8">
        <v>45</v>
      </c>
      <c r="B93" s="1" t="s">
        <v>428</v>
      </c>
      <c r="C93" s="2" t="s">
        <v>429</v>
      </c>
      <c r="D93" s="6">
        <v>1</v>
      </c>
      <c r="E93" s="1" t="s">
        <v>13</v>
      </c>
      <c r="F93" s="6">
        <v>0</v>
      </c>
      <c r="G93" s="6">
        <v>0</v>
      </c>
      <c r="H93" s="6">
        <f>ROUND(D93*F93, 0)</f>
        <v>0</v>
      </c>
      <c r="I93" s="6">
        <f>ROUND(D93*G93, 0)</f>
        <v>0</v>
      </c>
    </row>
    <row r="95" spans="1:9" ht="105.6" x14ac:dyDescent="0.3">
      <c r="A95" s="8">
        <v>46</v>
      </c>
      <c r="B95" s="1" t="s">
        <v>430</v>
      </c>
      <c r="C95" s="2" t="s">
        <v>431</v>
      </c>
      <c r="D95" s="6">
        <v>1</v>
      </c>
      <c r="E95" s="1" t="s">
        <v>13</v>
      </c>
      <c r="F95" s="6">
        <v>0</v>
      </c>
      <c r="G95" s="6">
        <v>0</v>
      </c>
      <c r="H95" s="6">
        <f>ROUND(D95*F95, 0)</f>
        <v>0</v>
      </c>
      <c r="I95" s="6">
        <f>ROUND(D95*G95, 0)</f>
        <v>0</v>
      </c>
    </row>
    <row r="96" spans="1:9" x14ac:dyDescent="0.3">
      <c r="C96" s="2" t="s">
        <v>432</v>
      </c>
    </row>
    <row r="98" spans="1:9" ht="105.6" x14ac:dyDescent="0.3">
      <c r="A98" s="8">
        <v>47</v>
      </c>
      <c r="B98" s="1" t="s">
        <v>433</v>
      </c>
      <c r="C98" s="2" t="s">
        <v>434</v>
      </c>
      <c r="D98" s="6">
        <v>1</v>
      </c>
      <c r="E98" s="1" t="s">
        <v>13</v>
      </c>
      <c r="F98" s="6">
        <v>0</v>
      </c>
      <c r="G98" s="6">
        <v>0</v>
      </c>
      <c r="H98" s="6">
        <f>ROUND(D98*F98, 0)</f>
        <v>0</v>
      </c>
      <c r="I98" s="6">
        <f>ROUND(D98*G98, 0)</f>
        <v>0</v>
      </c>
    </row>
    <row r="99" spans="1:9" x14ac:dyDescent="0.3">
      <c r="C99" s="2" t="s">
        <v>435</v>
      </c>
    </row>
    <row r="101" spans="1:9" ht="105.6" x14ac:dyDescent="0.3">
      <c r="A101" s="8">
        <v>48</v>
      </c>
      <c r="B101" s="1" t="s">
        <v>436</v>
      </c>
      <c r="C101" s="2" t="s">
        <v>437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2" spans="1:9" x14ac:dyDescent="0.3">
      <c r="C102" s="2" t="s">
        <v>438</v>
      </c>
    </row>
    <row r="104" spans="1:9" ht="105.6" x14ac:dyDescent="0.3">
      <c r="A104" s="8">
        <v>49</v>
      </c>
      <c r="B104" s="1" t="s">
        <v>439</v>
      </c>
      <c r="C104" s="2" t="s">
        <v>440</v>
      </c>
      <c r="D104" s="6">
        <v>1</v>
      </c>
      <c r="E104" s="1" t="s">
        <v>13</v>
      </c>
      <c r="F104" s="6">
        <v>0</v>
      </c>
      <c r="G104" s="6">
        <v>0</v>
      </c>
      <c r="H104" s="6">
        <f>ROUND(D104*F104, 0)</f>
        <v>0</v>
      </c>
      <c r="I104" s="6">
        <f>ROUND(D104*G104, 0)</f>
        <v>0</v>
      </c>
    </row>
    <row r="105" spans="1:9" ht="52.8" x14ac:dyDescent="0.3">
      <c r="C105" s="2" t="s">
        <v>441</v>
      </c>
    </row>
    <row r="107" spans="1:9" ht="105.6" x14ac:dyDescent="0.3">
      <c r="A107" s="8">
        <v>50</v>
      </c>
      <c r="B107" s="1" t="s">
        <v>442</v>
      </c>
      <c r="C107" s="2" t="s">
        <v>443</v>
      </c>
      <c r="D107" s="6">
        <v>1</v>
      </c>
      <c r="E107" s="1" t="s">
        <v>13</v>
      </c>
      <c r="F107" s="6">
        <v>0</v>
      </c>
      <c r="G107" s="6">
        <v>0</v>
      </c>
      <c r="H107" s="6">
        <f>ROUND(D107*F107, 0)</f>
        <v>0</v>
      </c>
      <c r="I107" s="6">
        <f>ROUND(D107*G107, 0)</f>
        <v>0</v>
      </c>
    </row>
    <row r="108" spans="1:9" ht="39.6" x14ac:dyDescent="0.3">
      <c r="C108" s="2" t="s">
        <v>444</v>
      </c>
    </row>
    <row r="110" spans="1:9" ht="105.6" x14ac:dyDescent="0.3">
      <c r="A110" s="8">
        <v>51</v>
      </c>
      <c r="B110" s="1" t="s">
        <v>445</v>
      </c>
      <c r="C110" s="2" t="s">
        <v>446</v>
      </c>
      <c r="D110" s="6">
        <v>1</v>
      </c>
      <c r="E110" s="1" t="s">
        <v>13</v>
      </c>
      <c r="F110" s="6">
        <v>0</v>
      </c>
      <c r="G110" s="6">
        <v>0</v>
      </c>
      <c r="H110" s="6">
        <f>ROUND(D110*F110, 0)</f>
        <v>0</v>
      </c>
      <c r="I110" s="6">
        <f>ROUND(D110*G110, 0)</f>
        <v>0</v>
      </c>
    </row>
    <row r="111" spans="1:9" ht="26.4" x14ac:dyDescent="0.3">
      <c r="C111" s="2" t="s">
        <v>447</v>
      </c>
    </row>
    <row r="113" spans="1:9" ht="92.4" x14ac:dyDescent="0.3">
      <c r="A113" s="8">
        <v>52</v>
      </c>
      <c r="B113" s="1" t="s">
        <v>493</v>
      </c>
      <c r="C113" s="2" t="s">
        <v>494</v>
      </c>
      <c r="D113" s="6">
        <v>1</v>
      </c>
      <c r="E113" s="1" t="s">
        <v>13</v>
      </c>
      <c r="F113" s="6">
        <v>0</v>
      </c>
      <c r="G113" s="6">
        <v>0</v>
      </c>
      <c r="H113" s="6">
        <f>ROUND(D113*F113, 0)</f>
        <v>0</v>
      </c>
      <c r="I113" s="6">
        <f>ROUND(D113*G113, 0)</f>
        <v>0</v>
      </c>
    </row>
    <row r="115" spans="1:9" ht="79.2" x14ac:dyDescent="0.3">
      <c r="A115" s="8">
        <v>53</v>
      </c>
      <c r="B115" s="1" t="s">
        <v>496</v>
      </c>
      <c r="C115" s="2" t="s">
        <v>495</v>
      </c>
      <c r="D115" s="6">
        <v>1</v>
      </c>
      <c r="E115" s="1" t="s">
        <v>13</v>
      </c>
      <c r="F115" s="6">
        <v>0</v>
      </c>
      <c r="G115" s="6">
        <v>0</v>
      </c>
      <c r="H115" s="6">
        <f>ROUND(D115*F115, 0)</f>
        <v>0</v>
      </c>
      <c r="I115" s="6">
        <f>ROUND(D115*G115, 0)</f>
        <v>0</v>
      </c>
    </row>
    <row r="117" spans="1:9" ht="79.2" x14ac:dyDescent="0.3">
      <c r="A117" s="8">
        <v>54</v>
      </c>
      <c r="B117" s="1" t="s">
        <v>497</v>
      </c>
      <c r="C117" s="2" t="s">
        <v>498</v>
      </c>
      <c r="D117" s="6">
        <v>1</v>
      </c>
      <c r="E117" s="1" t="s">
        <v>13</v>
      </c>
      <c r="F117" s="6">
        <v>0</v>
      </c>
      <c r="G117" s="6">
        <v>0</v>
      </c>
      <c r="H117" s="6">
        <f>ROUND(D117*F117, 0)</f>
        <v>0</v>
      </c>
      <c r="I117" s="6">
        <f>ROUND(D117*G117, 0)</f>
        <v>0</v>
      </c>
    </row>
    <row r="119" spans="1:9" ht="39.6" x14ac:dyDescent="0.3">
      <c r="A119" s="8">
        <v>55</v>
      </c>
      <c r="B119" s="1" t="s">
        <v>492</v>
      </c>
      <c r="C119" s="2" t="s">
        <v>448</v>
      </c>
      <c r="D119" s="6">
        <v>1</v>
      </c>
      <c r="E119" s="1" t="s">
        <v>13</v>
      </c>
      <c r="F119" s="6">
        <v>0</v>
      </c>
      <c r="G119" s="6">
        <v>0</v>
      </c>
      <c r="H119" s="6">
        <f>ROUND(D119*F119, 0)</f>
        <v>0</v>
      </c>
      <c r="I119" s="6">
        <f>ROUND(D119*G119, 0)</f>
        <v>0</v>
      </c>
    </row>
    <row r="121" spans="1:9" ht="26.4" x14ac:dyDescent="0.3">
      <c r="A121" s="8">
        <v>56</v>
      </c>
      <c r="B121" s="1" t="s">
        <v>492</v>
      </c>
      <c r="C121" s="2" t="s">
        <v>449</v>
      </c>
      <c r="D121" s="6">
        <v>1</v>
      </c>
      <c r="E121" s="1" t="s">
        <v>13</v>
      </c>
      <c r="F121" s="6">
        <v>0</v>
      </c>
      <c r="G121" s="6">
        <v>0</v>
      </c>
      <c r="H121" s="6">
        <f>ROUND(D121*F121, 0)</f>
        <v>0</v>
      </c>
      <c r="I121" s="6">
        <f>ROUND(D121*G121, 0)</f>
        <v>0</v>
      </c>
    </row>
    <row r="123" spans="1:9" ht="26.4" x14ac:dyDescent="0.3">
      <c r="A123" s="8">
        <v>57</v>
      </c>
      <c r="B123" s="1" t="s">
        <v>492</v>
      </c>
      <c r="C123" s="2" t="s">
        <v>450</v>
      </c>
      <c r="D123" s="6">
        <v>1</v>
      </c>
      <c r="E123" s="1" t="s">
        <v>13</v>
      </c>
      <c r="F123" s="6">
        <v>0</v>
      </c>
      <c r="G123" s="6">
        <v>0</v>
      </c>
      <c r="H123" s="6">
        <f>ROUND(D123*F123, 0)</f>
        <v>0</v>
      </c>
      <c r="I123" s="6">
        <f>ROUND(D123*G123, 0)</f>
        <v>0</v>
      </c>
    </row>
    <row r="125" spans="1:9" x14ac:dyDescent="0.3">
      <c r="A125" s="8">
        <v>58</v>
      </c>
      <c r="B125" s="1" t="s">
        <v>492</v>
      </c>
      <c r="C125" s="2" t="s">
        <v>451</v>
      </c>
      <c r="D125" s="6">
        <v>1</v>
      </c>
      <c r="E125" s="1" t="s">
        <v>13</v>
      </c>
      <c r="F125" s="6">
        <v>0</v>
      </c>
      <c r="G125" s="6">
        <v>0</v>
      </c>
      <c r="H125" s="6">
        <f>ROUND(D125*F125, 0)</f>
        <v>0</v>
      </c>
      <c r="I125" s="6">
        <f>ROUND(D125*G125, 0)</f>
        <v>0</v>
      </c>
    </row>
    <row r="127" spans="1:9" ht="26.4" x14ac:dyDescent="0.3">
      <c r="A127" s="8">
        <v>59</v>
      </c>
      <c r="B127" s="1" t="s">
        <v>492</v>
      </c>
      <c r="C127" s="2" t="s">
        <v>452</v>
      </c>
      <c r="D127" s="6">
        <v>1</v>
      </c>
      <c r="E127" s="1" t="s">
        <v>13</v>
      </c>
      <c r="F127" s="6">
        <v>0</v>
      </c>
      <c r="G127" s="6">
        <v>0</v>
      </c>
      <c r="H127" s="6">
        <f>ROUND(D127*F127, 0)</f>
        <v>0</v>
      </c>
      <c r="I127" s="6">
        <f>ROUND(D127*G127, 0)</f>
        <v>0</v>
      </c>
    </row>
    <row r="129" spans="1:9" ht="26.4" x14ac:dyDescent="0.3">
      <c r="A129" s="8">
        <v>60</v>
      </c>
      <c r="B129" s="1" t="s">
        <v>492</v>
      </c>
      <c r="C129" s="2" t="s">
        <v>453</v>
      </c>
      <c r="D129" s="6">
        <v>1</v>
      </c>
      <c r="E129" s="1" t="s">
        <v>13</v>
      </c>
      <c r="F129" s="6">
        <v>0</v>
      </c>
      <c r="G129" s="6">
        <v>0</v>
      </c>
      <c r="H129" s="6">
        <f>ROUND(D129*F129, 0)</f>
        <v>0</v>
      </c>
      <c r="I129" s="6">
        <f>ROUND(D129*G129, 0)</f>
        <v>0</v>
      </c>
    </row>
    <row r="131" spans="1:9" ht="26.4" x14ac:dyDescent="0.3">
      <c r="A131" s="8">
        <v>61</v>
      </c>
      <c r="B131" s="1" t="s">
        <v>492</v>
      </c>
      <c r="C131" s="2" t="s">
        <v>454</v>
      </c>
      <c r="D131" s="6">
        <v>2</v>
      </c>
      <c r="E131" s="1" t="s">
        <v>13</v>
      </c>
      <c r="F131" s="6">
        <v>0</v>
      </c>
      <c r="G131" s="6">
        <v>0</v>
      </c>
      <c r="H131" s="6">
        <f>ROUND(D131*F131, 0)</f>
        <v>0</v>
      </c>
      <c r="I131" s="6">
        <f>ROUND(D131*G131, 0)</f>
        <v>0</v>
      </c>
    </row>
    <row r="133" spans="1:9" s="9" customFormat="1" x14ac:dyDescent="0.3">
      <c r="A133" s="7"/>
      <c r="B133" s="3"/>
      <c r="C133" s="3" t="s">
        <v>15</v>
      </c>
      <c r="D133" s="5"/>
      <c r="E133" s="3"/>
      <c r="F133" s="5"/>
      <c r="G133" s="5"/>
      <c r="H133" s="5">
        <f>ROUND(SUM(H2:H132),0)</f>
        <v>0</v>
      </c>
      <c r="I133" s="5">
        <f>ROUND(SUM(I2:I132),0)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G1" sqref="G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105.6" x14ac:dyDescent="0.3">
      <c r="A2" s="8">
        <v>1</v>
      </c>
      <c r="B2" s="1" t="s">
        <v>457</v>
      </c>
      <c r="C2" s="2" t="s">
        <v>458</v>
      </c>
      <c r="D2" s="6">
        <v>2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459</v>
      </c>
    </row>
    <row r="5" spans="1:9" ht="66" x14ac:dyDescent="0.3">
      <c r="A5" s="8">
        <v>2</v>
      </c>
      <c r="B5" s="1" t="s">
        <v>460</v>
      </c>
      <c r="C5" s="2" t="s">
        <v>461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ht="92.4" x14ac:dyDescent="0.3">
      <c r="A7" s="8">
        <v>3</v>
      </c>
      <c r="B7" s="1" t="s">
        <v>462</v>
      </c>
      <c r="C7" s="2" t="s">
        <v>463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464</v>
      </c>
      <c r="C9" s="2" t="s">
        <v>465</v>
      </c>
      <c r="D9" s="6">
        <v>2</v>
      </c>
      <c r="E9" s="1" t="s">
        <v>13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467</v>
      </c>
      <c r="C2" s="2" t="s">
        <v>468</v>
      </c>
      <c r="D2" s="6">
        <v>1</v>
      </c>
      <c r="E2" s="1" t="s">
        <v>149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469</v>
      </c>
      <c r="C4" s="2" t="s">
        <v>470</v>
      </c>
      <c r="D4" s="6">
        <v>1</v>
      </c>
      <c r="E4" s="1" t="s">
        <v>149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9" sqref="H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5.33203125" style="1" customWidth="1"/>
    <col min="6" max="6" width="8.33203125" style="6" customWidth="1"/>
    <col min="7" max="7" width="7.33203125" style="6" customWidth="1"/>
    <col min="8" max="8" width="10.33203125" style="6" customWidth="1"/>
    <col min="9" max="9" width="6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7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16" sqref="G16:G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441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3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6" x14ac:dyDescent="0.3">
      <c r="A4" s="8">
        <v>2</v>
      </c>
      <c r="B4" s="1" t="s">
        <v>21</v>
      </c>
      <c r="C4" s="2" t="s">
        <v>23</v>
      </c>
      <c r="D4" s="6">
        <v>24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6.1093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5.886718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11" zoomScale="130" zoomScaleNormal="130" workbookViewId="0">
      <selection activeCell="G23" sqref="G2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9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5.2" x14ac:dyDescent="0.3">
      <c r="A2" s="8">
        <v>1</v>
      </c>
      <c r="B2" s="1" t="s">
        <v>29</v>
      </c>
      <c r="C2" s="2" t="s">
        <v>44</v>
      </c>
      <c r="D2" s="6">
        <v>12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30</v>
      </c>
      <c r="C4" s="2" t="s">
        <v>32</v>
      </c>
      <c r="D4" s="6">
        <v>18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66" x14ac:dyDescent="0.3">
      <c r="A6" s="8">
        <v>3</v>
      </c>
      <c r="B6" s="1" t="s">
        <v>33</v>
      </c>
      <c r="C6" s="2" t="s">
        <v>35</v>
      </c>
      <c r="D6" s="6">
        <v>0.2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8.400000000000006" x14ac:dyDescent="0.3">
      <c r="A8" s="8">
        <v>4</v>
      </c>
      <c r="B8" s="1" t="s">
        <v>36</v>
      </c>
      <c r="C8" s="2" t="s">
        <v>45</v>
      </c>
      <c r="D8" s="6">
        <v>12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37</v>
      </c>
      <c r="C10" s="2" t="s">
        <v>38</v>
      </c>
      <c r="D10" s="6">
        <v>69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92.4" x14ac:dyDescent="0.3">
      <c r="A12" s="8">
        <v>6</v>
      </c>
      <c r="B12" s="1" t="s">
        <v>39</v>
      </c>
      <c r="C12" s="2" t="s">
        <v>41</v>
      </c>
      <c r="D12" s="6">
        <v>45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118.8" x14ac:dyDescent="0.3">
      <c r="A14" s="8">
        <v>7</v>
      </c>
      <c r="B14" s="1" t="s">
        <v>42</v>
      </c>
      <c r="C14" s="2" t="s">
        <v>43</v>
      </c>
      <c r="D14" s="6">
        <v>69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0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4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92.4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11" zoomScale="130" zoomScaleNormal="130" workbookViewId="0">
      <selection activeCell="F24" sqref="F2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1.599999999999994" x14ac:dyDescent="0.3">
      <c r="A2" s="8">
        <v>1</v>
      </c>
      <c r="B2" s="1" t="s">
        <v>51</v>
      </c>
      <c r="C2" s="2" t="s">
        <v>64</v>
      </c>
      <c r="D2" s="6">
        <v>10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52</v>
      </c>
      <c r="C4" s="2" t="s">
        <v>65</v>
      </c>
      <c r="D4" s="6">
        <v>220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53</v>
      </c>
      <c r="C6" s="2" t="s">
        <v>66</v>
      </c>
      <c r="D6" s="6">
        <v>140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54</v>
      </c>
      <c r="C8" s="2" t="s">
        <v>55</v>
      </c>
      <c r="D8" s="6">
        <v>45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56</v>
      </c>
      <c r="C10" s="2" t="s">
        <v>57</v>
      </c>
      <c r="D10" s="6">
        <v>10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81.599999999999994" x14ac:dyDescent="0.3">
      <c r="A12" s="8">
        <v>6</v>
      </c>
      <c r="B12" s="1" t="s">
        <v>58</v>
      </c>
      <c r="C12" s="2" t="s">
        <v>67</v>
      </c>
      <c r="D12" s="6">
        <v>8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92.4" x14ac:dyDescent="0.3">
      <c r="A14" s="8">
        <v>7</v>
      </c>
      <c r="B14" s="1" t="s">
        <v>59</v>
      </c>
      <c r="C14" s="2" t="s">
        <v>60</v>
      </c>
      <c r="D14" s="6">
        <v>8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105.6" x14ac:dyDescent="0.3">
      <c r="A16" s="8">
        <v>8</v>
      </c>
      <c r="B16" s="1" t="s">
        <v>61</v>
      </c>
      <c r="C16" s="2" t="s">
        <v>62</v>
      </c>
      <c r="D16" s="6">
        <v>10</v>
      </c>
      <c r="E16" s="1" t="s">
        <v>31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63</v>
      </c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23</vt:i4>
      </vt:variant>
    </vt:vector>
  </HeadingPairs>
  <TitlesOfParts>
    <vt:vector size="23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Égéstermék-elvezető rendszerek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2022-05-12T06:41:43Z</cp:lastPrinted>
  <dcterms:created xsi:type="dcterms:W3CDTF">2021-05-26T12:39:17Z</dcterms:created>
  <dcterms:modified xsi:type="dcterms:W3CDTF">2022-12-06T12:16:13Z</dcterms:modified>
</cp:coreProperties>
</file>