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Kisdiófa u. 6. I.em. 11/"/>
    </mc:Choice>
  </mc:AlternateContent>
  <xr:revisionPtr revIDLastSave="0" documentId="8_{D92422B9-639F-4360-B052-0A978F6C5DDA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Falazás és egyéb kőművesmunka" sheetId="16" r:id="rId8"/>
    <sheet name="Vakolás és rabicolás" sheetId="15" r:id="rId9"/>
    <sheet name="Szárazépítés" sheetId="12" r:id="rId10"/>
    <sheet name="Hideg- és melegburkolatok készí" sheetId="11" r:id="rId11"/>
    <sheet name="Fa- és műanyag szerkezet elhely" sheetId="10" r:id="rId12"/>
    <sheet name="Felületképzés" sheetId="9" r:id="rId13"/>
    <sheet name="Szigetelés" sheetId="8" r:id="rId14"/>
    <sheet name="Beépített berendezési tárgyak e" sheetId="7" r:id="rId15"/>
    <sheet name="Elektromosenergia-ellátás, vill" sheetId="6" r:id="rId16"/>
    <sheet name="Épületautomatika, -felügyelet (" sheetId="5" r:id="rId17"/>
    <sheet name="Épületgépészeti csővezeték szer" sheetId="4" r:id="rId18"/>
    <sheet name="Épületgépészeti szerelvények és" sheetId="3" r:id="rId19"/>
    <sheet name="Szellőztetőberendezések" sheetId="2" r:id="rId20"/>
    <sheet name="Takarítási munka" sheetId="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4" l="1"/>
  <c r="H94" i="6"/>
  <c r="I94" i="6"/>
  <c r="I4" i="1"/>
  <c r="I6" i="1"/>
  <c r="C20" i="23"/>
  <c r="H4" i="1"/>
  <c r="I2" i="1"/>
  <c r="H2" i="1"/>
  <c r="H6" i="1"/>
  <c r="B20" i="23"/>
  <c r="I5" i="2"/>
  <c r="H5" i="2"/>
  <c r="H7" i="2"/>
  <c r="B19" i="23"/>
  <c r="I2" i="2"/>
  <c r="I7" i="2"/>
  <c r="C19" i="23"/>
  <c r="H2" i="2"/>
  <c r="I92" i="3"/>
  <c r="H92" i="3"/>
  <c r="I90" i="3"/>
  <c r="H90" i="3"/>
  <c r="I88" i="3"/>
  <c r="H88" i="3"/>
  <c r="I86" i="3"/>
  <c r="H86" i="3"/>
  <c r="I84" i="3"/>
  <c r="H84" i="3"/>
  <c r="I82" i="3"/>
  <c r="H82" i="3"/>
  <c r="I80" i="3"/>
  <c r="H80" i="3"/>
  <c r="I78" i="3"/>
  <c r="H78" i="3"/>
  <c r="I76" i="3"/>
  <c r="H76" i="3"/>
  <c r="I74" i="3"/>
  <c r="H74" i="3"/>
  <c r="I72" i="3"/>
  <c r="H72" i="3"/>
  <c r="I70" i="3"/>
  <c r="H70" i="3"/>
  <c r="I68" i="3"/>
  <c r="H68" i="3"/>
  <c r="I66" i="3"/>
  <c r="H66" i="3"/>
  <c r="I64" i="3"/>
  <c r="H64" i="3"/>
  <c r="I62" i="3"/>
  <c r="H62" i="3"/>
  <c r="I60" i="3"/>
  <c r="H60" i="3"/>
  <c r="I58" i="3"/>
  <c r="H58" i="3"/>
  <c r="I56" i="3"/>
  <c r="H56" i="3"/>
  <c r="I54" i="3"/>
  <c r="H54" i="3"/>
  <c r="I52" i="3"/>
  <c r="H52" i="3"/>
  <c r="I50" i="3"/>
  <c r="H50" i="3"/>
  <c r="I48" i="3"/>
  <c r="H48" i="3"/>
  <c r="I46" i="3"/>
  <c r="H46" i="3"/>
  <c r="I44" i="3"/>
  <c r="H44" i="3"/>
  <c r="I42" i="3"/>
  <c r="H42" i="3"/>
  <c r="I40" i="3"/>
  <c r="H40" i="3"/>
  <c r="I37" i="3"/>
  <c r="H37" i="3"/>
  <c r="I35" i="3"/>
  <c r="H35" i="3"/>
  <c r="I33" i="3"/>
  <c r="H33" i="3"/>
  <c r="I31" i="3"/>
  <c r="H31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0" i="4"/>
  <c r="H40" i="4"/>
  <c r="I38" i="4"/>
  <c r="H38" i="4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H2" i="5"/>
  <c r="I92" i="6"/>
  <c r="H92" i="6"/>
  <c r="I90" i="6"/>
  <c r="H90" i="6"/>
  <c r="I88" i="6"/>
  <c r="H88" i="6"/>
  <c r="I86" i="6"/>
  <c r="H86" i="6"/>
  <c r="I84" i="6"/>
  <c r="H84" i="6"/>
  <c r="I82" i="6"/>
  <c r="H82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4" i="23"/>
  <c r="H2" i="7"/>
  <c r="H4" i="7"/>
  <c r="B14" i="23"/>
  <c r="I7" i="8"/>
  <c r="H7" i="8"/>
  <c r="I4" i="8"/>
  <c r="H4" i="8"/>
  <c r="I2" i="8"/>
  <c r="H2" i="8"/>
  <c r="I28" i="9"/>
  <c r="H28" i="9"/>
  <c r="I26" i="9"/>
  <c r="H26" i="9"/>
  <c r="I24" i="9"/>
  <c r="H24" i="9"/>
  <c r="I22" i="9"/>
  <c r="H22" i="9"/>
  <c r="I20" i="9"/>
  <c r="H20" i="9"/>
  <c r="I18" i="9"/>
  <c r="H18" i="9"/>
  <c r="I15" i="9"/>
  <c r="H15" i="9"/>
  <c r="I13" i="9"/>
  <c r="H13" i="9"/>
  <c r="I11" i="9"/>
  <c r="H11" i="9"/>
  <c r="I9" i="9"/>
  <c r="H9" i="9"/>
  <c r="I7" i="9"/>
  <c r="H7" i="9"/>
  <c r="I4" i="9"/>
  <c r="H4" i="9"/>
  <c r="I2" i="9"/>
  <c r="H2" i="9"/>
  <c r="I15" i="10"/>
  <c r="H15" i="10"/>
  <c r="I13" i="10"/>
  <c r="H13" i="10"/>
  <c r="I10" i="10"/>
  <c r="H10" i="10"/>
  <c r="I7" i="10"/>
  <c r="H7" i="10"/>
  <c r="I4" i="10"/>
  <c r="H4" i="10"/>
  <c r="I2" i="10"/>
  <c r="H2" i="10"/>
  <c r="I36" i="11"/>
  <c r="H36" i="11"/>
  <c r="I33" i="11"/>
  <c r="H33" i="11"/>
  <c r="I30" i="11"/>
  <c r="H30" i="11"/>
  <c r="I27" i="11"/>
  <c r="H27" i="11"/>
  <c r="I25" i="11"/>
  <c r="H25" i="11"/>
  <c r="I23" i="11"/>
  <c r="H23" i="11"/>
  <c r="I21" i="11"/>
  <c r="H21" i="11"/>
  <c r="I18" i="11"/>
  <c r="H18" i="11"/>
  <c r="I16" i="11"/>
  <c r="H16" i="11"/>
  <c r="I14" i="11"/>
  <c r="H14" i="11"/>
  <c r="I12" i="11"/>
  <c r="H12" i="11"/>
  <c r="I10" i="11"/>
  <c r="H10" i="11"/>
  <c r="I8" i="11"/>
  <c r="H8" i="11"/>
  <c r="I6" i="11"/>
  <c r="H6" i="11"/>
  <c r="I4" i="11"/>
  <c r="H4" i="11"/>
  <c r="I2" i="11"/>
  <c r="H2" i="11"/>
  <c r="I9" i="12"/>
  <c r="H9" i="12"/>
  <c r="I7" i="12"/>
  <c r="H7" i="12"/>
  <c r="I4" i="12"/>
  <c r="H4" i="12"/>
  <c r="H11" i="12"/>
  <c r="B9" i="23"/>
  <c r="I2" i="12"/>
  <c r="H2" i="12"/>
  <c r="I18" i="15"/>
  <c r="H18" i="15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12" i="16"/>
  <c r="H12" i="16"/>
  <c r="I10" i="16"/>
  <c r="H10" i="16"/>
  <c r="I8" i="16"/>
  <c r="H8" i="16"/>
  <c r="I6" i="16"/>
  <c r="H6" i="16"/>
  <c r="I4" i="16"/>
  <c r="H4" i="16"/>
  <c r="I2" i="16"/>
  <c r="H2" i="16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I2" i="21"/>
  <c r="I4" i="21"/>
  <c r="C3" i="23"/>
  <c r="H2" i="21"/>
  <c r="H4" i="21"/>
  <c r="B3" i="23"/>
  <c r="I4" i="22"/>
  <c r="C2" i="23"/>
  <c r="I2" i="22"/>
  <c r="H2" i="22"/>
  <c r="H4" i="22"/>
  <c r="B2" i="23"/>
  <c r="H16" i="18"/>
  <c r="B6" i="23"/>
  <c r="I16" i="18"/>
  <c r="C6" i="23"/>
  <c r="H14" i="16"/>
  <c r="B7" i="23"/>
  <c r="I14" i="16"/>
  <c r="C7" i="23"/>
  <c r="H20" i="15"/>
  <c r="B8" i="23"/>
  <c r="I20" i="15"/>
  <c r="C8" i="23"/>
  <c r="I11" i="12"/>
  <c r="C9" i="23"/>
  <c r="H38" i="11"/>
  <c r="B10" i="23"/>
  <c r="I38" i="11"/>
  <c r="C10" i="23"/>
  <c r="I17" i="10"/>
  <c r="C11" i="23"/>
  <c r="H17" i="10"/>
  <c r="B11" i="23"/>
  <c r="H30" i="9"/>
  <c r="B12" i="23"/>
  <c r="I30" i="9"/>
  <c r="C12" i="23"/>
  <c r="I10" i="8"/>
  <c r="C13" i="23"/>
  <c r="H10" i="8"/>
  <c r="B13" i="23"/>
  <c r="H96" i="6"/>
  <c r="B15" i="23"/>
  <c r="I96" i="6"/>
  <c r="C15" i="23"/>
  <c r="I7" i="5"/>
  <c r="C16" i="23"/>
  <c r="H7" i="5"/>
  <c r="B16" i="23"/>
  <c r="H42" i="4"/>
  <c r="B17" i="23"/>
  <c r="I42" i="4"/>
  <c r="C17" i="23"/>
  <c r="H94" i="3"/>
  <c r="B18" i="23"/>
  <c r="I94" i="3"/>
  <c r="C18" i="23"/>
  <c r="C24" i="24"/>
  <c r="C25" i="24" s="1"/>
  <c r="D24" i="24"/>
  <c r="D25" i="24" s="1"/>
  <c r="B21" i="23"/>
  <c r="C21" i="23"/>
  <c r="C26" i="24" l="1"/>
  <c r="C27" i="24" l="1"/>
</calcChain>
</file>

<file path=xl/sharedStrings.xml><?xml version="1.0" encoding="utf-8"?>
<sst xmlns="http://schemas.openxmlformats.org/spreadsheetml/2006/main" count="816" uniqueCount="443">
  <si>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</si>
  <si>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</si>
  <si>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</si>
  <si>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</si>
  <si>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</si>
  <si>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</si>
  <si>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</si>
  <si>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</si>
  <si>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</si>
  <si>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</si>
  <si>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</si>
  <si>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</si>
  <si>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</si>
  <si>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</si>
  <si>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</si>
  <si>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</si>
  <si>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</si>
  <si>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</si>
  <si>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</si>
  <si>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</si>
  <si>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</si>
  <si>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</si>
  <si>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</si>
  <si>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</si>
  <si>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</si>
  <si>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</si>
  <si>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</si>
  <si>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</si>
  <si>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</si>
  <si>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</si>
  <si>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</si>
  <si>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</si>
  <si>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</si>
  <si>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</si>
  <si>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</si>
  <si>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</si>
  <si>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</si>
  <si>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</si>
  <si>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</si>
  <si>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</si>
  <si>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</si>
  <si>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</si>
  <si>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</si>
  <si>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</si>
  <si>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</si>
  <si>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</si>
  <si>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</si>
  <si>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</si>
  <si>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</si>
  <si>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</si>
  <si>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</si>
  <si>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</si>
  <si>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</si>
  <si>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</si>
  <si>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</si>
  <si>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</si>
  <si>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</si>
  <si>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</si>
  <si>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</si>
  <si>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</si>
  <si>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</si>
  <si>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</si>
  <si>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</si>
  <si>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</si>
  <si>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</si>
  <si>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</si>
  <si>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</si>
  <si>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</si>
  <si>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</si>
  <si>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</si>
  <si>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36-090-1.1.2-0550030</t>
  </si>
  <si>
    <t>Vakolatjavítás oldalfalon, tégla-, beton-, kőfelületen vagy építőlemezen, a meglazult, sérült vakolat előzetes leverésével, hiánypótlás 5-25% között Hvb4-mc, beltéri, vakoló, cementes mészhabarcs mészpéppel</t>
  </si>
  <si>
    <t>36-090-1.3.1.2-0550030</t>
  </si>
  <si>
    <t>Vakolatjavítás mennyezeten, sík vasbeton téglabetétes, téglatálcás födémen, íves boltozaton  vagy építőelemen a meglazult, sérült vakolat leverésével, hiánypótlás 5-25 % között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</si>
  <si>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</si>
  <si>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</si>
  <si>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</si>
  <si>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</si>
  <si>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</si>
  <si>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39-000-1.1.1.1</t>
  </si>
  <si>
    <t>Gipszkarton válaszfal szerkezetek bontása, CW vagy UA fém vázszerkezetről, egyszeres tartóvázról, 2x1 rtg. gipszkarton borítással</t>
  </si>
  <si>
    <t>39-001-1.1.1.1-0120012</t>
  </si>
  <si>
    <t>hőszigetelés</t>
  </si>
  <si>
    <t>39-003-21.7.1.2</t>
  </si>
  <si>
    <t>Kiegészítő és mellékmunkák, felár kerek nyílás kialakítására, ásványi vagy gipsz álmennyezetben, átmérőtől függően Ø 101-200 mm között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</si>
  <si>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</si>
  <si>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</si>
  <si>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</si>
  <si>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</si>
  <si>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</si>
  <si>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</si>
  <si>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</si>
  <si>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42-000-3.1.1</t>
  </si>
  <si>
    <t>Fa-, hézagmentes műanyag- és szőnyegburkolatok bontása, fapadló burkolatok, vakpadló párnafával</t>
  </si>
  <si>
    <t>42-000-3.2.1</t>
  </si>
  <si>
    <t>Fa-, hézagmentes műanyag- és szőnyegburkolatok bontása, csaphornyos vagy mozaikparketta, 22 mm vastag vakpadlóra szegezve</t>
  </si>
  <si>
    <t>42-000-3.4</t>
  </si>
  <si>
    <t>Fa-, hézagmentes műanyag- és szőnyegburkolatok bontása, gumilemez vagy PVC burkolat tekercsből, lapokból vagy lépcsőn betétként</t>
  </si>
  <si>
    <t>42-000-3.7</t>
  </si>
  <si>
    <t>Fa-, hézagmentes műanyag- és szőnyegburkolatok bontása, lambéria, fal-, mennyezetburkolat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</si>
  <si>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</si>
  <si>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</si>
  <si>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</si>
  <si>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</si>
  <si>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</si>
  <si>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</si>
  <si>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</si>
  <si>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</si>
  <si>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</si>
  <si>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</si>
  <si>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</si>
  <si>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</si>
  <si>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</si>
  <si>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</si>
  <si>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</si>
  <si>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</si>
  <si>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</si>
  <si>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</si>
  <si>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</si>
  <si>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42-042-6.1.1.2-0310186</t>
  </si>
  <si>
    <t>Kisegítő- és részmunkák, parketta csiszolása és lakkozása, normál igénybevételre, 2 rétegben, vízbázisú lakkal BONA PRIME CLASSIC alapozó + BONA Novia bázisú parkettlakk, selyem, normál igénybevételhez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</si>
  <si>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</si>
  <si>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</si>
  <si>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</si>
  <si>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</si>
  <si>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</si>
  <si>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</si>
  <si>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</si>
  <si>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</si>
  <si>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</si>
  <si>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</si>
  <si>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</si>
  <si>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</si>
  <si>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44-090-2.8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</si>
  <si>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</si>
  <si>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</si>
  <si>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</si>
  <si>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</si>
  <si>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</si>
  <si>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</si>
  <si>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</si>
  <si>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</si>
  <si>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</si>
  <si>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</si>
  <si>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</si>
  <si>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</si>
  <si>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</si>
  <si>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</si>
  <si>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47-000-7.1.1.2-0250081</t>
  </si>
  <si>
    <t>Fafelületek mázolásának előkészítő és részmunkái; régi olajmázolás eltávolítása fa nyílászáró szerkezetről, leégetéssel, lemaratással vagy festékeltávolító pasztával, tagolt felületről Kromofág</t>
  </si>
  <si>
    <t>47-000-7.2.1.2-0120021</t>
  </si>
  <si>
    <t>Fafelületek mázolásának előkészítő és részmunkái; fafelület beeresztő alapozása egy rétegben, félolajjal, tagolt felületen Trilak Félolaj beeresztő és pórustömítő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</si>
  <si>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</si>
  <si>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</si>
  <si>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</si>
  <si>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</si>
  <si>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</si>
  <si>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</si>
  <si>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</si>
  <si>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</si>
  <si>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</si>
  <si>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47-031-1.1.1.2-0130701</t>
  </si>
  <si>
    <t>Belső fafelületek alapmázolása, műgyantabázisú (alkid) oldószertartalmú alapozóval, tagolt felületen Trinát alapozófesték, fehér 100, EAN: 5995061117031</t>
  </si>
  <si>
    <t>47-031-1.3.1.2-0130701</t>
  </si>
  <si>
    <t>Belső fafelületek fedőmázolása, műgyantabázisú (alkid) oldószertartalmú alapozóval, tagolt felületen Trinát alapozófesték, fehér 100, EAN: 5995061117031</t>
  </si>
  <si>
    <t>47-031-1.5.1.2-0130361</t>
  </si>
  <si>
    <t>Belső fafelületek zománclakkozása, műgyantabázisú (alkid) oldószertartalmú zománccal, tagolt felületen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</si>
  <si>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</si>
  <si>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</si>
  <si>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</si>
  <si>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</si>
  <si>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</si>
  <si>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</si>
  <si>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</si>
  <si>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</si>
  <si>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</si>
  <si>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</si>
  <si>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</si>
  <si>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</si>
  <si>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</si>
  <si>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</si>
  <si>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</si>
  <si>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</si>
  <si>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</si>
  <si>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</si>
  <si>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</si>
  <si>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</si>
  <si>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</si>
  <si>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</si>
  <si>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</si>
  <si>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</si>
  <si>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</si>
  <si>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</si>
  <si>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</si>
  <si>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</si>
  <si>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</si>
  <si>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</si>
  <si>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</si>
  <si>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</si>
  <si>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</si>
  <si>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</si>
  <si>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</si>
  <si>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</si>
  <si>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</si>
  <si>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</si>
  <si>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</si>
  <si>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</si>
  <si>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</si>
  <si>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</si>
  <si>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</si>
  <si>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</si>
  <si>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</si>
  <si>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</si>
  <si>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</si>
  <si>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</si>
  <si>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</si>
  <si>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</si>
  <si>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</si>
  <si>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</si>
  <si>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</si>
  <si>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</si>
  <si>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</si>
  <si>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</si>
  <si>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</si>
  <si>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</si>
  <si>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</si>
  <si>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</si>
  <si>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</si>
  <si>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</si>
  <si>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</si>
  <si>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</si>
  <si>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</si>
  <si>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</si>
  <si>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</si>
  <si>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</si>
  <si>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</si>
  <si>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</si>
  <si>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</si>
  <si>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</si>
  <si>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</si>
  <si>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</si>
  <si>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</si>
  <si>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</si>
  <si>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</si>
  <si>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</si>
  <si>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</si>
  <si>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</si>
  <si>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</si>
  <si>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</si>
  <si>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</si>
  <si>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</si>
  <si>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</si>
  <si>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</si>
  <si>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</si>
  <si>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</si>
  <si>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</si>
  <si>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</si>
  <si>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</si>
  <si>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</si>
  <si>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Villám és érintsévédelmi mérés és jegyzőkönyv készítése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</si>
  <si>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</si>
  <si>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</si>
  <si>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</si>
  <si>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</si>
  <si>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</si>
  <si>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</si>
  <si>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</si>
  <si>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</si>
  <si>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</si>
  <si>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</si>
  <si>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</si>
  <si>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</si>
  <si>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</si>
  <si>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</si>
  <si>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</si>
  <si>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</si>
  <si>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</si>
  <si>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</si>
  <si>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</si>
  <si>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</si>
  <si>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</si>
  <si>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</si>
  <si>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</si>
  <si>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</si>
  <si>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</si>
  <si>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</si>
  <si>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</si>
  <si>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</si>
  <si>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</si>
  <si>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</si>
  <si>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</si>
  <si>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</si>
  <si>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</si>
  <si>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</si>
  <si>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</si>
  <si>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</si>
  <si>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</si>
  <si>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</si>
  <si>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</si>
  <si>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</si>
  <si>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</si>
  <si>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</si>
  <si>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</si>
  <si>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</si>
  <si>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</si>
  <si>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</si>
  <si>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</si>
  <si>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</si>
  <si>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</si>
  <si>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</si>
  <si>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</si>
  <si>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81-003-1.1.1.1.1.4-0243022</t>
  </si>
  <si>
    <t>Gázvezeték, Rézcső szerelése, préselt kötésekkel, cső elhelyezése csőidomok nélkül, szakaszos nyomáspróbával, szabadon, tartószerkezet nélkül, DN 20 SUPERSAN félkemény vörösrézcső, F25  22 x 1 mm</t>
  </si>
  <si>
    <t>81-003-1.1.1.2.1.4-0245003</t>
  </si>
  <si>
    <t>Gázvezeték, Rézcső szerelése, préselt kötésekkel, csőidomok elhelyezése, egy oldalon préselt kötéssel, DN 20 Viega Profipress G átm. idom km., kettős "V" préssel, SC-Contur-ral (bizt. kontúr), MOP5 - GT/1 köv. megfelelő, vörösöntv., 22x1", Csz.: 346188</t>
  </si>
  <si>
    <t>81-003-1.1.1.2.2.4-0245091</t>
  </si>
  <si>
    <t>Gázvezeték, Rézcső szerelése, préselt kötésekkel, csőidomok elhelyezése, két oldalon préselt kötéssel, DN 20 Viega Profipress G ív, 90°, kettős "V" préssel, SC-Contur-ral (bizt. kontúr), MOP5 - GT/1 köv. megfelelő, vörösréz, 22, Csz.: 345488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</si>
  <si>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</si>
  <si>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</si>
  <si>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</si>
  <si>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</si>
  <si>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</si>
  <si>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</si>
  <si>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</si>
  <si>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</si>
  <si>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</si>
  <si>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</si>
  <si>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</si>
  <si>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</si>
  <si>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</si>
  <si>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</si>
  <si>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</si>
  <si>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</si>
  <si>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</si>
  <si>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</si>
  <si>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</si>
  <si>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</si>
  <si>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</si>
  <si>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</si>
  <si>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</si>
  <si>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</si>
  <si>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</si>
  <si>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</si>
  <si>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</si>
  <si>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</si>
  <si>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</si>
  <si>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</si>
  <si>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</si>
  <si>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</si>
  <si>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</si>
  <si>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</si>
  <si>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</si>
  <si>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</si>
  <si>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</si>
  <si>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</si>
  <si>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</si>
  <si>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</si>
  <si>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</si>
  <si>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</si>
  <si>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</si>
  <si>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</si>
  <si>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</si>
  <si>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</si>
  <si>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</si>
  <si>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</si>
  <si>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</si>
  <si>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</si>
  <si>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</si>
  <si>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</si>
  <si>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</si>
  <si>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</si>
  <si>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</si>
  <si>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</si>
  <si>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</si>
  <si>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</si>
  <si>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</si>
  <si>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</si>
  <si>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</si>
  <si>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</si>
  <si>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</si>
  <si>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</si>
  <si>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</si>
  <si>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</si>
  <si>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</si>
  <si>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</si>
  <si>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</si>
  <si>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</si>
  <si>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</si>
  <si>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</si>
  <si>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</si>
  <si>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</si>
  <si>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82-010-4.2.2-0350040</t>
  </si>
  <si>
    <t>Gázüzemű falikályha elhelyezése és bekötése, földgázra vagy PB gázra fali kivezetésű kivitelben, 2500 W felett Euro F8.50 F zárt égésterű gázfűtő készülék, 5,8 kW</t>
  </si>
  <si>
    <t>82-010-4.3-0350112</t>
  </si>
  <si>
    <t>Gázüzemű falikályha elhelyezése és bekötése, földgázra vagy PB gázra fali kivezetés szerelvényeinek beépítése Hosszított fali kivezetés, 550 - 800 mm falvastagsághoz</t>
  </si>
  <si>
    <t>Vízmérő felszereléséhez szükséges ügyintézés, plombáltatás, számlázásbavétel</t>
  </si>
  <si>
    <t>Gázmérő le és felszereltetés / FŐGÁZ Zrt-nél történő ügyintézésével</t>
  </si>
  <si>
    <t>Gázkészülék üzembehelyezése, beszabályozása</t>
  </si>
  <si>
    <t>Gáz-MEO/házi nyomáspróba jegyzőkönyvvel (átadás-átvétel)</t>
  </si>
  <si>
    <t>Gázterv készítése (engedélyes munkavédelmi balesetvédelmi)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</si>
  <si>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</si>
  <si>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</si>
  <si>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</si>
  <si>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</si>
  <si>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</si>
  <si>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</si>
  <si>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</si>
  <si>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</si>
  <si>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</si>
  <si>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</si>
  <si>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</si>
  <si>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</si>
  <si>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</si>
  <si>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</si>
  <si>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</si>
  <si>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</si>
  <si>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</si>
  <si>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</si>
  <si>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</si>
  <si>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</si>
  <si>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</si>
  <si>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</si>
  <si>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</si>
  <si>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</si>
  <si>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</si>
  <si>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</si>
  <si>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</si>
  <si>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</si>
  <si>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</si>
  <si>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</si>
  <si>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</si>
  <si>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</si>
  <si>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</si>
  <si>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</si>
  <si>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</si>
  <si>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CW fém vázszerkezetre szerelt válaszfal hőszigeteléssel, csavarfejek és illesztések glettelve (Q2), 2 x 1 rtg. normál, 12,5 mm vtg. gipszkarton borítással, egyszeres, CW 50-06 mm vtg. tartóvázzal RIGIPS impregnált építőlemez RB 12,5 mm, ásványi szálas</t>
  </si>
  <si>
    <t>Készült: 2021. II. félév</t>
  </si>
  <si>
    <t>Galéria bontása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</si>
  <si>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 (DARÁLÓS)</t>
  </si>
  <si>
    <t>82-009-11.1.1.2-0110231-M</t>
  </si>
  <si>
    <t>Elektromos hőtárolós kályha szerelése és beüzemelése álló kivitelben, Stiebel Eltron ETS 500 Plus, elektronikusan vezérelt hőtárolós kályha, komplett, szobatermosztáttal</t>
  </si>
  <si>
    <t xml:space="preserve">Név : </t>
  </si>
  <si>
    <t xml:space="preserve">Cím: Kisdiófa u. 6. I.em. 11.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</si>
</sst>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0" workbookViewId="0">
      <selection activeCell="G24" sqref="G24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4"/>
      <c r="B1" s="25"/>
      <c r="C1" s="25"/>
      <c r="D1" s="25"/>
    </row>
    <row r="2" spans="1:4" s="14" customFormat="1" x14ac:dyDescent="0.3">
      <c r="A2" s="24"/>
      <c r="B2" s="25"/>
      <c r="C2" s="25"/>
      <c r="D2" s="25"/>
    </row>
    <row r="3" spans="1:4" s="14" customFormat="1" x14ac:dyDescent="0.3">
      <c r="A3" s="24"/>
      <c r="B3" s="25"/>
      <c r="C3" s="25"/>
      <c r="D3" s="25"/>
    </row>
    <row r="4" spans="1:4" x14ac:dyDescent="0.3">
      <c r="A4" s="26"/>
      <c r="B4" s="25"/>
      <c r="C4" s="25"/>
      <c r="D4" s="25"/>
    </row>
    <row r="5" spans="1:4" x14ac:dyDescent="0.3">
      <c r="A5" s="26"/>
      <c r="B5" s="25"/>
      <c r="C5" s="25"/>
      <c r="D5" s="25"/>
    </row>
    <row r="6" spans="1:4" x14ac:dyDescent="0.3">
      <c r="A6" s="26"/>
      <c r="B6" s="25"/>
      <c r="C6" s="25"/>
      <c r="D6" s="25"/>
    </row>
    <row r="7" spans="1:4" x14ac:dyDescent="0.3">
      <c r="A7" s="26"/>
      <c r="B7" s="25"/>
      <c r="C7" s="25"/>
      <c r="D7" s="25"/>
    </row>
    <row r="9" spans="1:4" x14ac:dyDescent="0.3">
      <c r="A9" s="20" t="s">
        <v>441</v>
      </c>
      <c r="C9" s="10" t="s">
        <v>415</v>
      </c>
    </row>
    <row r="10" spans="1:4" x14ac:dyDescent="0.3">
      <c r="A10" s="10" t="s">
        <v>415</v>
      </c>
      <c r="C10" s="10" t="s">
        <v>415</v>
      </c>
    </row>
    <row r="11" spans="1:4" x14ac:dyDescent="0.3">
      <c r="A11" s="23" t="s">
        <v>442</v>
      </c>
      <c r="C11" s="10" t="s">
        <v>416</v>
      </c>
    </row>
    <row r="12" spans="1:4" x14ac:dyDescent="0.3">
      <c r="A12" s="10" t="s">
        <v>415</v>
      </c>
      <c r="C12" s="10" t="s">
        <v>417</v>
      </c>
    </row>
    <row r="13" spans="1:4" x14ac:dyDescent="0.3">
      <c r="A13" s="10" t="s">
        <v>415</v>
      </c>
      <c r="C13" s="10" t="s">
        <v>418</v>
      </c>
    </row>
    <row r="14" spans="1:4" x14ac:dyDescent="0.3">
      <c r="A14" s="10" t="s">
        <v>415</v>
      </c>
      <c r="C14" s="10" t="s">
        <v>419</v>
      </c>
    </row>
    <row r="15" spans="1:4" x14ac:dyDescent="0.3">
      <c r="A15" s="10" t="s">
        <v>420</v>
      </c>
      <c r="C15" s="10" t="s">
        <v>421</v>
      </c>
    </row>
    <row r="16" spans="1:4" x14ac:dyDescent="0.3">
      <c r="A16" s="10" t="s">
        <v>434</v>
      </c>
    </row>
    <row r="17" spans="1:4" x14ac:dyDescent="0.3">
      <c r="A17" s="10" t="s">
        <v>422</v>
      </c>
    </row>
    <row r="18" spans="1:4" x14ac:dyDescent="0.3">
      <c r="A18" s="10" t="s">
        <v>422</v>
      </c>
    </row>
    <row r="19" spans="1:4" x14ac:dyDescent="0.3">
      <c r="A19" s="20" t="s">
        <v>436</v>
      </c>
    </row>
    <row r="20" spans="1:4" x14ac:dyDescent="0.3">
      <c r="A20" s="10" t="s">
        <v>422</v>
      </c>
    </row>
    <row r="22" spans="1:4" x14ac:dyDescent="0.3">
      <c r="A22" s="27" t="s">
        <v>423</v>
      </c>
      <c r="B22" s="28"/>
      <c r="C22" s="28"/>
      <c r="D22" s="28"/>
    </row>
    <row r="23" spans="1:4" x14ac:dyDescent="0.3">
      <c r="A23" s="15" t="s">
        <v>424</v>
      </c>
      <c r="B23" s="15"/>
      <c r="C23" s="18" t="s">
        <v>425</v>
      </c>
      <c r="D23" s="18" t="s">
        <v>426</v>
      </c>
    </row>
    <row r="24" spans="1:4" x14ac:dyDescent="0.3">
      <c r="A24" s="15" t="s">
        <v>427</v>
      </c>
      <c r="B24" s="15"/>
      <c r="C24" s="15">
        <f>ROUND(SUM(Összesítő!B2:B20),0)</f>
        <v>0</v>
      </c>
      <c r="D24" s="15">
        <f>ROUND(SUM(Összesítő!C2:C20),0)</f>
        <v>0</v>
      </c>
    </row>
    <row r="25" spans="1:4" x14ac:dyDescent="0.3">
      <c r="A25" s="15" t="s">
        <v>428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19" t="s">
        <v>429</v>
      </c>
      <c r="B26" s="19"/>
      <c r="C26" s="29">
        <f>ROUND(C25+D25,0)</f>
        <v>0</v>
      </c>
      <c r="D26" s="29"/>
    </row>
    <row r="27" spans="1:4" x14ac:dyDescent="0.3">
      <c r="A27" s="15" t="s">
        <v>430</v>
      </c>
      <c r="B27" s="16">
        <v>0.27</v>
      </c>
      <c r="C27" s="30">
        <f>ROUND(C26*B27,0)</f>
        <v>0</v>
      </c>
      <c r="D27" s="30"/>
    </row>
    <row r="28" spans="1:4" x14ac:dyDescent="0.3">
      <c r="A28" s="15" t="s">
        <v>431</v>
      </c>
      <c r="B28" s="15"/>
      <c r="C28" s="29">
        <f>ROUND(C26+C27,0)</f>
        <v>0</v>
      </c>
      <c r="D28" s="29"/>
    </row>
    <row r="32" spans="1:4" x14ac:dyDescent="0.3">
      <c r="B32" s="31" t="s">
        <v>432</v>
      </c>
      <c r="C32" s="31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3:D3"/>
    <mergeCell ref="A4:D4"/>
    <mergeCell ref="A5:D5"/>
    <mergeCell ref="A6:D6"/>
    <mergeCell ref="A1:D1"/>
    <mergeCell ref="A2:D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G16" sqref="G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79</v>
      </c>
      <c r="C2" s="2" t="s">
        <v>80</v>
      </c>
      <c r="D2" s="6">
        <v>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81</v>
      </c>
      <c r="C4" s="2" t="s">
        <v>435</v>
      </c>
      <c r="D4" s="6">
        <v>26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82</v>
      </c>
    </row>
    <row r="7" spans="1:9" x14ac:dyDescent="0.3">
      <c r="A7" s="8">
        <v>3</v>
      </c>
      <c r="B7" s="21" t="s">
        <v>433</v>
      </c>
      <c r="C7" s="22" t="s">
        <v>437</v>
      </c>
      <c r="D7" s="6">
        <v>0</v>
      </c>
      <c r="E7" s="2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52.8" x14ac:dyDescent="0.3">
      <c r="A9" s="8">
        <v>4</v>
      </c>
      <c r="B9" s="1" t="s">
        <v>83</v>
      </c>
      <c r="C9" s="2" t="s">
        <v>84</v>
      </c>
      <c r="D9" s="6">
        <v>2</v>
      </c>
      <c r="E9" s="1" t="s">
        <v>13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1" zoomScale="115" zoomScaleNormal="115" workbookViewId="0">
      <selection activeCell="D43" sqref="D4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86</v>
      </c>
      <c r="C2" s="2" t="s">
        <v>87</v>
      </c>
      <c r="D2" s="6">
        <v>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88</v>
      </c>
      <c r="C4" s="2" t="s">
        <v>89</v>
      </c>
      <c r="D4" s="6">
        <v>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90</v>
      </c>
      <c r="C6" s="2" t="s">
        <v>91</v>
      </c>
      <c r="D6" s="6">
        <v>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92</v>
      </c>
      <c r="C8" s="2" t="s">
        <v>93</v>
      </c>
      <c r="D8" s="6">
        <v>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94</v>
      </c>
      <c r="C10" s="2" t="s">
        <v>95</v>
      </c>
      <c r="D10" s="6">
        <v>5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52.8" x14ac:dyDescent="0.3">
      <c r="A12" s="8">
        <v>6</v>
      </c>
      <c r="B12" s="1" t="s">
        <v>96</v>
      </c>
      <c r="C12" s="2" t="s">
        <v>97</v>
      </c>
      <c r="D12" s="6">
        <v>11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39.6" x14ac:dyDescent="0.3">
      <c r="A14" s="8">
        <v>7</v>
      </c>
      <c r="B14" s="1" t="s">
        <v>98</v>
      </c>
      <c r="C14" s="2" t="s">
        <v>99</v>
      </c>
      <c r="D14" s="6">
        <v>0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8</v>
      </c>
      <c r="B16" s="1" t="s">
        <v>100</v>
      </c>
      <c r="C16" s="2" t="s">
        <v>101</v>
      </c>
      <c r="D16" s="6">
        <v>0</v>
      </c>
      <c r="E16" s="1" t="s">
        <v>31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92.4" x14ac:dyDescent="0.3">
      <c r="A18" s="8">
        <v>9</v>
      </c>
      <c r="B18" s="1" t="s">
        <v>102</v>
      </c>
      <c r="C18" s="2" t="s">
        <v>103</v>
      </c>
      <c r="D18" s="6">
        <v>21</v>
      </c>
      <c r="E18" s="1" t="s">
        <v>31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19" spans="1:9" x14ac:dyDescent="0.3">
      <c r="C19" s="2" t="s">
        <v>104</v>
      </c>
    </row>
    <row r="21" spans="1:9" ht="66" x14ac:dyDescent="0.3">
      <c r="A21" s="8">
        <v>10</v>
      </c>
      <c r="B21" s="1" t="s">
        <v>105</v>
      </c>
      <c r="C21" s="2" t="s">
        <v>106</v>
      </c>
      <c r="D21" s="6">
        <v>18</v>
      </c>
      <c r="E21" s="1" t="s">
        <v>31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79.2" x14ac:dyDescent="0.3">
      <c r="A23" s="8">
        <v>11</v>
      </c>
      <c r="B23" s="1" t="s">
        <v>107</v>
      </c>
      <c r="C23" s="2" t="s">
        <v>108</v>
      </c>
      <c r="D23" s="6">
        <v>18</v>
      </c>
      <c r="E23" s="1" t="s">
        <v>31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5" spans="1:9" ht="79.2" x14ac:dyDescent="0.3">
      <c r="A25" s="8">
        <v>12</v>
      </c>
      <c r="B25" s="1" t="s">
        <v>109</v>
      </c>
      <c r="C25" s="2" t="s">
        <v>110</v>
      </c>
      <c r="D25" s="6">
        <v>18</v>
      </c>
      <c r="E25" s="1" t="s">
        <v>31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7" spans="1:9" ht="79.2" x14ac:dyDescent="0.3">
      <c r="A27" s="8">
        <v>13</v>
      </c>
      <c r="B27" s="1" t="s">
        <v>111</v>
      </c>
      <c r="C27" s="2" t="s">
        <v>112</v>
      </c>
      <c r="D27" s="6">
        <v>21</v>
      </c>
      <c r="E27" s="1" t="s">
        <v>31</v>
      </c>
      <c r="F27" s="6">
        <v>0</v>
      </c>
      <c r="G27" s="6">
        <v>0</v>
      </c>
      <c r="H27" s="6">
        <f>ROUND(D27*F27, 0)</f>
        <v>0</v>
      </c>
      <c r="I27" s="6">
        <f>ROUND(D27*G27, 0)</f>
        <v>0</v>
      </c>
    </row>
    <row r="28" spans="1:9" ht="79.2" x14ac:dyDescent="0.3">
      <c r="C28" s="2" t="s">
        <v>113</v>
      </c>
    </row>
    <row r="30" spans="1:9" ht="92.4" x14ac:dyDescent="0.3">
      <c r="A30" s="8">
        <v>14</v>
      </c>
      <c r="B30" s="1" t="s">
        <v>114</v>
      </c>
      <c r="C30" s="2" t="s">
        <v>115</v>
      </c>
      <c r="D30" s="6">
        <v>18</v>
      </c>
      <c r="E30" s="1" t="s">
        <v>31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66" x14ac:dyDescent="0.3">
      <c r="C31" s="2" t="s">
        <v>116</v>
      </c>
    </row>
    <row r="33" spans="1:9" ht="92.4" x14ac:dyDescent="0.3">
      <c r="A33" s="8">
        <v>15</v>
      </c>
      <c r="B33" s="1" t="s">
        <v>117</v>
      </c>
      <c r="C33" s="2" t="s">
        <v>118</v>
      </c>
      <c r="D33" s="6">
        <v>12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66" x14ac:dyDescent="0.3">
      <c r="C34" s="2" t="s">
        <v>116</v>
      </c>
    </row>
    <row r="36" spans="1:9" ht="66" x14ac:dyDescent="0.3">
      <c r="A36" s="8">
        <v>16</v>
      </c>
      <c r="B36" s="1" t="s">
        <v>119</v>
      </c>
      <c r="C36" s="2" t="s">
        <v>120</v>
      </c>
      <c r="D36" s="6">
        <v>15</v>
      </c>
      <c r="E36" s="1" t="s">
        <v>31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opLeftCell="A5" workbookViewId="0">
      <selection activeCell="F21" sqref="F2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122</v>
      </c>
      <c r="C2" s="2" t="s">
        <v>135</v>
      </c>
      <c r="D2" s="6">
        <v>3</v>
      </c>
      <c r="E2" s="1" t="s">
        <v>134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123</v>
      </c>
      <c r="C4" s="2" t="s">
        <v>124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125</v>
      </c>
    </row>
    <row r="7" spans="1:9" ht="92.4" x14ac:dyDescent="0.3">
      <c r="A7" s="8">
        <v>3</v>
      </c>
      <c r="B7" s="1" t="s">
        <v>126</v>
      </c>
      <c r="C7" s="2" t="s">
        <v>124</v>
      </c>
      <c r="D7" s="6">
        <v>1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127</v>
      </c>
    </row>
    <row r="10" spans="1:9" ht="79.2" x14ac:dyDescent="0.3">
      <c r="A10" s="8">
        <v>4</v>
      </c>
      <c r="B10" s="1" t="s">
        <v>128</v>
      </c>
      <c r="C10" s="2" t="s">
        <v>129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130</v>
      </c>
    </row>
    <row r="13" spans="1:9" ht="52.8" x14ac:dyDescent="0.3">
      <c r="A13" s="8">
        <v>5</v>
      </c>
      <c r="B13" s="1" t="s">
        <v>131</v>
      </c>
      <c r="C13" s="2" t="s">
        <v>132</v>
      </c>
      <c r="D13" s="6">
        <v>3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42" x14ac:dyDescent="0.3">
      <c r="A15" s="8">
        <v>6</v>
      </c>
      <c r="B15" s="1" t="s">
        <v>133</v>
      </c>
      <c r="C15" s="2" t="s">
        <v>136</v>
      </c>
      <c r="D15" s="6">
        <v>1</v>
      </c>
      <c r="E15" s="1" t="s">
        <v>13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s="9" customFormat="1" x14ac:dyDescent="0.3">
      <c r="A17" s="7"/>
      <c r="B17" s="3"/>
      <c r="C17" s="3" t="s">
        <v>15</v>
      </c>
      <c r="D17" s="5"/>
      <c r="E17" s="3"/>
      <c r="F17" s="5"/>
      <c r="G17" s="5"/>
      <c r="H17" s="5">
        <f>ROUND(SUM(H2:H16),0)</f>
        <v>0</v>
      </c>
      <c r="I17" s="5">
        <f>ROUND(SUM(I2:I16),0)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22" workbookViewId="0">
      <selection activeCell="F32" sqref="F3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138</v>
      </c>
      <c r="C2" s="2" t="s">
        <v>140</v>
      </c>
      <c r="D2" s="6">
        <v>1.5</v>
      </c>
      <c r="E2" s="1" t="s">
        <v>139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141</v>
      </c>
      <c r="C4" s="2" t="s">
        <v>142</v>
      </c>
      <c r="D4" s="6">
        <v>150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143</v>
      </c>
    </row>
    <row r="7" spans="1:9" ht="66" x14ac:dyDescent="0.3">
      <c r="A7" s="8">
        <v>3</v>
      </c>
      <c r="B7" s="1" t="s">
        <v>144</v>
      </c>
      <c r="C7" s="2" t="s">
        <v>145</v>
      </c>
      <c r="D7" s="6">
        <v>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146</v>
      </c>
      <c r="C9" s="2" t="s">
        <v>147</v>
      </c>
      <c r="D9" s="6">
        <v>5</v>
      </c>
      <c r="E9" s="1" t="s">
        <v>40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66" x14ac:dyDescent="0.3">
      <c r="A11" s="8">
        <v>5</v>
      </c>
      <c r="B11" s="1" t="s">
        <v>148</v>
      </c>
      <c r="C11" s="2" t="s">
        <v>149</v>
      </c>
      <c r="D11" s="6">
        <v>10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52.8" x14ac:dyDescent="0.3">
      <c r="A13" s="8">
        <v>6</v>
      </c>
      <c r="B13" s="1" t="s">
        <v>150</v>
      </c>
      <c r="C13" s="2" t="s">
        <v>151</v>
      </c>
      <c r="D13" s="6">
        <v>10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152</v>
      </c>
      <c r="C15" s="2" t="s">
        <v>153</v>
      </c>
      <c r="D15" s="6">
        <v>140</v>
      </c>
      <c r="E15" s="1" t="s">
        <v>31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6" spans="1:9" ht="26.4" x14ac:dyDescent="0.3">
      <c r="C16" s="2" t="s">
        <v>154</v>
      </c>
    </row>
    <row r="18" spans="1:9" ht="79.2" x14ac:dyDescent="0.3">
      <c r="A18" s="8">
        <v>8</v>
      </c>
      <c r="B18" s="1" t="s">
        <v>155</v>
      </c>
      <c r="C18" s="2" t="s">
        <v>156</v>
      </c>
      <c r="D18" s="6">
        <v>5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157</v>
      </c>
      <c r="C20" s="2" t="s">
        <v>158</v>
      </c>
      <c r="D20" s="6">
        <v>5</v>
      </c>
      <c r="E20" s="1" t="s">
        <v>40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159</v>
      </c>
      <c r="C22" s="2" t="s">
        <v>160</v>
      </c>
      <c r="D22" s="6">
        <v>5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66" x14ac:dyDescent="0.3">
      <c r="A24" s="8">
        <v>11</v>
      </c>
      <c r="B24" s="1" t="s">
        <v>161</v>
      </c>
      <c r="C24" s="2" t="s">
        <v>162</v>
      </c>
      <c r="D24" s="6">
        <v>10</v>
      </c>
      <c r="E24" s="1" t="s">
        <v>31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66" x14ac:dyDescent="0.3">
      <c r="A26" s="8">
        <v>12</v>
      </c>
      <c r="B26" s="1" t="s">
        <v>163</v>
      </c>
      <c r="C26" s="2" t="s">
        <v>164</v>
      </c>
      <c r="D26" s="6">
        <v>10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66" x14ac:dyDescent="0.3">
      <c r="A28" s="8">
        <v>13</v>
      </c>
      <c r="B28" s="1" t="s">
        <v>165</v>
      </c>
      <c r="C28" s="2" t="s">
        <v>166</v>
      </c>
      <c r="D28" s="6">
        <v>10</v>
      </c>
      <c r="E28" s="1" t="s">
        <v>31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s="9" customFormat="1" x14ac:dyDescent="0.3">
      <c r="A30" s="7"/>
      <c r="B30" s="3"/>
      <c r="C30" s="3" t="s">
        <v>15</v>
      </c>
      <c r="D30" s="5"/>
      <c r="E30" s="3"/>
      <c r="F30" s="5"/>
      <c r="G30" s="5"/>
      <c r="H30" s="5">
        <f>ROUND(SUM(H2:H29),0)</f>
        <v>0</v>
      </c>
      <c r="I30" s="5">
        <f>ROUND(SUM(I2:I29),0)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7" sqref="G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168</v>
      </c>
      <c r="C2" s="2" t="s">
        <v>169</v>
      </c>
      <c r="D2" s="6">
        <v>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170</v>
      </c>
      <c r="C4" s="2" t="s">
        <v>171</v>
      </c>
      <c r="D4" s="6">
        <v>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39.6" x14ac:dyDescent="0.3">
      <c r="C5" s="2" t="s">
        <v>172</v>
      </c>
    </row>
    <row r="7" spans="1:9" ht="92.4" x14ac:dyDescent="0.3">
      <c r="A7" s="8">
        <v>3</v>
      </c>
      <c r="B7" s="1" t="s">
        <v>173</v>
      </c>
      <c r="C7" s="2" t="s">
        <v>174</v>
      </c>
      <c r="D7" s="6">
        <v>5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ht="39.6" x14ac:dyDescent="0.3">
      <c r="C8" s="2" t="s">
        <v>175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3" sqref="G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177</v>
      </c>
      <c r="C2" s="2" t="s">
        <v>178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opLeftCell="A83" workbookViewId="0">
      <selection activeCell="H98" sqref="H9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180</v>
      </c>
      <c r="C2" s="2" t="s">
        <v>181</v>
      </c>
      <c r="D2" s="6">
        <v>80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182</v>
      </c>
      <c r="C4" s="2" t="s">
        <v>183</v>
      </c>
      <c r="D4" s="6">
        <v>150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184</v>
      </c>
      <c r="C6" s="2" t="s">
        <v>185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186</v>
      </c>
      <c r="C8" s="2" t="s">
        <v>187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188</v>
      </c>
      <c r="C10" s="2" t="s">
        <v>189</v>
      </c>
      <c r="D10" s="6">
        <v>4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190</v>
      </c>
      <c r="C12" s="2" t="s">
        <v>191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192</v>
      </c>
      <c r="C14" s="2" t="s">
        <v>193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194</v>
      </c>
      <c r="C16" s="2" t="s">
        <v>195</v>
      </c>
      <c r="D16" s="6">
        <v>130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196</v>
      </c>
    </row>
    <row r="19" spans="1:9" ht="92.4" x14ac:dyDescent="0.3">
      <c r="A19" s="8">
        <v>9</v>
      </c>
      <c r="B19" s="1" t="s">
        <v>197</v>
      </c>
      <c r="C19" s="2" t="s">
        <v>198</v>
      </c>
      <c r="D19" s="6">
        <v>65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199</v>
      </c>
    </row>
    <row r="22" spans="1:9" ht="92.4" x14ac:dyDescent="0.3">
      <c r="A22" s="8">
        <v>10</v>
      </c>
      <c r="B22" s="1" t="s">
        <v>200</v>
      </c>
      <c r="C22" s="2" t="s">
        <v>201</v>
      </c>
      <c r="D22" s="6">
        <v>30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202</v>
      </c>
    </row>
    <row r="25" spans="1:9" ht="92.4" x14ac:dyDescent="0.3">
      <c r="A25" s="8">
        <v>11</v>
      </c>
      <c r="B25" s="1" t="s">
        <v>203</v>
      </c>
      <c r="C25" s="2" t="s">
        <v>204</v>
      </c>
      <c r="D25" s="6">
        <v>32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205</v>
      </c>
    </row>
    <row r="28" spans="1:9" ht="92.4" x14ac:dyDescent="0.3">
      <c r="A28" s="8">
        <v>12</v>
      </c>
      <c r="B28" s="1" t="s">
        <v>206</v>
      </c>
      <c r="C28" s="2" t="s">
        <v>207</v>
      </c>
      <c r="D28" s="6">
        <v>5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13</v>
      </c>
      <c r="B30" s="1" t="s">
        <v>208</v>
      </c>
      <c r="C30" s="2" t="s">
        <v>260</v>
      </c>
      <c r="D30" s="6">
        <v>220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261</v>
      </c>
    </row>
    <row r="33" spans="1:9" ht="94.8" x14ac:dyDescent="0.3">
      <c r="A33" s="8">
        <v>14</v>
      </c>
      <c r="B33" s="1" t="s">
        <v>209</v>
      </c>
      <c r="C33" s="2" t="s">
        <v>260</v>
      </c>
      <c r="D33" s="6">
        <v>190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262</v>
      </c>
    </row>
    <row r="36" spans="1:9" ht="94.8" x14ac:dyDescent="0.3">
      <c r="A36" s="8">
        <v>15</v>
      </c>
      <c r="B36" s="1" t="s">
        <v>210</v>
      </c>
      <c r="C36" s="2" t="s">
        <v>263</v>
      </c>
      <c r="D36" s="6">
        <v>25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211</v>
      </c>
    </row>
    <row r="39" spans="1:9" ht="94.8" x14ac:dyDescent="0.3">
      <c r="A39" s="8">
        <v>16</v>
      </c>
      <c r="B39" s="1" t="s">
        <v>212</v>
      </c>
      <c r="C39" s="2" t="s">
        <v>264</v>
      </c>
      <c r="D39" s="6">
        <v>15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265</v>
      </c>
    </row>
    <row r="42" spans="1:9" ht="66" x14ac:dyDescent="0.3">
      <c r="A42" s="8">
        <v>17</v>
      </c>
      <c r="B42" s="1" t="s">
        <v>213</v>
      </c>
      <c r="C42" s="2" t="s">
        <v>214</v>
      </c>
      <c r="D42" s="6">
        <v>15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18</v>
      </c>
      <c r="B44" s="1" t="s">
        <v>215</v>
      </c>
      <c r="C44" s="2" t="s">
        <v>216</v>
      </c>
      <c r="D44" s="6">
        <v>15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26.4" x14ac:dyDescent="0.3">
      <c r="A46" s="8">
        <v>19</v>
      </c>
      <c r="B46" s="1" t="s">
        <v>217</v>
      </c>
      <c r="C46" s="2" t="s">
        <v>218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219</v>
      </c>
      <c r="C48" s="2" t="s">
        <v>220</v>
      </c>
      <c r="D48" s="6">
        <v>30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5.2" x14ac:dyDescent="0.3">
      <c r="A50" s="8">
        <v>21</v>
      </c>
      <c r="B50" s="1" t="s">
        <v>221</v>
      </c>
      <c r="C50" s="2" t="s">
        <v>266</v>
      </c>
      <c r="D50" s="6">
        <v>30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222</v>
      </c>
      <c r="C52" s="2" t="s">
        <v>267</v>
      </c>
      <c r="D52" s="6">
        <v>25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223</v>
      </c>
      <c r="C54" s="2" t="s">
        <v>224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39.6" x14ac:dyDescent="0.3">
      <c r="A56" s="8">
        <v>24</v>
      </c>
      <c r="B56" s="1" t="s">
        <v>225</v>
      </c>
      <c r="C56" s="2" t="s">
        <v>226</v>
      </c>
      <c r="D56" s="6">
        <v>3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25</v>
      </c>
      <c r="B58" s="1" t="s">
        <v>227</v>
      </c>
      <c r="C58" s="2" t="s">
        <v>228</v>
      </c>
      <c r="D58" s="6">
        <v>2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26</v>
      </c>
      <c r="B60" s="1" t="s">
        <v>229</v>
      </c>
      <c r="C60" s="2" t="s">
        <v>230</v>
      </c>
      <c r="D60" s="6">
        <v>8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27</v>
      </c>
      <c r="B62" s="1" t="s">
        <v>231</v>
      </c>
      <c r="C62" s="2" t="s">
        <v>232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79.2" x14ac:dyDescent="0.3">
      <c r="A64" s="8">
        <v>28</v>
      </c>
      <c r="B64" s="1" t="s">
        <v>233</v>
      </c>
      <c r="C64" s="2" t="s">
        <v>234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79.2" x14ac:dyDescent="0.3">
      <c r="A66" s="8">
        <v>29</v>
      </c>
      <c r="B66" s="1" t="s">
        <v>235</v>
      </c>
      <c r="C66" s="2" t="s">
        <v>236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30</v>
      </c>
      <c r="B68" s="1" t="s">
        <v>237</v>
      </c>
      <c r="C68" s="2" t="s">
        <v>238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31</v>
      </c>
      <c r="B70" s="1" t="s">
        <v>239</v>
      </c>
      <c r="C70" s="2" t="s">
        <v>240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32</v>
      </c>
      <c r="B72" s="1" t="s">
        <v>241</v>
      </c>
      <c r="C72" s="2" t="s">
        <v>242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33</v>
      </c>
      <c r="B74" s="1" t="s">
        <v>243</v>
      </c>
      <c r="C74" s="2" t="s">
        <v>244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245</v>
      </c>
      <c r="C76" s="2" t="s">
        <v>246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247</v>
      </c>
    </row>
    <row r="79" spans="1:9" ht="79.2" x14ac:dyDescent="0.3">
      <c r="A79" s="8">
        <v>35</v>
      </c>
      <c r="B79" s="1" t="s">
        <v>248</v>
      </c>
      <c r="C79" s="2" t="s">
        <v>249</v>
      </c>
      <c r="D79" s="6">
        <v>2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0" spans="1:9" ht="26.4" x14ac:dyDescent="0.3">
      <c r="C80" s="2" t="s">
        <v>250</v>
      </c>
    </row>
    <row r="82" spans="1:9" ht="66" x14ac:dyDescent="0.3">
      <c r="A82" s="8">
        <v>36</v>
      </c>
      <c r="B82" s="1" t="s">
        <v>251</v>
      </c>
      <c r="C82" s="2" t="s">
        <v>252</v>
      </c>
      <c r="D82" s="6">
        <v>6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ht="52.8" x14ac:dyDescent="0.3">
      <c r="A84" s="8">
        <v>37</v>
      </c>
      <c r="B84" s="1" t="s">
        <v>253</v>
      </c>
      <c r="C84" s="2" t="s">
        <v>254</v>
      </c>
      <c r="D84" s="6">
        <v>1</v>
      </c>
      <c r="E84" s="1" t="s">
        <v>13</v>
      </c>
      <c r="F84" s="6">
        <v>0</v>
      </c>
      <c r="G84" s="6">
        <v>0</v>
      </c>
      <c r="H84" s="6">
        <f>ROUND(D84*F84, 0)</f>
        <v>0</v>
      </c>
      <c r="I84" s="6">
        <f>ROUND(D84*G84, 0)</f>
        <v>0</v>
      </c>
    </row>
    <row r="86" spans="1:9" ht="39.6" x14ac:dyDescent="0.3">
      <c r="A86" s="8">
        <v>38</v>
      </c>
      <c r="B86" s="1" t="s">
        <v>255</v>
      </c>
      <c r="C86" s="2" t="s">
        <v>256</v>
      </c>
      <c r="D86" s="6">
        <v>2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68.400000000000006" x14ac:dyDescent="0.3">
      <c r="A88" s="8">
        <v>39</v>
      </c>
      <c r="B88" s="1" t="s">
        <v>257</v>
      </c>
      <c r="C88" s="2" t="s">
        <v>268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81.599999999999994" x14ac:dyDescent="0.3">
      <c r="A90" s="8">
        <v>40</v>
      </c>
      <c r="B90" s="1" t="s">
        <v>258</v>
      </c>
      <c r="C90" s="2" t="s">
        <v>269</v>
      </c>
      <c r="D90" s="6">
        <v>3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26.4" x14ac:dyDescent="0.3">
      <c r="A92" s="8">
        <v>41</v>
      </c>
      <c r="B92" s="1" t="s">
        <v>433</v>
      </c>
      <c r="C92" s="2" t="s">
        <v>259</v>
      </c>
      <c r="D92" s="6">
        <v>1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3" spans="1:9" s="21" customFormat="1" x14ac:dyDescent="0.3">
      <c r="A93" s="8"/>
      <c r="C93" s="22"/>
      <c r="D93" s="6"/>
      <c r="F93" s="6"/>
      <c r="G93" s="6"/>
      <c r="H93" s="6"/>
      <c r="I93" s="6"/>
    </row>
    <row r="94" spans="1:9" ht="66" x14ac:dyDescent="0.3">
      <c r="B94" s="21" t="s">
        <v>433</v>
      </c>
      <c r="C94" s="22" t="s">
        <v>440</v>
      </c>
      <c r="D94" s="6">
        <v>1</v>
      </c>
      <c r="E94" s="2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5" spans="1:9" s="21" customFormat="1" x14ac:dyDescent="0.3">
      <c r="A95" s="8"/>
      <c r="C95" s="22"/>
      <c r="D95" s="6"/>
      <c r="F95" s="6"/>
      <c r="G95" s="6"/>
      <c r="H95" s="6"/>
      <c r="I95" s="6"/>
    </row>
    <row r="96" spans="1:9" s="9" customFormat="1" x14ac:dyDescent="0.3">
      <c r="A96" s="7"/>
      <c r="B96" s="3"/>
      <c r="C96" s="3" t="s">
        <v>15</v>
      </c>
      <c r="D96" s="5"/>
      <c r="E96" s="3"/>
      <c r="F96" s="5"/>
      <c r="G96" s="5"/>
      <c r="H96" s="5">
        <f>ROUND(SUM(H2:H94),0)</f>
        <v>0</v>
      </c>
      <c r="I96" s="5">
        <f>ROUND(SUM(I2:I94),0)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12" sqref="G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271</v>
      </c>
      <c r="C2" s="2" t="s">
        <v>272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273</v>
      </c>
      <c r="C4" s="2" t="s">
        <v>274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275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32" workbookViewId="0">
      <selection activeCell="K40" sqref="K4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277</v>
      </c>
      <c r="C2" s="2" t="s">
        <v>278</v>
      </c>
      <c r="D2" s="6">
        <v>15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279</v>
      </c>
      <c r="C4" s="2" t="s">
        <v>280</v>
      </c>
      <c r="D4" s="6">
        <v>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281</v>
      </c>
      <c r="C6" s="2" t="s">
        <v>282</v>
      </c>
      <c r="D6" s="6">
        <v>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283</v>
      </c>
      <c r="C8" s="2" t="s">
        <v>284</v>
      </c>
      <c r="D8" s="6">
        <v>0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285</v>
      </c>
      <c r="C10" s="2" t="s">
        <v>286</v>
      </c>
      <c r="D10" s="6">
        <v>22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287</v>
      </c>
    </row>
    <row r="13" spans="1:9" ht="92.4" x14ac:dyDescent="0.3">
      <c r="A13" s="8">
        <v>6</v>
      </c>
      <c r="B13" s="1" t="s">
        <v>288</v>
      </c>
      <c r="C13" s="2" t="s">
        <v>289</v>
      </c>
      <c r="D13" s="6">
        <v>8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290</v>
      </c>
    </row>
    <row r="16" spans="1:9" ht="66" x14ac:dyDescent="0.3">
      <c r="A16" s="8">
        <v>7</v>
      </c>
      <c r="B16" s="1" t="s">
        <v>291</v>
      </c>
      <c r="C16" s="2" t="s">
        <v>292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293</v>
      </c>
      <c r="C18" s="2" t="s">
        <v>294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295</v>
      </c>
      <c r="C20" s="2" t="s">
        <v>296</v>
      </c>
      <c r="D20" s="6">
        <v>8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297</v>
      </c>
      <c r="C22" s="2" t="s">
        <v>298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299</v>
      </c>
      <c r="C24" s="2" t="s">
        <v>300</v>
      </c>
      <c r="D24" s="6">
        <v>8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301</v>
      </c>
      <c r="C26" s="2" t="s">
        <v>302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303</v>
      </c>
      <c r="C28" s="2" t="s">
        <v>304</v>
      </c>
      <c r="D28" s="6">
        <v>8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305</v>
      </c>
      <c r="C30" s="2" t="s">
        <v>306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307</v>
      </c>
      <c r="C32" s="2" t="s">
        <v>308</v>
      </c>
      <c r="D32" s="6">
        <v>10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309</v>
      </c>
      <c r="C34" s="2" t="s">
        <v>310</v>
      </c>
      <c r="D34" s="6">
        <v>5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311</v>
      </c>
      <c r="C36" s="2" t="s">
        <v>312</v>
      </c>
      <c r="D36" s="6">
        <v>0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92.4" x14ac:dyDescent="0.3">
      <c r="A38" s="8">
        <v>18</v>
      </c>
      <c r="B38" s="1" t="s">
        <v>313</v>
      </c>
      <c r="C38" s="2" t="s">
        <v>314</v>
      </c>
      <c r="D38" s="6">
        <v>0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79.2" x14ac:dyDescent="0.3">
      <c r="A40" s="8">
        <v>19</v>
      </c>
      <c r="B40" s="1" t="s">
        <v>315</v>
      </c>
      <c r="C40" s="2" t="s">
        <v>316</v>
      </c>
      <c r="D40" s="6">
        <v>0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s="9" customFormat="1" x14ac:dyDescent="0.3">
      <c r="A42" s="7"/>
      <c r="B42" s="3"/>
      <c r="C42" s="3" t="s">
        <v>15</v>
      </c>
      <c r="D42" s="5"/>
      <c r="E42" s="3"/>
      <c r="F42" s="5"/>
      <c r="G42" s="5"/>
      <c r="H42" s="5">
        <f>ROUND(SUM(H2:H41),0)</f>
        <v>0</v>
      </c>
      <c r="I42" s="5">
        <f>ROUND(SUM(I2:I41),0)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A75" workbookViewId="0">
      <selection activeCell="G92" sqref="G9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318</v>
      </c>
      <c r="C2" s="2" t="s">
        <v>319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320</v>
      </c>
      <c r="C4" s="2" t="s">
        <v>321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322</v>
      </c>
      <c r="C6" s="2" t="s">
        <v>323</v>
      </c>
      <c r="D6" s="6">
        <v>0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324</v>
      </c>
      <c r="C8" s="2" t="s">
        <v>325</v>
      </c>
      <c r="D8" s="6">
        <v>0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326</v>
      </c>
      <c r="C10" s="2" t="s">
        <v>327</v>
      </c>
      <c r="D10" s="6">
        <v>0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328</v>
      </c>
      <c r="C12" s="2" t="s">
        <v>329</v>
      </c>
      <c r="D12" s="6">
        <v>0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330</v>
      </c>
      <c r="C14" s="2" t="s">
        <v>331</v>
      </c>
      <c r="D14" s="6">
        <v>0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332</v>
      </c>
      <c r="C16" s="2" t="s">
        <v>333</v>
      </c>
      <c r="D16" s="6">
        <v>0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334</v>
      </c>
      <c r="C18" s="2" t="s">
        <v>335</v>
      </c>
      <c r="D18" s="6">
        <v>0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336</v>
      </c>
      <c r="C20" s="2" t="s">
        <v>337</v>
      </c>
      <c r="D20" s="6">
        <v>0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338</v>
      </c>
      <c r="C22" s="2" t="s">
        <v>339</v>
      </c>
      <c r="D22" s="6">
        <v>0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340</v>
      </c>
      <c r="C24" s="2" t="s">
        <v>341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92.4" x14ac:dyDescent="0.3">
      <c r="A26" s="8">
        <v>13</v>
      </c>
      <c r="B26" s="1" t="s">
        <v>342</v>
      </c>
      <c r="C26" s="2" t="s">
        <v>343</v>
      </c>
      <c r="D26" s="6">
        <v>2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14</v>
      </c>
      <c r="B28" s="1" t="s">
        <v>344</v>
      </c>
      <c r="C28" s="2" t="s">
        <v>345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26.4" x14ac:dyDescent="0.3">
      <c r="C29" s="2" t="s">
        <v>346</v>
      </c>
    </row>
    <row r="31" spans="1:9" ht="79.2" x14ac:dyDescent="0.3">
      <c r="A31" s="8">
        <v>15</v>
      </c>
      <c r="B31" s="1" t="s">
        <v>347</v>
      </c>
      <c r="C31" s="2" t="s">
        <v>348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3" spans="1:9" ht="66" x14ac:dyDescent="0.3">
      <c r="A33" s="8">
        <v>16</v>
      </c>
      <c r="B33" s="1" t="s">
        <v>349</v>
      </c>
      <c r="C33" s="2" t="s">
        <v>350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81.599999999999994" x14ac:dyDescent="0.3">
      <c r="A35" s="8">
        <v>17</v>
      </c>
      <c r="B35" s="1" t="s">
        <v>351</v>
      </c>
      <c r="C35" s="2" t="s">
        <v>401</v>
      </c>
      <c r="D35" s="6">
        <v>1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352</v>
      </c>
      <c r="C37" s="2" t="s">
        <v>353</v>
      </c>
      <c r="D37" s="6">
        <v>1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8" spans="1:9" ht="66" x14ac:dyDescent="0.3">
      <c r="C38" s="2" t="s">
        <v>354</v>
      </c>
    </row>
    <row r="40" spans="1:9" ht="79.2" x14ac:dyDescent="0.3">
      <c r="A40" s="8">
        <v>19</v>
      </c>
      <c r="B40" s="1" t="s">
        <v>355</v>
      </c>
      <c r="C40" s="2" t="s">
        <v>356</v>
      </c>
      <c r="D40" s="6">
        <v>1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79.2" x14ac:dyDescent="0.3">
      <c r="A42" s="8">
        <v>20</v>
      </c>
      <c r="B42" s="1" t="s">
        <v>357</v>
      </c>
      <c r="C42" s="2" t="s">
        <v>358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52.8" x14ac:dyDescent="0.3">
      <c r="A44" s="8">
        <v>21</v>
      </c>
      <c r="B44" s="1" t="s">
        <v>359</v>
      </c>
      <c r="C44" s="2" t="s">
        <v>360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92.4" x14ac:dyDescent="0.3">
      <c r="A46" s="8">
        <v>22</v>
      </c>
      <c r="B46" s="21" t="s">
        <v>439</v>
      </c>
      <c r="C46" s="22" t="s">
        <v>438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39.6" x14ac:dyDescent="0.3">
      <c r="A48" s="8">
        <v>23</v>
      </c>
      <c r="B48" s="1" t="s">
        <v>361</v>
      </c>
      <c r="C48" s="2" t="s">
        <v>362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66" x14ac:dyDescent="0.3">
      <c r="A50" s="8">
        <v>24</v>
      </c>
      <c r="B50" s="1" t="s">
        <v>363</v>
      </c>
      <c r="C50" s="2" t="s">
        <v>364</v>
      </c>
      <c r="D50" s="6">
        <v>1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2.8" x14ac:dyDescent="0.3">
      <c r="A52" s="8">
        <v>25</v>
      </c>
      <c r="B52" s="1" t="s">
        <v>365</v>
      </c>
      <c r="C52" s="2" t="s">
        <v>366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26</v>
      </c>
      <c r="B54" s="1" t="s">
        <v>367</v>
      </c>
      <c r="C54" s="2" t="s">
        <v>368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27</v>
      </c>
      <c r="B56" s="1" t="s">
        <v>369</v>
      </c>
      <c r="C56" s="2" t="s">
        <v>370</v>
      </c>
      <c r="D56" s="6">
        <v>4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52.8" x14ac:dyDescent="0.3">
      <c r="A58" s="8">
        <v>28</v>
      </c>
      <c r="B58" s="1" t="s">
        <v>371</v>
      </c>
      <c r="C58" s="2" t="s">
        <v>372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66" x14ac:dyDescent="0.3">
      <c r="A60" s="8">
        <v>29</v>
      </c>
      <c r="B60" s="1" t="s">
        <v>373</v>
      </c>
      <c r="C60" s="2" t="s">
        <v>374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52.8" x14ac:dyDescent="0.3">
      <c r="A62" s="8">
        <v>30</v>
      </c>
      <c r="B62" s="1" t="s">
        <v>375</v>
      </c>
      <c r="C62" s="2" t="s">
        <v>376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66" x14ac:dyDescent="0.3">
      <c r="A64" s="8">
        <v>31</v>
      </c>
      <c r="B64" s="1" t="s">
        <v>377</v>
      </c>
      <c r="C64" s="2" t="s">
        <v>378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66" x14ac:dyDescent="0.3">
      <c r="A66" s="8">
        <v>32</v>
      </c>
      <c r="B66" s="1" t="s">
        <v>379</v>
      </c>
      <c r="C66" s="2" t="s">
        <v>380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79.2" x14ac:dyDescent="0.3">
      <c r="A68" s="8">
        <v>33</v>
      </c>
      <c r="B68" s="1" t="s">
        <v>381</v>
      </c>
      <c r="C68" s="2" t="s">
        <v>382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34</v>
      </c>
      <c r="B70" s="1" t="s">
        <v>383</v>
      </c>
      <c r="C70" s="2" t="s">
        <v>384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66" x14ac:dyDescent="0.3">
      <c r="A72" s="8">
        <v>35</v>
      </c>
      <c r="B72" s="1" t="s">
        <v>385</v>
      </c>
      <c r="C72" s="2" t="s">
        <v>386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52.8" x14ac:dyDescent="0.3">
      <c r="A74" s="8">
        <v>36</v>
      </c>
      <c r="B74" s="1" t="s">
        <v>387</v>
      </c>
      <c r="C74" s="2" t="s">
        <v>388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79.2" x14ac:dyDescent="0.3">
      <c r="A76" s="8">
        <v>37</v>
      </c>
      <c r="B76" s="1" t="s">
        <v>389</v>
      </c>
      <c r="C76" s="2" t="s">
        <v>390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x14ac:dyDescent="0.3">
      <c r="C77" s="2"/>
    </row>
    <row r="78" spans="1:9" ht="52.8" x14ac:dyDescent="0.3">
      <c r="A78" s="8">
        <v>38</v>
      </c>
      <c r="B78" s="1" t="s">
        <v>391</v>
      </c>
      <c r="C78" s="2" t="s">
        <v>392</v>
      </c>
      <c r="D78" s="6">
        <v>0</v>
      </c>
      <c r="E78" s="1" t="s">
        <v>13</v>
      </c>
      <c r="F78" s="6">
        <v>0</v>
      </c>
      <c r="G78" s="6">
        <v>0</v>
      </c>
      <c r="H78" s="6">
        <f>ROUND(D78*F78, 0)</f>
        <v>0</v>
      </c>
      <c r="I78" s="6">
        <f>ROUND(D78*G78, 0)</f>
        <v>0</v>
      </c>
    </row>
    <row r="80" spans="1:9" ht="52.8" x14ac:dyDescent="0.3">
      <c r="A80" s="8">
        <v>39</v>
      </c>
      <c r="B80" s="1" t="s">
        <v>393</v>
      </c>
      <c r="C80" s="2" t="s">
        <v>394</v>
      </c>
      <c r="D80" s="6">
        <v>0</v>
      </c>
      <c r="E80" s="1" t="s">
        <v>13</v>
      </c>
      <c r="F80" s="6">
        <v>0</v>
      </c>
      <c r="G80" s="6">
        <v>0</v>
      </c>
      <c r="H80" s="6">
        <f>ROUND(D80*F80, 0)</f>
        <v>0</v>
      </c>
      <c r="I80" s="6">
        <f>ROUND(D80*G80, 0)</f>
        <v>0</v>
      </c>
    </row>
    <row r="82" spans="1:9" ht="26.4" x14ac:dyDescent="0.3">
      <c r="A82" s="8">
        <v>40</v>
      </c>
      <c r="B82" s="1" t="s">
        <v>433</v>
      </c>
      <c r="C82" s="2" t="s">
        <v>395</v>
      </c>
      <c r="D82" s="6">
        <v>1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ht="26.4" x14ac:dyDescent="0.3">
      <c r="A84" s="8">
        <v>41</v>
      </c>
      <c r="B84" s="1" t="s">
        <v>433</v>
      </c>
      <c r="C84" s="2" t="s">
        <v>396</v>
      </c>
      <c r="D84" s="6">
        <v>1</v>
      </c>
      <c r="E84" s="1" t="s">
        <v>13</v>
      </c>
      <c r="F84" s="6">
        <v>0</v>
      </c>
      <c r="G84" s="6">
        <v>0</v>
      </c>
      <c r="H84" s="6">
        <f>ROUND(D84*F84, 0)</f>
        <v>0</v>
      </c>
      <c r="I84" s="6">
        <f>ROUND(D84*G84, 0)</f>
        <v>0</v>
      </c>
    </row>
    <row r="86" spans="1:9" ht="26.4" x14ac:dyDescent="0.3">
      <c r="A86" s="8">
        <v>42</v>
      </c>
      <c r="B86" s="1" t="s">
        <v>433</v>
      </c>
      <c r="C86" s="2" t="s">
        <v>397</v>
      </c>
      <c r="D86" s="6">
        <v>0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26.4" x14ac:dyDescent="0.3">
      <c r="A88" s="8">
        <v>43</v>
      </c>
      <c r="B88" s="1" t="s">
        <v>433</v>
      </c>
      <c r="C88" s="2" t="s">
        <v>398</v>
      </c>
      <c r="D88" s="6">
        <v>0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26.4" x14ac:dyDescent="0.3">
      <c r="A90" s="8">
        <v>44</v>
      </c>
      <c r="B90" s="1" t="s">
        <v>433</v>
      </c>
      <c r="C90" s="2" t="s">
        <v>399</v>
      </c>
      <c r="D90" s="6">
        <v>0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26.4" x14ac:dyDescent="0.3">
      <c r="A92" s="8">
        <v>45</v>
      </c>
      <c r="B92" s="1" t="s">
        <v>433</v>
      </c>
      <c r="C92" s="2" t="s">
        <v>400</v>
      </c>
      <c r="D92" s="6">
        <v>0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s="9" customFormat="1" x14ac:dyDescent="0.3">
      <c r="A94" s="7"/>
      <c r="B94" s="3"/>
      <c r="C94" s="3" t="s">
        <v>15</v>
      </c>
      <c r="D94" s="5"/>
      <c r="E94" s="3"/>
      <c r="F94" s="5"/>
      <c r="G94" s="5"/>
      <c r="H94" s="5">
        <f>ROUND(SUM(H2:H93),0)</f>
        <v>0</v>
      </c>
      <c r="I94" s="5">
        <f>ROUND(SUM(I2:I93),0)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4" workbookViewId="0"/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x14ac:dyDescent="0.3">
      <c r="A7" s="11" t="s">
        <v>59</v>
      </c>
      <c r="B7" s="11">
        <f>'Falazás és egyéb kőművesmunka'!H14</f>
        <v>0</v>
      </c>
      <c r="C7" s="11">
        <f>'Falazás és egyéb kőművesmunka'!I14</f>
        <v>0</v>
      </c>
    </row>
    <row r="8" spans="1:3" x14ac:dyDescent="0.3">
      <c r="A8" s="11" t="s">
        <v>78</v>
      </c>
      <c r="B8" s="11">
        <f>'Vakolás és rabicolás'!H20</f>
        <v>0</v>
      </c>
      <c r="C8" s="11">
        <f>'Vakolás és rabicolás'!I20</f>
        <v>0</v>
      </c>
    </row>
    <row r="9" spans="1:3" x14ac:dyDescent="0.3">
      <c r="A9" s="11" t="s">
        <v>85</v>
      </c>
      <c r="B9" s="11">
        <f>Szárazépítés!H11</f>
        <v>0</v>
      </c>
      <c r="C9" s="11">
        <f>Szárazépítés!I11</f>
        <v>0</v>
      </c>
    </row>
    <row r="10" spans="1:3" ht="31.2" x14ac:dyDescent="0.3">
      <c r="A10" s="11" t="s">
        <v>121</v>
      </c>
      <c r="B10" s="11">
        <f>'Hideg- és melegburkolatok készí'!H38</f>
        <v>0</v>
      </c>
      <c r="C10" s="11">
        <f>'Hideg- és melegburkolatok készí'!I38</f>
        <v>0</v>
      </c>
    </row>
    <row r="11" spans="1:3" x14ac:dyDescent="0.3">
      <c r="A11" s="11" t="s">
        <v>137</v>
      </c>
      <c r="B11" s="11">
        <f>'Fa- és műanyag szerkezet elhely'!H17</f>
        <v>0</v>
      </c>
      <c r="C11" s="11">
        <f>'Fa- és műanyag szerkezet elhely'!I17</f>
        <v>0</v>
      </c>
    </row>
    <row r="12" spans="1:3" x14ac:dyDescent="0.3">
      <c r="A12" s="11" t="s">
        <v>167</v>
      </c>
      <c r="B12" s="11">
        <f>Felületképzés!H30</f>
        <v>0</v>
      </c>
      <c r="C12" s="11">
        <f>Felületképzés!I30</f>
        <v>0</v>
      </c>
    </row>
    <row r="13" spans="1:3" x14ac:dyDescent="0.3">
      <c r="A13" s="11" t="s">
        <v>176</v>
      </c>
      <c r="B13" s="11">
        <f>Szigetelés!H10</f>
        <v>0</v>
      </c>
      <c r="C13" s="11">
        <f>Szigetelés!I10</f>
        <v>0</v>
      </c>
    </row>
    <row r="14" spans="1:3" ht="31.2" x14ac:dyDescent="0.3">
      <c r="A14" s="11" t="s">
        <v>179</v>
      </c>
      <c r="B14" s="11">
        <f>'Beépített berendezési tárgyak e'!H4</f>
        <v>0</v>
      </c>
      <c r="C14" s="11">
        <f>'Beépített berendezési tárgyak e'!I4</f>
        <v>0</v>
      </c>
    </row>
    <row r="15" spans="1:3" ht="31.2" x14ac:dyDescent="0.3">
      <c r="A15" s="11" t="s">
        <v>270</v>
      </c>
      <c r="B15" s="11">
        <f>'Elektromosenergia-ellátás, vill'!H96</f>
        <v>0</v>
      </c>
      <c r="C15" s="11">
        <f>'Elektromosenergia-ellátás, vill'!I96</f>
        <v>0</v>
      </c>
    </row>
    <row r="16" spans="1:3" ht="31.2" x14ac:dyDescent="0.3">
      <c r="A16" s="11" t="s">
        <v>276</v>
      </c>
      <c r="B16" s="11">
        <f>'Épületautomatika, -felügyelet ('!H7</f>
        <v>0</v>
      </c>
      <c r="C16" s="11">
        <f>'Épületautomatika, -felügyelet ('!I7</f>
        <v>0</v>
      </c>
    </row>
    <row r="17" spans="1:3" x14ac:dyDescent="0.3">
      <c r="A17" s="11" t="s">
        <v>317</v>
      </c>
      <c r="B17" s="11">
        <f>'Épületgépészeti csővezeték szer'!H42</f>
        <v>0</v>
      </c>
      <c r="C17" s="11">
        <f>'Épületgépészeti csővezeték szer'!I42</f>
        <v>0</v>
      </c>
    </row>
    <row r="18" spans="1:3" ht="31.2" x14ac:dyDescent="0.3">
      <c r="A18" s="11" t="s">
        <v>402</v>
      </c>
      <c r="B18" s="11">
        <f>'Épületgépészeti szerelvények és'!H94</f>
        <v>0</v>
      </c>
      <c r="C18" s="11">
        <f>'Épületgépészeti szerelvények és'!I94</f>
        <v>0</v>
      </c>
    </row>
    <row r="19" spans="1:3" x14ac:dyDescent="0.3">
      <c r="A19" s="11" t="s">
        <v>408</v>
      </c>
      <c r="B19" s="11">
        <f>Szellőztetőberendezések!H7</f>
        <v>0</v>
      </c>
      <c r="C19" s="11">
        <f>Szellőztetőberendezések!I7</f>
        <v>0</v>
      </c>
    </row>
    <row r="20" spans="1:3" x14ac:dyDescent="0.3">
      <c r="A20" s="11" t="s">
        <v>413</v>
      </c>
      <c r="B20" s="11">
        <f>'Takarítási munka'!H6</f>
        <v>0</v>
      </c>
      <c r="C20" s="11">
        <f>'Takarítási munka'!I6</f>
        <v>0</v>
      </c>
    </row>
    <row r="21" spans="1:3" s="12" customFormat="1" x14ac:dyDescent="0.3">
      <c r="A21" s="12" t="s">
        <v>414</v>
      </c>
      <c r="B21" s="12">
        <f>ROUND(SUM(B2:B20),0)</f>
        <v>0</v>
      </c>
      <c r="C21" s="12">
        <f>ROUND(SUM(C2:C20),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15" sqref="I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403</v>
      </c>
      <c r="C2" s="2" t="s">
        <v>404</v>
      </c>
      <c r="D2" s="6">
        <v>3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405</v>
      </c>
    </row>
    <row r="5" spans="1:9" ht="66" x14ac:dyDescent="0.3">
      <c r="A5" s="8">
        <v>2</v>
      </c>
      <c r="B5" s="1" t="s">
        <v>406</v>
      </c>
      <c r="C5" s="2" t="s">
        <v>407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I19" sqref="I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409</v>
      </c>
      <c r="C2" s="2" t="s">
        <v>410</v>
      </c>
      <c r="D2" s="6">
        <v>0.4</v>
      </c>
      <c r="E2" s="1" t="s">
        <v>139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411</v>
      </c>
      <c r="C4" s="2" t="s">
        <v>412</v>
      </c>
      <c r="D4" s="6">
        <v>0.4</v>
      </c>
      <c r="E4" s="1" t="s">
        <v>139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  <row r="45" ht="11.25" customHeight="1" x14ac:dyDescent="0.3"/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8" sqref="F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6" sqref="G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15" sqref="F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16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17" sqref="F1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3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6" workbookViewId="0">
      <selection activeCell="H14" sqref="H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0.75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17.7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0.5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0.75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17.7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16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17.7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K12" sqref="K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47</v>
      </c>
      <c r="C2" s="2" t="s">
        <v>55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48</v>
      </c>
      <c r="C4" s="2" t="s">
        <v>56</v>
      </c>
      <c r="D4" s="6">
        <v>150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49</v>
      </c>
      <c r="C6" s="2" t="s">
        <v>57</v>
      </c>
      <c r="D6" s="6">
        <v>80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50</v>
      </c>
      <c r="C8" s="2" t="s">
        <v>51</v>
      </c>
      <c r="D8" s="6">
        <v>25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52</v>
      </c>
      <c r="C10" s="2" t="s">
        <v>53</v>
      </c>
      <c r="D10" s="6">
        <v>6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8.400000000000006" x14ac:dyDescent="0.3">
      <c r="A12" s="8">
        <v>6</v>
      </c>
      <c r="B12" s="1" t="s">
        <v>54</v>
      </c>
      <c r="C12" s="2" t="s">
        <v>58</v>
      </c>
      <c r="D12" s="6">
        <v>15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s="9" customFormat="1" x14ac:dyDescent="0.3">
      <c r="A14" s="7"/>
      <c r="B14" s="3"/>
      <c r="C14" s="3" t="s">
        <v>15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6" workbookViewId="0">
      <selection activeCell="L16" sqref="L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60</v>
      </c>
      <c r="C2" s="2" t="s">
        <v>61</v>
      </c>
      <c r="D2" s="6">
        <v>15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62</v>
      </c>
      <c r="C4" s="2" t="s">
        <v>63</v>
      </c>
      <c r="D4" s="6">
        <v>15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64</v>
      </c>
      <c r="C6" s="2" t="s">
        <v>65</v>
      </c>
      <c r="D6" s="6">
        <v>15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66</v>
      </c>
      <c r="C8" s="2" t="s">
        <v>67</v>
      </c>
      <c r="D8" s="6">
        <v>15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68</v>
      </c>
      <c r="C10" s="2" t="s">
        <v>69</v>
      </c>
      <c r="D10" s="6">
        <v>15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6" x14ac:dyDescent="0.3">
      <c r="A12" s="8">
        <v>6</v>
      </c>
      <c r="B12" s="1" t="s">
        <v>70</v>
      </c>
      <c r="C12" s="2" t="s">
        <v>71</v>
      </c>
      <c r="D12" s="6">
        <v>5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72</v>
      </c>
      <c r="C14" s="2" t="s">
        <v>73</v>
      </c>
      <c r="D14" s="6">
        <v>5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74</v>
      </c>
      <c r="C16" s="2" t="s">
        <v>75</v>
      </c>
      <c r="D16" s="6">
        <v>150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76</v>
      </c>
      <c r="C18" s="2" t="s">
        <v>77</v>
      </c>
      <c r="D18" s="6">
        <v>80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2022-12-06T12:53:18Z</dcterms:modified>
</cp:coreProperties>
</file>