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Izabella u. 8. I.em. 17/"/>
    </mc:Choice>
  </mc:AlternateContent>
  <xr:revisionPtr revIDLastSave="0" documentId="8_{D466A604-1AC7-45C9-B316-C772FD129D96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Előregyártott épületszerkezeti " sheetId="17" r:id="rId8"/>
    <sheet name="Falazás és egyéb kőművesmunka" sheetId="16" r:id="rId9"/>
    <sheet name="Vakolás és rabicolás" sheetId="15" r:id="rId10"/>
    <sheet name="Szárazépítés" sheetId="12" r:id="rId11"/>
    <sheet name="Hideg- és melegburkolatok készí" sheetId="11" r:id="rId12"/>
    <sheet name="Fa- és műanyag szerkezet elhely" sheetId="10" r:id="rId13"/>
    <sheet name="Felületképzés" sheetId="9" r:id="rId14"/>
    <sheet name="Szigetelés" sheetId="8" r:id="rId15"/>
    <sheet name="Beépített berendezési tárgyak e" sheetId="7" r:id="rId16"/>
    <sheet name="Elektromosenergia-ellátás, vill" sheetId="6" r:id="rId17"/>
    <sheet name="Épületautomatika, -felügyelet (" sheetId="5" r:id="rId18"/>
    <sheet name="Épületgépészeti csővezeték szer" sheetId="4" r:id="rId19"/>
    <sheet name="Épületgépészeti szerelvények és" sheetId="3" r:id="rId20"/>
    <sheet name="Szellőztetőberendezések" sheetId="2" r:id="rId21"/>
    <sheet name="Takarítási munka" sheetId="1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16" l="1"/>
  <c r="I14" i="16"/>
  <c r="H86" i="3"/>
  <c r="H2" i="1"/>
  <c r="H6" i="1"/>
  <c r="B21" i="23"/>
  <c r="I2" i="1"/>
  <c r="H4" i="1"/>
  <c r="I4" i="1"/>
  <c r="H2" i="2"/>
  <c r="I2" i="2"/>
  <c r="H5" i="2"/>
  <c r="I5" i="2"/>
  <c r="H7" i="2"/>
  <c r="B20" i="23"/>
  <c r="I7" i="2"/>
  <c r="C20" i="23"/>
  <c r="H2" i="3"/>
  <c r="I2" i="3"/>
  <c r="H4" i="3"/>
  <c r="I4" i="3"/>
  <c r="H6" i="3"/>
  <c r="I6" i="3"/>
  <c r="H8" i="3"/>
  <c r="I8" i="3"/>
  <c r="H10" i="3"/>
  <c r="I10" i="3"/>
  <c r="H12" i="3"/>
  <c r="I12" i="3"/>
  <c r="H14" i="3"/>
  <c r="I14" i="3"/>
  <c r="H16" i="3"/>
  <c r="I16" i="3"/>
  <c r="H18" i="3"/>
  <c r="I18" i="3"/>
  <c r="H20" i="3"/>
  <c r="I20" i="3"/>
  <c r="H22" i="3"/>
  <c r="I22" i="3"/>
  <c r="H24" i="3"/>
  <c r="I24" i="3"/>
  <c r="H26" i="3"/>
  <c r="I26" i="3"/>
  <c r="H28" i="3"/>
  <c r="I28" i="3"/>
  <c r="H31" i="3"/>
  <c r="I31" i="3"/>
  <c r="H33" i="3"/>
  <c r="I33" i="3"/>
  <c r="H35" i="3"/>
  <c r="I35" i="3"/>
  <c r="H37" i="3"/>
  <c r="I37" i="3"/>
  <c r="H42" i="3"/>
  <c r="I42" i="3"/>
  <c r="H44" i="3"/>
  <c r="I44" i="3"/>
  <c r="H46" i="3"/>
  <c r="I46" i="3"/>
  <c r="H48" i="3"/>
  <c r="I48" i="3"/>
  <c r="H50" i="3"/>
  <c r="I50" i="3"/>
  <c r="H52" i="3"/>
  <c r="I52" i="3"/>
  <c r="H54" i="3"/>
  <c r="I54" i="3"/>
  <c r="H56" i="3"/>
  <c r="I56" i="3"/>
  <c r="H58" i="3"/>
  <c r="I58" i="3"/>
  <c r="H60" i="3"/>
  <c r="I60" i="3"/>
  <c r="H62" i="3"/>
  <c r="I62" i="3"/>
  <c r="H64" i="3"/>
  <c r="I64" i="3"/>
  <c r="H66" i="3"/>
  <c r="I66" i="3"/>
  <c r="H68" i="3"/>
  <c r="I68" i="3"/>
  <c r="H70" i="3"/>
  <c r="I70" i="3"/>
  <c r="H72" i="3"/>
  <c r="I72" i="3"/>
  <c r="H74" i="3"/>
  <c r="I74" i="3"/>
  <c r="H76" i="3"/>
  <c r="I76" i="3"/>
  <c r="H78" i="3"/>
  <c r="I78" i="3"/>
  <c r="H80" i="3"/>
  <c r="I80" i="3"/>
  <c r="H82" i="3"/>
  <c r="I82" i="3"/>
  <c r="H84" i="3"/>
  <c r="I84" i="3"/>
  <c r="I86" i="3"/>
  <c r="H2" i="4"/>
  <c r="I2" i="4"/>
  <c r="H4" i="4"/>
  <c r="I4" i="4"/>
  <c r="H6" i="4"/>
  <c r="I6" i="4"/>
  <c r="H8" i="4"/>
  <c r="I8" i="4"/>
  <c r="H10" i="4"/>
  <c r="I10" i="4"/>
  <c r="H13" i="4"/>
  <c r="I13" i="4"/>
  <c r="H16" i="4"/>
  <c r="I16" i="4"/>
  <c r="H18" i="4"/>
  <c r="I18" i="4"/>
  <c r="H20" i="4"/>
  <c r="I20" i="4"/>
  <c r="H22" i="4"/>
  <c r="I22" i="4"/>
  <c r="H24" i="4"/>
  <c r="I24" i="4"/>
  <c r="H26" i="4"/>
  <c r="I26" i="4"/>
  <c r="H28" i="4"/>
  <c r="I28" i="4"/>
  <c r="H30" i="4"/>
  <c r="I30" i="4"/>
  <c r="H32" i="4"/>
  <c r="I32" i="4"/>
  <c r="H34" i="4"/>
  <c r="I34" i="4"/>
  <c r="H36" i="4"/>
  <c r="I36" i="4"/>
  <c r="H2" i="5"/>
  <c r="H7" i="5"/>
  <c r="B17" i="23"/>
  <c r="I2" i="5"/>
  <c r="H4" i="5"/>
  <c r="I4" i="5"/>
  <c r="I7" i="5"/>
  <c r="C17" i="23"/>
  <c r="H2" i="6"/>
  <c r="I2" i="6"/>
  <c r="H4" i="6"/>
  <c r="I4" i="6"/>
  <c r="H6" i="6"/>
  <c r="I6" i="6"/>
  <c r="H8" i="6"/>
  <c r="I8" i="6"/>
  <c r="H10" i="6"/>
  <c r="I10" i="6"/>
  <c r="H12" i="6"/>
  <c r="I12" i="6"/>
  <c r="H14" i="6"/>
  <c r="I14" i="6"/>
  <c r="H16" i="6"/>
  <c r="I16" i="6"/>
  <c r="H19" i="6"/>
  <c r="I19" i="6"/>
  <c r="H22" i="6"/>
  <c r="I22" i="6"/>
  <c r="H25" i="6"/>
  <c r="I25" i="6"/>
  <c r="H28" i="6"/>
  <c r="I28" i="6"/>
  <c r="H30" i="6"/>
  <c r="I30" i="6"/>
  <c r="H33" i="6"/>
  <c r="I33" i="6"/>
  <c r="H36" i="6"/>
  <c r="I36" i="6"/>
  <c r="H39" i="6"/>
  <c r="I39" i="6"/>
  <c r="H42" i="6"/>
  <c r="I42" i="6"/>
  <c r="H44" i="6"/>
  <c r="I44" i="6"/>
  <c r="H46" i="6"/>
  <c r="I46" i="6"/>
  <c r="H48" i="6"/>
  <c r="I48" i="6"/>
  <c r="H50" i="6"/>
  <c r="I50" i="6"/>
  <c r="H52" i="6"/>
  <c r="I52" i="6"/>
  <c r="H54" i="6"/>
  <c r="I54" i="6"/>
  <c r="H56" i="6"/>
  <c r="I56" i="6"/>
  <c r="H58" i="6"/>
  <c r="I58" i="6"/>
  <c r="H60" i="6"/>
  <c r="I60" i="6"/>
  <c r="H62" i="6"/>
  <c r="I62" i="6"/>
  <c r="H64" i="6"/>
  <c r="I64" i="6"/>
  <c r="H66" i="6"/>
  <c r="I66" i="6"/>
  <c r="H68" i="6"/>
  <c r="I68" i="6"/>
  <c r="H70" i="6"/>
  <c r="I70" i="6"/>
  <c r="H72" i="6"/>
  <c r="I72" i="6"/>
  <c r="H74" i="6"/>
  <c r="I74" i="6"/>
  <c r="H76" i="6"/>
  <c r="I76" i="6"/>
  <c r="H79" i="6"/>
  <c r="I79" i="6"/>
  <c r="H81" i="6"/>
  <c r="I81" i="6"/>
  <c r="H83" i="6"/>
  <c r="I83" i="6"/>
  <c r="H86" i="6"/>
  <c r="I86" i="6"/>
  <c r="H88" i="6"/>
  <c r="I88" i="6"/>
  <c r="H90" i="6"/>
  <c r="I90" i="6"/>
  <c r="H92" i="6"/>
  <c r="I92" i="6"/>
  <c r="H94" i="6"/>
  <c r="I94" i="6"/>
  <c r="H96" i="6"/>
  <c r="I96" i="6"/>
  <c r="H99" i="6"/>
  <c r="I99" i="6"/>
  <c r="H101" i="6"/>
  <c r="I101" i="6"/>
  <c r="H2" i="7"/>
  <c r="H4" i="7"/>
  <c r="B15" i="23"/>
  <c r="I2" i="7"/>
  <c r="I4" i="7"/>
  <c r="C15" i="23"/>
  <c r="H2" i="8"/>
  <c r="I2" i="8"/>
  <c r="H4" i="8"/>
  <c r="I4" i="8"/>
  <c r="H7" i="8"/>
  <c r="I7" i="8"/>
  <c r="H2" i="9"/>
  <c r="I2" i="9"/>
  <c r="H4" i="9"/>
  <c r="I4" i="9"/>
  <c r="H7" i="9"/>
  <c r="I7" i="9"/>
  <c r="H9" i="9"/>
  <c r="I9" i="9"/>
  <c r="H11" i="9"/>
  <c r="I11" i="9"/>
  <c r="H14" i="9"/>
  <c r="I14" i="9"/>
  <c r="H16" i="9"/>
  <c r="I16" i="9"/>
  <c r="H18" i="9"/>
  <c r="I18" i="9"/>
  <c r="H2" i="10"/>
  <c r="I2" i="10"/>
  <c r="H4" i="10"/>
  <c r="I4" i="10"/>
  <c r="H7" i="10"/>
  <c r="I7" i="10"/>
  <c r="H10" i="10"/>
  <c r="I10" i="10"/>
  <c r="H13" i="10"/>
  <c r="I13" i="10"/>
  <c r="H15" i="10"/>
  <c r="I15" i="10"/>
  <c r="H2" i="11"/>
  <c r="I2" i="11"/>
  <c r="H4" i="11"/>
  <c r="I4" i="11"/>
  <c r="H6" i="11"/>
  <c r="I6" i="11"/>
  <c r="H8" i="11"/>
  <c r="I8" i="11"/>
  <c r="H10" i="11"/>
  <c r="I10" i="11"/>
  <c r="H12" i="11"/>
  <c r="I12" i="11"/>
  <c r="H14" i="11"/>
  <c r="I14" i="11"/>
  <c r="H17" i="11"/>
  <c r="I17" i="11"/>
  <c r="H19" i="11"/>
  <c r="I19" i="11"/>
  <c r="H21" i="11"/>
  <c r="I21" i="11"/>
  <c r="H23" i="11"/>
  <c r="I23" i="11"/>
  <c r="H26" i="11"/>
  <c r="I26" i="11"/>
  <c r="H29" i="11"/>
  <c r="I29" i="11"/>
  <c r="H32" i="11"/>
  <c r="I32" i="11"/>
  <c r="H34" i="11"/>
  <c r="I34" i="11"/>
  <c r="H36" i="11"/>
  <c r="I36" i="11"/>
  <c r="H2" i="12"/>
  <c r="H4" i="12"/>
  <c r="B10" i="23"/>
  <c r="I2" i="12"/>
  <c r="I4" i="12"/>
  <c r="C10" i="23"/>
  <c r="H2" i="15"/>
  <c r="I2" i="15"/>
  <c r="H4" i="15"/>
  <c r="I4" i="15"/>
  <c r="H6" i="15"/>
  <c r="I6" i="15"/>
  <c r="H8" i="15"/>
  <c r="I8" i="15"/>
  <c r="H10" i="15"/>
  <c r="I10" i="15"/>
  <c r="H12" i="15"/>
  <c r="I12" i="15"/>
  <c r="H14" i="15"/>
  <c r="I14" i="15"/>
  <c r="H16" i="15"/>
  <c r="I16" i="15"/>
  <c r="H18" i="15"/>
  <c r="I18" i="15"/>
  <c r="H2" i="16"/>
  <c r="H16" i="16"/>
  <c r="B8" i="23"/>
  <c r="I2" i="16"/>
  <c r="H4" i="16"/>
  <c r="I4" i="16"/>
  <c r="H6" i="16"/>
  <c r="I6" i="16"/>
  <c r="H8" i="16"/>
  <c r="I8" i="16"/>
  <c r="H10" i="16"/>
  <c r="I10" i="16"/>
  <c r="H12" i="16"/>
  <c r="I12" i="16"/>
  <c r="H2" i="17"/>
  <c r="H5" i="17"/>
  <c r="B7" i="23"/>
  <c r="I2" i="17"/>
  <c r="I5" i="17"/>
  <c r="C7" i="23"/>
  <c r="H2" i="18"/>
  <c r="I2" i="18"/>
  <c r="H4" i="18"/>
  <c r="I4" i="18"/>
  <c r="H6" i="18"/>
  <c r="I6" i="18"/>
  <c r="H8" i="18"/>
  <c r="I8" i="18"/>
  <c r="H10" i="18"/>
  <c r="I10" i="18"/>
  <c r="H12" i="18"/>
  <c r="I12" i="18"/>
  <c r="H14" i="18"/>
  <c r="I14" i="18"/>
  <c r="H2" i="19"/>
  <c r="I2" i="19"/>
  <c r="I4" i="19"/>
  <c r="C5" i="23"/>
  <c r="H4" i="19"/>
  <c r="B5" i="23"/>
  <c r="H2" i="20"/>
  <c r="H6" i="20"/>
  <c r="B4" i="23"/>
  <c r="I2" i="20"/>
  <c r="H4" i="20"/>
  <c r="I4" i="20"/>
  <c r="I6" i="20"/>
  <c r="C4" i="23"/>
  <c r="H2" i="21"/>
  <c r="H4" i="21"/>
  <c r="B3" i="23"/>
  <c r="I2" i="21"/>
  <c r="I4" i="21"/>
  <c r="C3" i="23"/>
  <c r="H2" i="22"/>
  <c r="I2" i="22"/>
  <c r="H4" i="22"/>
  <c r="B2" i="23"/>
  <c r="I4" i="22"/>
  <c r="C2" i="23"/>
  <c r="H10" i="8"/>
  <c r="B14" i="23"/>
  <c r="I6" i="1"/>
  <c r="C21" i="23"/>
  <c r="I88" i="3"/>
  <c r="C19" i="23"/>
  <c r="H88" i="3"/>
  <c r="B19" i="23"/>
  <c r="H38" i="4"/>
  <c r="B18" i="23"/>
  <c r="I38" i="4"/>
  <c r="C18" i="23"/>
  <c r="H103" i="6"/>
  <c r="B16" i="23"/>
  <c r="I103" i="6"/>
  <c r="C16" i="23"/>
  <c r="I10" i="8"/>
  <c r="C14" i="23"/>
  <c r="H20" i="9"/>
  <c r="B13" i="23"/>
  <c r="I20" i="9"/>
  <c r="C13" i="23"/>
  <c r="H18" i="10"/>
  <c r="B12" i="23"/>
  <c r="I18" i="10"/>
  <c r="C12" i="23"/>
  <c r="H38" i="11"/>
  <c r="B11" i="23"/>
  <c r="I38" i="11"/>
  <c r="C11" i="23"/>
  <c r="H20" i="15"/>
  <c r="B9" i="23"/>
  <c r="I20" i="15"/>
  <c r="C9" i="23"/>
  <c r="I16" i="16"/>
  <c r="C8" i="23"/>
  <c r="I16" i="18"/>
  <c r="C6" i="23"/>
  <c r="H16" i="18"/>
  <c r="B6" i="23"/>
  <c r="C24" i="24"/>
  <c r="C25" i="24"/>
  <c r="C22" i="23"/>
  <c r="D24" i="24"/>
  <c r="D25" i="24"/>
  <c r="B22" i="23"/>
  <c r="C26" i="24"/>
  <c r="C27" i="24"/>
  <c r="C28" i="24"/>
</calcChain>
</file>

<file path=xl/sharedStrings.xml><?xml version="1.0" encoding="utf-8"?>
<sst xmlns="http://schemas.openxmlformats.org/spreadsheetml/2006/main" count="805" uniqueCount="433">
  <si>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</si>
  <si>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</si>
  <si>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</si>
  <si>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</si>
  <si>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</si>
  <si>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</si>
  <si>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</si>
  <si>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</si>
  <si>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</si>
  <si>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</si>
  <si>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</si>
  <si>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</si>
  <si>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</si>
  <si>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</si>
  <si>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</si>
  <si>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</si>
  <si>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</si>
  <si>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</si>
  <si>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</si>
  <si>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</si>
  <si>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</si>
  <si>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</si>
  <si>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</si>
  <si>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</si>
  <si>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</si>
  <si>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</si>
  <si>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</si>
  <si>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</si>
  <si>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</si>
  <si>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</si>
  <si>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</si>
  <si>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</si>
  <si>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</si>
  <si>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</si>
  <si>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</si>
  <si>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</si>
  <si>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</si>
  <si>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</si>
  <si>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</si>
  <si>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</si>
  <si>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</si>
  <si>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</si>
  <si>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</si>
  <si>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</si>
  <si>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</si>
  <si>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</si>
  <si>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</si>
  <si>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32-002-1.1.1-0112052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</si>
  <si>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</si>
  <si>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LEIER MDA nyílásáthidaló 6,5×12 cm, égetett kerámia köpenyelemmel, 100 cm, Cikkszám: HUTMD3087</t>
  </si>
  <si>
    <t>Előregyártott épületszerkezeti elem elhelyezése és szerelése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</si>
  <si>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</si>
  <si>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</si>
  <si>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</si>
  <si>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</si>
  <si>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</si>
  <si>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</si>
  <si>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</si>
  <si>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</si>
  <si>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</si>
  <si>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</si>
  <si>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</si>
  <si>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</si>
  <si>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</si>
  <si>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</si>
  <si>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</si>
  <si>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</si>
  <si>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</si>
  <si>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</si>
  <si>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</si>
  <si>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</si>
  <si>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</si>
  <si>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</si>
  <si>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</si>
  <si>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</si>
  <si>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</si>
  <si>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36-090-1.1.1-0550030</t>
  </si>
  <si>
    <t>Vakolatjavítás oldalfalon, tégla-, beton-, kőfelületen vagy építőlemezen, a meglazult, sérült vakolat előzetes leverésével, hiánypótlás 5% alatt Hvb4-mc, beltéri, vakoló, cementes mészhabarcs mészpéppel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</si>
  <si>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</si>
  <si>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</si>
  <si>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</si>
  <si>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</si>
  <si>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</si>
  <si>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39-003-21.7.1.2</t>
  </si>
  <si>
    <t>Kiegészítő és mellékmunkák, felár kerek nyílás kialakítására, ásványi vagy gipsz álmennyezetben, átmérőtől függően Ø 101-200 mm között</t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</si>
  <si>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</si>
  <si>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</si>
  <si>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</si>
  <si>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</si>
  <si>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</si>
  <si>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</si>
  <si>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</si>
  <si>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42-000-3.2.1</t>
  </si>
  <si>
    <t>Fa-, hézagmentes műanyag- és szőnyegburkolatok bontása, csaphornyos vagy mozaikparketta, 22 mm vastag vakpadlóra szegezve</t>
  </si>
  <si>
    <t>42-000-3.4</t>
  </si>
  <si>
    <t>Fa-, hézagmentes műanyag- és szőnyegburkolatok bontása, gumilemez vagy PVC burkolat tekercsből, lapokból vagy lépcsőn betétként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</si>
  <si>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</si>
  <si>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</si>
  <si>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</si>
  <si>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</si>
  <si>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</si>
  <si>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</si>
  <si>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</si>
  <si>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</si>
  <si>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</si>
  <si>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</si>
  <si>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</si>
  <si>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</si>
  <si>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</si>
  <si>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</si>
  <si>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</si>
  <si>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</si>
  <si>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</si>
  <si>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</si>
  <si>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</si>
  <si>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42-042-5.1.1-0312119</t>
  </si>
  <si>
    <t>Laminált padló fektetése, (szegélyléccel együtt) kiegyenlített aljzatra, telibe ragasztva (mechanikus illesztésű) (ragasztó anyag külön tételben kiírva) Tarkett Smart 832 AC4 kopásáll. laminált padló, 8,0 mm vtg., 19,2 cm x 129,2 cm 39 szín</t>
  </si>
  <si>
    <t>42-042-5.1.8-0316001</t>
  </si>
  <si>
    <t>Laminált padló fektetése, (szegélyléccel együtt) kiegyenlített aljzatra, parketta alátétlemez elhelyezése FLOORMAT XPS alapú barázdált parketta alátétlemez, 50x100 cm, 2 mm vtg., Cikkszám: T14201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</si>
  <si>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</si>
  <si>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</si>
  <si>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</si>
  <si>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</si>
  <si>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</si>
  <si>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</si>
  <si>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</si>
  <si>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</si>
  <si>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</si>
  <si>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egyszárnyú, fokozott hőszigetelésű bejárati ajtó, lazúros vagy RAL fedő festett, hossztoldott 100 x 210 cm (felülvilágítóval)</t>
  </si>
  <si>
    <t>44-001-4-0180055</t>
  </si>
  <si>
    <t>Kiegészítő tartozékok elhelyezése ajtóhoz, küszöb, vaktok, bármilyen méretű nyílászáróhoz Küszöb keményfából 800x150 mm, 20 mm vtg., küszöbsín horony marással</t>
  </si>
  <si>
    <t>44-002-1.2.1.2</t>
  </si>
  <si>
    <t>Fa kültéri nyílászárók, kétrétegű gerébtokos ablak elhelyezése, falazással egyidejűleg vagy kihagyott nyílásba, (szerelvényezéssel, illesztéssel), kávás falba, 4,01-6,00 m kerület között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</si>
  <si>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</si>
  <si>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</si>
  <si>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</si>
  <si>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</si>
  <si>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</si>
  <si>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</si>
  <si>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</si>
  <si>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</si>
  <si>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</si>
  <si>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</si>
  <si>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</si>
  <si>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47-010-1.2.2-0419507</t>
  </si>
  <si>
    <t>Normál nem egyenletes nedvszívóképességű ásványi falfelületek alapozása, felületmegerősítése, szilikát káli-vízüveg bázisú alapozóval, tagolt felületen POLI-FARBE Inntaler páraáteresztő szilikát alapozó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</si>
  <si>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</si>
  <si>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</si>
  <si>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</si>
  <si>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</si>
  <si>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</si>
  <si>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</si>
  <si>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</si>
  <si>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</si>
  <si>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</si>
  <si>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Felületképzés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</si>
  <si>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</si>
  <si>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</si>
  <si>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</si>
  <si>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</si>
  <si>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</si>
  <si>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</si>
  <si>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</si>
  <si>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</si>
  <si>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</si>
  <si>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</si>
  <si>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</si>
  <si>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</si>
  <si>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</si>
  <si>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</si>
  <si>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</si>
  <si>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</si>
  <si>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</si>
  <si>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</si>
  <si>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</si>
  <si>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</si>
  <si>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</si>
  <si>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</si>
  <si>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</si>
  <si>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</si>
  <si>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</si>
  <si>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</si>
  <si>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</si>
  <si>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</si>
  <si>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</si>
  <si>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</si>
  <si>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</si>
  <si>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</si>
  <si>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</si>
  <si>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</si>
  <si>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</si>
  <si>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</si>
  <si>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</si>
  <si>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</si>
  <si>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</si>
  <si>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</si>
  <si>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</si>
  <si>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</si>
  <si>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</si>
  <si>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</si>
  <si>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</si>
  <si>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</si>
  <si>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</si>
  <si>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</si>
  <si>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</si>
  <si>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</si>
  <si>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</si>
  <si>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</si>
  <si>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</si>
  <si>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</si>
  <si>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</si>
  <si>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</si>
  <si>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</si>
  <si>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</si>
  <si>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</si>
  <si>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</si>
  <si>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</si>
  <si>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</si>
  <si>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</si>
  <si>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</si>
  <si>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</si>
  <si>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</si>
  <si>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</si>
  <si>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</si>
  <si>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</si>
  <si>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</si>
  <si>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</si>
  <si>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</si>
  <si>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</si>
  <si>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</si>
  <si>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</si>
  <si>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</si>
  <si>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</si>
  <si>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</si>
  <si>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</si>
  <si>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</si>
  <si>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71-009-15.1</t>
  </si>
  <si>
    <t>Kombinált fogyasztásmérő szekrények, nappali, 4 vagy 6 modulos csapófedeles ablakkal, 1 db egyfázisú általános és 1 db egyfázisú vezérelt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</si>
  <si>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</si>
  <si>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</si>
  <si>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</si>
  <si>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</si>
  <si>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</si>
  <si>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</si>
  <si>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</si>
  <si>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</si>
  <si>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</si>
  <si>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</si>
  <si>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</si>
  <si>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</si>
  <si>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t>71-013-7.2-0310386</t>
  </si>
  <si>
    <t>Villám és érintsévédelmi mérés és jegyzőkönyv készítése</t>
  </si>
  <si>
    <t>Elektromos hőtárolós kályha szerelése és beüzemelése álló kivitelben, Stiebel Eltron ETS 500 Plus, elektronikusan vezérelt hőtárolós kályha, komplett, szobatermosztáttal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</si>
  <si>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</si>
  <si>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</si>
  <si>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</si>
  <si>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</si>
  <si>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</si>
  <si>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</si>
  <si>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</si>
  <si>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</si>
  <si>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</si>
  <si>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</si>
  <si>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</si>
  <si>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</si>
  <si>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</si>
  <si>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</si>
  <si>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</si>
  <si>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</si>
  <si>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</si>
  <si>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</si>
  <si>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</si>
  <si>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</si>
  <si>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</si>
  <si>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</si>
  <si>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</si>
  <si>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</si>
  <si>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</si>
  <si>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</si>
  <si>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</si>
  <si>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</si>
  <si>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</si>
  <si>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</si>
  <si>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</si>
  <si>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</si>
  <si>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</si>
  <si>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</si>
  <si>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</si>
  <si>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</si>
  <si>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</si>
  <si>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</si>
  <si>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</si>
  <si>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</si>
  <si>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</si>
  <si>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</si>
  <si>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</si>
  <si>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</si>
  <si>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</si>
  <si>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</si>
  <si>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</si>
  <si>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</si>
  <si>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</si>
  <si>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</si>
  <si>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</si>
  <si>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</si>
  <si>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</si>
  <si>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</si>
  <si>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</si>
  <si>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</si>
  <si>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</si>
  <si>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</si>
  <si>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</si>
  <si>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</si>
  <si>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</si>
  <si>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</si>
  <si>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</si>
  <si>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</si>
  <si>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</si>
  <si>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</si>
  <si>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</si>
  <si>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</si>
  <si>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</si>
  <si>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</si>
  <si>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</si>
  <si>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</si>
  <si>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</si>
  <si>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</si>
  <si>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82-000-4.2.1.1</t>
  </si>
  <si>
    <t>Gáz- és fűtésszerelési berendezési tárgyak leszerelése, fűtésszerelési berendezési tárgyak kazánok 60 kW-ig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</si>
  <si>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</si>
  <si>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</si>
  <si>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</si>
  <si>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</si>
  <si>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</si>
  <si>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</si>
  <si>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</si>
  <si>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</si>
  <si>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</si>
  <si>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</si>
  <si>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</si>
  <si>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</si>
  <si>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82-004-1.3-0355014</t>
  </si>
  <si>
    <t>Elektromos melegvíztermelő és tároló berendezés elhelyezése, tartozékokkal, szerelvényekkel, vízoldali bekötéssel, elektromos bekötés nélkül, 80,01- 200 liter között Aquastic AQ 100 zártrendszerű elektromos forróvíztároló, fali függőleges kivitelű, 100</t>
  </si>
  <si>
    <t>literes tűzzománcozott acél tartállyal, aktív anódos védelemmel, kombinált biztonsági szeleppel, a tartály maximális üzemi nyomása: 0,6 MPa, 1,8 kW elektromos teljesítmény, Csz.: 2111913500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</si>
  <si>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</si>
  <si>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</si>
  <si>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</si>
  <si>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</si>
  <si>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</si>
  <si>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</si>
  <si>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</si>
  <si>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</si>
  <si>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</si>
  <si>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</si>
  <si>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</si>
  <si>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</si>
  <si>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</si>
  <si>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</si>
  <si>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</si>
  <si>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</si>
  <si>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</si>
  <si>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</si>
  <si>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</si>
  <si>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</si>
  <si>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</si>
  <si>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</si>
  <si>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</si>
  <si>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</si>
  <si>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</si>
  <si>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</si>
  <si>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</si>
  <si>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</si>
  <si>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</si>
  <si>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</si>
  <si>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</si>
  <si>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</si>
  <si>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</si>
  <si>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</si>
  <si>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</si>
  <si>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</si>
  <si>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</si>
  <si>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</si>
  <si>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Vízmérő felszereléséhez szükséges ügyintézés, plombáltatás, számlázásbavétel</t>
  </si>
  <si>
    <t>Gázmérő le és felszereltetés / FŐGÁZ Zrt-nél történő ügyintézésével</t>
  </si>
  <si>
    <t>Gázóra elszállítása, régi vezeték ledugózása, FŐGÁZ Zrt-nél történő ügyintézéssel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</si>
  <si>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</si>
  <si>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</si>
  <si>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83-001-2.1.1-0830002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</si>
  <si>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</si>
  <si>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Csz.: APSPIKOBN05100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</si>
  <si>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</si>
  <si>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</si>
  <si>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</si>
  <si>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</si>
  <si>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</si>
  <si>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</si>
  <si>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</si>
  <si>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</si>
  <si>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</si>
  <si>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</si>
  <si>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</si>
  <si>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</si>
  <si>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</si>
  <si>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</si>
  <si>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</si>
  <si>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</si>
  <si>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</si>
  <si>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</si>
  <si>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</si>
  <si>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</si>
  <si>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</si>
  <si>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</si>
  <si>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</si>
  <si>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</si>
  <si>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</si>
  <si>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</si>
  <si>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</si>
  <si>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</si>
  <si>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Lakásfelújítás</t>
  </si>
  <si>
    <t>Vakpadló készítése 24 mm-es deszkából, 48x75 mm-es párnafákkal Lucfenyő szélezett deszka, 3-6,5 m-es, 24 mm-es / OSB alátét késztése</t>
  </si>
  <si>
    <t>42-042-1-0110027-M</t>
  </si>
  <si>
    <t>71-022-1.1.1.2-0244006</t>
  </si>
  <si>
    <t>Infrapaneles felületfűtés, elektromos vezetékezés kiépítése nélkül (hajlékony rézvezeték), elektromos bekötéssel (230V), csavaros rögzítéssel, álmennyezetbe süllyesztett szereléssel, kazettás kialakítás, keret nélkül, Fűtőteljesítmény: 60-1250 W</t>
  </si>
  <si>
    <t>INFRATEMP ITPPI 300-595 infrapanel, keret nélküli, 595x595x16 mm, 230V, 300W, fehér színben, Cikksz: ITPPI300-595</t>
  </si>
  <si>
    <t>Ssz.24</t>
  </si>
  <si>
    <t>Fa kültéri nyílászárók, kétrétegű gerébtokos ablak felújítása, , (szerelvényezéssel, illesztéssel), kávás falba, 4,01-6,00 m kerület között</t>
  </si>
  <si>
    <t>elektromos vízmelegítő konyhába 10 lit</t>
  </si>
  <si>
    <t>Gázkészülék üzembehelyezése, beszabályozása</t>
  </si>
  <si>
    <t>Készült: 2022 II. félév</t>
  </si>
  <si>
    <t>K</t>
  </si>
  <si>
    <t>válaszfal bontása nyílászáró helyén</t>
  </si>
  <si>
    <t>Név :</t>
  </si>
  <si>
    <t xml:space="preserve">Cím: Izabella u. 8. I.em. 17.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</si>
</sst>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0" fontId="5" fillId="0" borderId="2" xfId="0" applyFont="1" applyBorder="1" applyAlignment="1">
      <alignment vertical="top"/>
    </xf>
    <xf numFmtId="10" fontId="5" fillId="0" borderId="2" xfId="0" applyNumberFormat="1" applyFont="1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49" fontId="3" fillId="2" borderId="0" xfId="0" applyNumberFormat="1" applyFont="1" applyFill="1" applyAlignment="1">
      <alignment vertical="top" wrapText="1"/>
    </xf>
    <xf numFmtId="0" fontId="3" fillId="2" borderId="0" xfId="0" applyFont="1" applyFill="1" applyAlignment="1">
      <alignment horizontal="right"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A13" sqref="A13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38"/>
      <c r="B1" s="39"/>
      <c r="C1" s="39"/>
      <c r="D1" s="39"/>
    </row>
    <row r="2" spans="1:4" s="14" customFormat="1" x14ac:dyDescent="0.3">
      <c r="A2" s="38"/>
      <c r="B2" s="39"/>
      <c r="C2" s="39"/>
      <c r="D2" s="39"/>
    </row>
    <row r="3" spans="1:4" s="14" customFormat="1" x14ac:dyDescent="0.3">
      <c r="A3" s="38"/>
      <c r="B3" s="39"/>
      <c r="C3" s="39"/>
      <c r="D3" s="39"/>
    </row>
    <row r="4" spans="1:4" x14ac:dyDescent="0.3">
      <c r="A4" s="40"/>
      <c r="B4" s="39"/>
      <c r="C4" s="39"/>
      <c r="D4" s="39"/>
    </row>
    <row r="5" spans="1:4" x14ac:dyDescent="0.3">
      <c r="A5" s="40"/>
      <c r="B5" s="39"/>
      <c r="C5" s="39"/>
      <c r="D5" s="39"/>
    </row>
    <row r="6" spans="1:4" x14ac:dyDescent="0.3">
      <c r="A6" s="40"/>
      <c r="B6" s="39"/>
      <c r="C6" s="39"/>
      <c r="D6" s="39"/>
    </row>
    <row r="7" spans="1:4" x14ac:dyDescent="0.3">
      <c r="A7" s="40"/>
      <c r="B7" s="39"/>
      <c r="C7" s="39"/>
      <c r="D7" s="39"/>
    </row>
    <row r="9" spans="1:4" x14ac:dyDescent="0.3">
      <c r="A9" s="19" t="s">
        <v>431</v>
      </c>
      <c r="C9" s="10" t="s">
        <v>399</v>
      </c>
    </row>
    <row r="10" spans="1:4" x14ac:dyDescent="0.3">
      <c r="A10" s="10" t="s">
        <v>399</v>
      </c>
      <c r="C10" s="10" t="s">
        <v>399</v>
      </c>
    </row>
    <row r="11" spans="1:4" x14ac:dyDescent="0.3">
      <c r="A11" s="33" t="s">
        <v>432</v>
      </c>
      <c r="C11" s="10" t="s">
        <v>400</v>
      </c>
    </row>
    <row r="12" spans="1:4" x14ac:dyDescent="0.3">
      <c r="A12" s="10" t="s">
        <v>399</v>
      </c>
      <c r="C12" s="10" t="s">
        <v>401</v>
      </c>
    </row>
    <row r="13" spans="1:4" x14ac:dyDescent="0.3">
      <c r="A13" s="10" t="s">
        <v>399</v>
      </c>
      <c r="C13" s="10" t="s">
        <v>402</v>
      </c>
    </row>
    <row r="14" spans="1:4" x14ac:dyDescent="0.3">
      <c r="A14" s="10" t="s">
        <v>399</v>
      </c>
      <c r="C14" s="10" t="s">
        <v>403</v>
      </c>
    </row>
    <row r="15" spans="1:4" x14ac:dyDescent="0.3">
      <c r="A15" s="10" t="s">
        <v>404</v>
      </c>
      <c r="C15" s="10" t="s">
        <v>405</v>
      </c>
    </row>
    <row r="16" spans="1:4" x14ac:dyDescent="0.3">
      <c r="A16" s="10" t="s">
        <v>418</v>
      </c>
    </row>
    <row r="17" spans="1:4" x14ac:dyDescent="0.3">
      <c r="A17" s="10" t="s">
        <v>406</v>
      </c>
    </row>
    <row r="18" spans="1:4" x14ac:dyDescent="0.3">
      <c r="A18" s="10" t="s">
        <v>406</v>
      </c>
    </row>
    <row r="19" spans="1:4" x14ac:dyDescent="0.3">
      <c r="A19" s="21" t="s">
        <v>428</v>
      </c>
    </row>
    <row r="20" spans="1:4" x14ac:dyDescent="0.3">
      <c r="A20" s="10" t="s">
        <v>406</v>
      </c>
    </row>
    <row r="22" spans="1:4" x14ac:dyDescent="0.3">
      <c r="A22" s="41" t="s">
        <v>407</v>
      </c>
      <c r="B22" s="42"/>
      <c r="C22" s="42"/>
      <c r="D22" s="42"/>
    </row>
    <row r="23" spans="1:4" x14ac:dyDescent="0.3">
      <c r="A23" s="15" t="s">
        <v>408</v>
      </c>
      <c r="B23" s="15"/>
      <c r="C23" s="18" t="s">
        <v>409</v>
      </c>
      <c r="D23" s="18" t="s">
        <v>410</v>
      </c>
    </row>
    <row r="24" spans="1:4" x14ac:dyDescent="0.3">
      <c r="A24" s="15" t="s">
        <v>411</v>
      </c>
      <c r="B24" s="15"/>
      <c r="C24" s="15">
        <f>ROUND(SUM(Összesítő!B2:B18),0)</f>
        <v>0</v>
      </c>
      <c r="D24" s="15">
        <f>ROUND(SUM(Összesítő!C2:C18),0)</f>
        <v>0</v>
      </c>
    </row>
    <row r="25" spans="1:4" x14ac:dyDescent="0.3">
      <c r="A25" s="15" t="s">
        <v>412</v>
      </c>
      <c r="B25" s="15"/>
      <c r="C25" s="15">
        <f>ROUND(C24,0)</f>
        <v>0</v>
      </c>
      <c r="D25" s="15">
        <f>ROUND(D24,0)</f>
        <v>0</v>
      </c>
    </row>
    <row r="26" spans="1:4" x14ac:dyDescent="0.3">
      <c r="A26" s="20" t="s">
        <v>413</v>
      </c>
      <c r="B26" s="20"/>
      <c r="C26" s="43">
        <f>ROUND(C25+D25,0)</f>
        <v>0</v>
      </c>
      <c r="D26" s="43"/>
    </row>
    <row r="27" spans="1:4" x14ac:dyDescent="0.3">
      <c r="A27" s="15" t="s">
        <v>414</v>
      </c>
      <c r="B27" s="16">
        <v>0.27</v>
      </c>
      <c r="C27" s="44">
        <f>ROUND(C26*B27,0)</f>
        <v>0</v>
      </c>
      <c r="D27" s="44"/>
    </row>
    <row r="28" spans="1:4" x14ac:dyDescent="0.3">
      <c r="A28" s="15" t="s">
        <v>415</v>
      </c>
      <c r="B28" s="15"/>
      <c r="C28" s="43">
        <f>ROUND(C26+C27,0)</f>
        <v>0</v>
      </c>
      <c r="D28" s="43"/>
    </row>
    <row r="32" spans="1:4" x14ac:dyDescent="0.3">
      <c r="B32" s="45" t="s">
        <v>416</v>
      </c>
      <c r="C32" s="45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7:D7"/>
    <mergeCell ref="A22:D22"/>
    <mergeCell ref="C26:D26"/>
    <mergeCell ref="C27:D27"/>
    <mergeCell ref="C28:D28"/>
    <mergeCell ref="B32:C32"/>
    <mergeCell ref="A3:D3"/>
    <mergeCell ref="A4:D4"/>
    <mergeCell ref="A5:D5"/>
    <mergeCell ref="A6:D6"/>
    <mergeCell ref="A1:D1"/>
    <mergeCell ref="A2:D2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opLeftCell="A8" zoomScale="130" zoomScaleNormal="130" workbookViewId="0">
      <selection activeCell="G8" sqref="G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64</v>
      </c>
      <c r="C2" s="2" t="s">
        <v>65</v>
      </c>
      <c r="D2" s="6">
        <v>30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66</v>
      </c>
      <c r="C4" s="2" t="s">
        <v>67</v>
      </c>
      <c r="D4" s="6">
        <v>30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68</v>
      </c>
      <c r="C6" s="2" t="s">
        <v>69</v>
      </c>
      <c r="D6" s="6">
        <v>30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70</v>
      </c>
      <c r="C8" s="2" t="s">
        <v>71</v>
      </c>
      <c r="D8" s="6">
        <v>30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66" x14ac:dyDescent="0.3">
      <c r="A10" s="8">
        <v>5</v>
      </c>
      <c r="B10" s="1" t="s">
        <v>72</v>
      </c>
      <c r="C10" s="2" t="s">
        <v>73</v>
      </c>
      <c r="D10" s="6">
        <v>30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6" x14ac:dyDescent="0.3">
      <c r="A12" s="8">
        <v>6</v>
      </c>
      <c r="B12" s="1" t="s">
        <v>74</v>
      </c>
      <c r="C12" s="2" t="s">
        <v>75</v>
      </c>
      <c r="D12" s="6">
        <v>7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66" x14ac:dyDescent="0.3">
      <c r="A14" s="8">
        <v>7</v>
      </c>
      <c r="B14" s="1" t="s">
        <v>76</v>
      </c>
      <c r="C14" s="2" t="s">
        <v>77</v>
      </c>
      <c r="D14" s="6">
        <v>6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78</v>
      </c>
      <c r="C16" s="2" t="s">
        <v>79</v>
      </c>
      <c r="D16" s="6">
        <v>125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80</v>
      </c>
      <c r="C18" s="2" t="s">
        <v>81</v>
      </c>
      <c r="D18" s="6">
        <v>70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s="9" customFormat="1" x14ac:dyDescent="0.3">
      <c r="A20" s="7"/>
      <c r="B20" s="3"/>
      <c r="C20" s="3" t="s">
        <v>15</v>
      </c>
      <c r="D20" s="5"/>
      <c r="E20" s="3"/>
      <c r="F20" s="5"/>
      <c r="G20" s="5"/>
      <c r="H20" s="5">
        <f>ROUND(SUM(H2:H19),0)</f>
        <v>0</v>
      </c>
      <c r="I20" s="5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Vakolás és rabicolás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workbookViewId="0">
      <selection activeCell="G3" sqref="G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83</v>
      </c>
      <c r="C2" s="2" t="s">
        <v>84</v>
      </c>
      <c r="D2" s="6">
        <v>0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s="27" customFormat="1" x14ac:dyDescent="0.3">
      <c r="A3" s="30"/>
      <c r="C3" s="28"/>
      <c r="D3" s="29"/>
      <c r="F3" s="29"/>
      <c r="G3" s="29"/>
      <c r="H3" s="29"/>
      <c r="I3" s="29"/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Szárazépítés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2" zoomScale="130" zoomScaleNormal="130" workbookViewId="0">
      <selection activeCell="F14" sqref="F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5" width="6.6640625" style="32" customWidth="1"/>
    <col min="6" max="7" width="8.33203125" style="6" customWidth="1"/>
    <col min="8" max="8" width="7.44140625" style="6" customWidth="1"/>
    <col min="9" max="9" width="10.332031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424</v>
      </c>
      <c r="B1" s="3" t="s">
        <v>4</v>
      </c>
      <c r="C1" s="3" t="s">
        <v>5</v>
      </c>
      <c r="D1" s="31" t="s">
        <v>6</v>
      </c>
      <c r="E1" s="31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86</v>
      </c>
      <c r="C2" s="2" t="s">
        <v>87</v>
      </c>
      <c r="D2" s="32">
        <v>0</v>
      </c>
      <c r="E2" s="32" t="s">
        <v>31</v>
      </c>
      <c r="F2" s="32">
        <v>0</v>
      </c>
      <c r="G2" s="32">
        <v>0</v>
      </c>
      <c r="H2" s="32">
        <f>ROUND(D2*F2, 0)</f>
        <v>0</v>
      </c>
      <c r="I2" s="32">
        <f>ROUND(D2*G2, 0)</f>
        <v>0</v>
      </c>
    </row>
    <row r="3" spans="1:9" x14ac:dyDescent="0.3">
      <c r="F3" s="32"/>
      <c r="G3" s="32"/>
      <c r="H3" s="32"/>
      <c r="I3" s="32"/>
    </row>
    <row r="4" spans="1:9" ht="39.6" x14ac:dyDescent="0.3">
      <c r="A4" s="8">
        <v>2</v>
      </c>
      <c r="B4" s="1" t="s">
        <v>88</v>
      </c>
      <c r="C4" s="2" t="s">
        <v>89</v>
      </c>
      <c r="D4" s="32">
        <v>0</v>
      </c>
      <c r="E4" s="32" t="s">
        <v>31</v>
      </c>
      <c r="F4" s="32">
        <v>0</v>
      </c>
      <c r="G4" s="32">
        <v>0</v>
      </c>
      <c r="H4" s="32">
        <f>ROUND(D4*F4, 0)</f>
        <v>0</v>
      </c>
      <c r="I4" s="32">
        <f>ROUND(D4*G4, 0)</f>
        <v>0</v>
      </c>
    </row>
    <row r="5" spans="1:9" x14ac:dyDescent="0.3">
      <c r="F5" s="32"/>
      <c r="G5" s="32"/>
      <c r="H5" s="32"/>
      <c r="I5" s="32"/>
    </row>
    <row r="6" spans="1:9" ht="39.6" x14ac:dyDescent="0.3">
      <c r="A6" s="8">
        <v>3</v>
      </c>
      <c r="B6" s="1" t="s">
        <v>90</v>
      </c>
      <c r="C6" s="2" t="s">
        <v>91</v>
      </c>
      <c r="D6" s="32">
        <v>0</v>
      </c>
      <c r="E6" s="32" t="s">
        <v>40</v>
      </c>
      <c r="F6" s="32">
        <v>0</v>
      </c>
      <c r="G6" s="32">
        <v>0</v>
      </c>
      <c r="H6" s="32">
        <f>ROUND(D6*F6, 0)</f>
        <v>0</v>
      </c>
      <c r="I6" s="32">
        <f>ROUND(D6*G6, 0)</f>
        <v>0</v>
      </c>
    </row>
    <row r="7" spans="1:9" x14ac:dyDescent="0.3">
      <c r="F7" s="32"/>
      <c r="G7" s="32"/>
      <c r="H7" s="32"/>
      <c r="I7" s="32"/>
    </row>
    <row r="8" spans="1:9" ht="52.8" x14ac:dyDescent="0.3">
      <c r="A8" s="8">
        <v>4</v>
      </c>
      <c r="B8" s="1" t="s">
        <v>92</v>
      </c>
      <c r="C8" s="2" t="s">
        <v>93</v>
      </c>
      <c r="D8" s="32">
        <v>32</v>
      </c>
      <c r="E8" s="32" t="s">
        <v>31</v>
      </c>
      <c r="F8" s="32">
        <v>0</v>
      </c>
      <c r="G8" s="32">
        <v>0</v>
      </c>
      <c r="H8" s="32">
        <f>ROUND(D8*F8, 0)</f>
        <v>0</v>
      </c>
      <c r="I8" s="32">
        <f>ROUND(D8*G8, 0)</f>
        <v>0</v>
      </c>
    </row>
    <row r="9" spans="1:9" x14ac:dyDescent="0.3">
      <c r="F9" s="32"/>
      <c r="G9" s="32"/>
      <c r="H9" s="32"/>
      <c r="I9" s="32"/>
    </row>
    <row r="10" spans="1:9" ht="52.8" x14ac:dyDescent="0.3">
      <c r="A10" s="8">
        <v>5</v>
      </c>
      <c r="B10" s="1" t="s">
        <v>94</v>
      </c>
      <c r="C10" s="2" t="s">
        <v>95</v>
      </c>
      <c r="D10" s="32">
        <v>8</v>
      </c>
      <c r="E10" s="32" t="s">
        <v>31</v>
      </c>
      <c r="F10" s="32">
        <v>0</v>
      </c>
      <c r="G10" s="32">
        <v>0</v>
      </c>
      <c r="H10" s="32">
        <f>ROUND(D10*F10, 0)</f>
        <v>0</v>
      </c>
      <c r="I10" s="32">
        <f>ROUND(D10*G10, 0)</f>
        <v>0</v>
      </c>
    </row>
    <row r="11" spans="1:9" x14ac:dyDescent="0.3">
      <c r="F11" s="32"/>
      <c r="G11" s="32"/>
      <c r="H11" s="32"/>
      <c r="I11" s="32"/>
    </row>
    <row r="12" spans="1:9" ht="79.2" x14ac:dyDescent="0.3">
      <c r="A12" s="8">
        <v>6</v>
      </c>
      <c r="B12" s="1" t="s">
        <v>96</v>
      </c>
      <c r="C12" s="2" t="s">
        <v>97</v>
      </c>
      <c r="D12" s="32">
        <v>10</v>
      </c>
      <c r="E12" s="32" t="s">
        <v>31</v>
      </c>
      <c r="F12" s="32">
        <v>0</v>
      </c>
      <c r="G12" s="32">
        <v>0</v>
      </c>
      <c r="H12" s="32">
        <f>ROUND(D12*F12, 0)</f>
        <v>0</v>
      </c>
      <c r="I12" s="32">
        <f>ROUND(D12*G12, 0)</f>
        <v>0</v>
      </c>
    </row>
    <row r="13" spans="1:9" x14ac:dyDescent="0.3">
      <c r="F13" s="32"/>
      <c r="G13" s="32"/>
      <c r="H13" s="32"/>
      <c r="I13" s="32"/>
    </row>
    <row r="14" spans="1:9" ht="92.4" x14ac:dyDescent="0.3">
      <c r="A14" s="8">
        <v>7</v>
      </c>
      <c r="B14" s="1" t="s">
        <v>98</v>
      </c>
      <c r="C14" s="2" t="s">
        <v>99</v>
      </c>
      <c r="D14" s="32">
        <v>10</v>
      </c>
      <c r="E14" s="32" t="s">
        <v>31</v>
      </c>
      <c r="F14" s="32">
        <v>0</v>
      </c>
      <c r="G14" s="32">
        <v>0</v>
      </c>
      <c r="H14" s="32">
        <f>ROUND(D14*F14, 0)</f>
        <v>0</v>
      </c>
      <c r="I14" s="32">
        <f>ROUND(D14*G14, 0)</f>
        <v>0</v>
      </c>
    </row>
    <row r="15" spans="1:9" x14ac:dyDescent="0.3">
      <c r="C15" s="2" t="s">
        <v>100</v>
      </c>
      <c r="F15" s="32"/>
      <c r="G15" s="32"/>
      <c r="H15" s="32"/>
      <c r="I15" s="32"/>
    </row>
    <row r="16" spans="1:9" x14ac:dyDescent="0.3">
      <c r="F16" s="32"/>
      <c r="G16" s="32"/>
      <c r="H16" s="32"/>
      <c r="I16" s="32"/>
    </row>
    <row r="17" spans="1:9" ht="66" x14ac:dyDescent="0.3">
      <c r="A17" s="8">
        <v>8</v>
      </c>
      <c r="B17" s="1" t="s">
        <v>101</v>
      </c>
      <c r="C17" s="2" t="s">
        <v>102</v>
      </c>
      <c r="D17" s="32">
        <v>13</v>
      </c>
      <c r="E17" s="32" t="s">
        <v>31</v>
      </c>
      <c r="F17" s="32">
        <v>0</v>
      </c>
      <c r="G17" s="32">
        <v>0</v>
      </c>
      <c r="H17" s="32">
        <f>ROUND(D17*F17, 0)</f>
        <v>0</v>
      </c>
      <c r="I17" s="32">
        <f>ROUND(D17*G17, 0)</f>
        <v>0</v>
      </c>
    </row>
    <row r="18" spans="1:9" x14ac:dyDescent="0.3">
      <c r="F18" s="32"/>
      <c r="G18" s="32"/>
      <c r="H18" s="32"/>
      <c r="I18" s="32"/>
    </row>
    <row r="19" spans="1:9" ht="79.2" x14ac:dyDescent="0.3">
      <c r="A19" s="8">
        <v>9</v>
      </c>
      <c r="B19" s="1" t="s">
        <v>103</v>
      </c>
      <c r="C19" s="2" t="s">
        <v>104</v>
      </c>
      <c r="D19" s="32">
        <v>13</v>
      </c>
      <c r="E19" s="32" t="s">
        <v>31</v>
      </c>
      <c r="F19" s="32">
        <v>0</v>
      </c>
      <c r="G19" s="32">
        <v>0</v>
      </c>
      <c r="H19" s="32">
        <f>ROUND(D19*F19, 0)</f>
        <v>0</v>
      </c>
      <c r="I19" s="32">
        <f>ROUND(D19*G19, 0)</f>
        <v>0</v>
      </c>
    </row>
    <row r="20" spans="1:9" x14ac:dyDescent="0.3">
      <c r="F20" s="32"/>
      <c r="G20" s="32"/>
      <c r="H20" s="32"/>
      <c r="I20" s="32"/>
    </row>
    <row r="21" spans="1:9" ht="79.2" x14ac:dyDescent="0.3">
      <c r="A21" s="8">
        <v>10</v>
      </c>
      <c r="B21" s="1" t="s">
        <v>105</v>
      </c>
      <c r="C21" s="2" t="s">
        <v>106</v>
      </c>
      <c r="D21" s="32">
        <v>13</v>
      </c>
      <c r="E21" s="32" t="s">
        <v>31</v>
      </c>
      <c r="F21" s="32">
        <v>0</v>
      </c>
      <c r="G21" s="32">
        <v>0</v>
      </c>
      <c r="H21" s="32">
        <f>ROUND(D21*F21, 0)</f>
        <v>0</v>
      </c>
      <c r="I21" s="32">
        <f>ROUND(D21*G21, 0)</f>
        <v>0</v>
      </c>
    </row>
    <row r="22" spans="1:9" x14ac:dyDescent="0.3">
      <c r="F22" s="32"/>
      <c r="G22" s="32"/>
      <c r="H22" s="32"/>
      <c r="I22" s="32"/>
    </row>
    <row r="23" spans="1:9" ht="79.2" x14ac:dyDescent="0.3">
      <c r="A23" s="8">
        <v>11</v>
      </c>
      <c r="B23" s="1" t="s">
        <v>107</v>
      </c>
      <c r="C23" s="2" t="s">
        <v>108</v>
      </c>
      <c r="D23" s="32">
        <v>15</v>
      </c>
      <c r="E23" s="32" t="s">
        <v>31</v>
      </c>
      <c r="F23" s="32">
        <v>0</v>
      </c>
      <c r="G23" s="32">
        <v>0</v>
      </c>
      <c r="H23" s="32">
        <f>ROUND(D23*F23, 0)</f>
        <v>0</v>
      </c>
      <c r="I23" s="32">
        <f>ROUND(D23*G23, 0)</f>
        <v>0</v>
      </c>
    </row>
    <row r="24" spans="1:9" ht="79.2" x14ac:dyDescent="0.3">
      <c r="C24" s="2" t="s">
        <v>109</v>
      </c>
      <c r="F24" s="32"/>
      <c r="G24" s="32"/>
      <c r="H24" s="32"/>
      <c r="I24" s="32"/>
    </row>
    <row r="25" spans="1:9" x14ac:dyDescent="0.3">
      <c r="F25" s="32"/>
      <c r="G25" s="32"/>
      <c r="H25" s="32"/>
      <c r="I25" s="32"/>
    </row>
    <row r="26" spans="1:9" ht="92.4" x14ac:dyDescent="0.3">
      <c r="A26" s="8">
        <v>12</v>
      </c>
      <c r="B26" s="1" t="s">
        <v>110</v>
      </c>
      <c r="C26" s="2" t="s">
        <v>111</v>
      </c>
      <c r="D26" s="32">
        <v>13</v>
      </c>
      <c r="E26" s="32" t="s">
        <v>31</v>
      </c>
      <c r="F26" s="32">
        <v>0</v>
      </c>
      <c r="G26" s="32">
        <v>0</v>
      </c>
      <c r="H26" s="32">
        <f>ROUND(D26*F26, 0)</f>
        <v>0</v>
      </c>
      <c r="I26" s="32">
        <f>ROUND(D26*G26, 0)</f>
        <v>0</v>
      </c>
    </row>
    <row r="27" spans="1:9" ht="66" x14ac:dyDescent="0.3">
      <c r="C27" s="2" t="s">
        <v>112</v>
      </c>
      <c r="F27" s="32"/>
      <c r="G27" s="32"/>
      <c r="H27" s="32"/>
      <c r="I27" s="32"/>
    </row>
    <row r="28" spans="1:9" x14ac:dyDescent="0.3">
      <c r="F28" s="32"/>
      <c r="G28" s="32"/>
      <c r="H28" s="32"/>
      <c r="I28" s="32"/>
    </row>
    <row r="29" spans="1:9" ht="92.4" x14ac:dyDescent="0.3">
      <c r="A29" s="8">
        <v>13</v>
      </c>
      <c r="B29" s="1" t="s">
        <v>113</v>
      </c>
      <c r="C29" s="2" t="s">
        <v>114</v>
      </c>
      <c r="D29" s="32">
        <v>8</v>
      </c>
      <c r="E29" s="32" t="s">
        <v>40</v>
      </c>
      <c r="F29" s="32">
        <v>0</v>
      </c>
      <c r="G29" s="32">
        <v>0</v>
      </c>
      <c r="H29" s="32">
        <f>ROUND(D29*F29, 0)</f>
        <v>0</v>
      </c>
      <c r="I29" s="32">
        <f>ROUND(D29*G29, 0)</f>
        <v>0</v>
      </c>
    </row>
    <row r="30" spans="1:9" ht="66" x14ac:dyDescent="0.3">
      <c r="C30" s="2" t="s">
        <v>112</v>
      </c>
      <c r="F30" s="32"/>
      <c r="G30" s="32"/>
      <c r="H30" s="32"/>
      <c r="I30" s="32"/>
    </row>
    <row r="31" spans="1:9" x14ac:dyDescent="0.3">
      <c r="F31" s="32"/>
      <c r="G31" s="32"/>
      <c r="H31" s="32"/>
      <c r="I31" s="32"/>
    </row>
    <row r="32" spans="1:9" ht="52.8" x14ac:dyDescent="0.3">
      <c r="A32" s="8">
        <v>14</v>
      </c>
      <c r="B32" s="22" t="s">
        <v>420</v>
      </c>
      <c r="C32" s="23" t="s">
        <v>419</v>
      </c>
      <c r="D32" s="32">
        <v>27</v>
      </c>
      <c r="E32" s="32" t="s">
        <v>31</v>
      </c>
      <c r="F32" s="32">
        <v>0</v>
      </c>
      <c r="G32" s="32">
        <v>0</v>
      </c>
      <c r="H32" s="32">
        <f>ROUND(D32*F32, 0)</f>
        <v>0</v>
      </c>
      <c r="I32" s="32">
        <f>ROUND(D32*G32, 0)</f>
        <v>0</v>
      </c>
    </row>
    <row r="33" spans="1:9" x14ac:dyDescent="0.3">
      <c r="F33" s="32"/>
      <c r="G33" s="32"/>
      <c r="H33" s="32"/>
      <c r="I33" s="32"/>
    </row>
    <row r="34" spans="1:9" ht="79.2" x14ac:dyDescent="0.3">
      <c r="A34" s="8">
        <v>15</v>
      </c>
      <c r="B34" s="1" t="s">
        <v>115</v>
      </c>
      <c r="C34" s="2" t="s">
        <v>116</v>
      </c>
      <c r="D34" s="32">
        <v>0</v>
      </c>
      <c r="E34" s="32" t="s">
        <v>31</v>
      </c>
      <c r="F34" s="32">
        <v>0</v>
      </c>
      <c r="G34" s="32">
        <v>0</v>
      </c>
      <c r="H34" s="32">
        <f>ROUND(D34*F34, 0)</f>
        <v>0</v>
      </c>
      <c r="I34" s="32">
        <f>ROUND(D34*G34, 0)</f>
        <v>0</v>
      </c>
    </row>
    <row r="35" spans="1:9" x14ac:dyDescent="0.3">
      <c r="F35" s="32"/>
      <c r="G35" s="32"/>
      <c r="H35" s="32"/>
      <c r="I35" s="32"/>
    </row>
    <row r="36" spans="1:9" ht="66" x14ac:dyDescent="0.3">
      <c r="A36" s="8">
        <v>16</v>
      </c>
      <c r="B36" s="1" t="s">
        <v>117</v>
      </c>
      <c r="C36" s="2" t="s">
        <v>118</v>
      </c>
      <c r="D36" s="32">
        <v>27</v>
      </c>
      <c r="E36" s="32" t="s">
        <v>31</v>
      </c>
      <c r="F36" s="32">
        <v>0</v>
      </c>
      <c r="G36" s="32">
        <v>0</v>
      </c>
      <c r="H36" s="32">
        <f>ROUND(D36*F36, 0)</f>
        <v>0</v>
      </c>
      <c r="I36" s="32">
        <f>ROUND(D36*G36, 0)</f>
        <v>0</v>
      </c>
    </row>
    <row r="38" spans="1:9" s="9" customFormat="1" x14ac:dyDescent="0.3">
      <c r="A38" s="7"/>
      <c r="B38" s="3"/>
      <c r="C38" s="3" t="s">
        <v>15</v>
      </c>
      <c r="D38" s="31"/>
      <c r="E38" s="31"/>
      <c r="F38" s="5"/>
      <c r="G38" s="5"/>
      <c r="H38" s="5">
        <f>ROUND(SUM(H2:H37),0)</f>
        <v>0</v>
      </c>
      <c r="I38" s="5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zoomScale="130" zoomScaleNormal="130" workbookViewId="0">
      <selection activeCell="G8" sqref="G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8" width="8.33203125" style="6" customWidth="1"/>
    <col min="9" max="9" width="8.66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120</v>
      </c>
      <c r="C2" s="2" t="s">
        <v>134</v>
      </c>
      <c r="D2" s="6">
        <v>0</v>
      </c>
      <c r="E2" s="1" t="s">
        <v>133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121</v>
      </c>
      <c r="C4" s="2" t="s">
        <v>122</v>
      </c>
      <c r="D4" s="6">
        <v>2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123</v>
      </c>
    </row>
    <row r="7" spans="1:9" ht="92.4" x14ac:dyDescent="0.3">
      <c r="A7" s="8">
        <v>3</v>
      </c>
      <c r="B7" s="1" t="s">
        <v>124</v>
      </c>
      <c r="C7" s="2" t="s">
        <v>122</v>
      </c>
      <c r="D7" s="6">
        <v>0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125</v>
      </c>
    </row>
    <row r="10" spans="1:9" ht="79.2" x14ac:dyDescent="0.3">
      <c r="A10" s="8">
        <v>4</v>
      </c>
      <c r="B10" s="1" t="s">
        <v>126</v>
      </c>
      <c r="C10" s="2" t="s">
        <v>127</v>
      </c>
      <c r="D10" s="6">
        <v>0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39.6" x14ac:dyDescent="0.3">
      <c r="C11" s="2" t="s">
        <v>128</v>
      </c>
    </row>
    <row r="13" spans="1:9" ht="52.8" x14ac:dyDescent="0.3">
      <c r="A13" s="8">
        <v>5</v>
      </c>
      <c r="B13" s="1" t="s">
        <v>129</v>
      </c>
      <c r="C13" s="2" t="s">
        <v>130</v>
      </c>
      <c r="D13" s="6">
        <v>2</v>
      </c>
      <c r="E13" s="1" t="s">
        <v>13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52.8" x14ac:dyDescent="0.3">
      <c r="A15" s="8">
        <v>6</v>
      </c>
      <c r="B15" s="1" t="s">
        <v>131</v>
      </c>
      <c r="C15" s="2" t="s">
        <v>425</v>
      </c>
      <c r="D15" s="6">
        <v>3</v>
      </c>
      <c r="E15" s="1" t="s">
        <v>13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6" spans="1:9" s="27" customFormat="1" x14ac:dyDescent="0.3">
      <c r="A16" s="30"/>
      <c r="C16" s="28"/>
      <c r="D16" s="29"/>
      <c r="F16" s="29"/>
      <c r="G16" s="29"/>
      <c r="H16" s="29"/>
      <c r="I16" s="29"/>
    </row>
    <row r="17" spans="1:9" ht="66" x14ac:dyDescent="0.3">
      <c r="C17" s="28" t="s">
        <v>132</v>
      </c>
      <c r="D17" s="6">
        <v>0</v>
      </c>
      <c r="E17" s="1" t="s">
        <v>13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G3" sqref="G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8867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136</v>
      </c>
      <c r="C2" s="2" t="s">
        <v>138</v>
      </c>
      <c r="D2" s="6">
        <v>1.5</v>
      </c>
      <c r="E2" s="1" t="s">
        <v>137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139</v>
      </c>
      <c r="C4" s="2" t="s">
        <v>140</v>
      </c>
      <c r="D4" s="6">
        <v>140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141</v>
      </c>
    </row>
    <row r="7" spans="1:9" ht="66" x14ac:dyDescent="0.3">
      <c r="A7" s="8">
        <v>3</v>
      </c>
      <c r="B7" s="1" t="s">
        <v>142</v>
      </c>
      <c r="C7" s="2" t="s">
        <v>143</v>
      </c>
      <c r="D7" s="6">
        <v>5</v>
      </c>
      <c r="E7" s="1" t="s">
        <v>40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66" x14ac:dyDescent="0.3">
      <c r="A9" s="8">
        <v>4</v>
      </c>
      <c r="B9" s="1" t="s">
        <v>144</v>
      </c>
      <c r="C9" s="2" t="s">
        <v>145</v>
      </c>
      <c r="D9" s="6">
        <v>140</v>
      </c>
      <c r="E9" s="1" t="s">
        <v>31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79.2" x14ac:dyDescent="0.3">
      <c r="A11" s="8">
        <v>5</v>
      </c>
      <c r="B11" s="1" t="s">
        <v>146</v>
      </c>
      <c r="C11" s="2" t="s">
        <v>147</v>
      </c>
      <c r="D11" s="6">
        <v>140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2" spans="1:9" ht="26.4" x14ac:dyDescent="0.3">
      <c r="C12" s="2" t="s">
        <v>148</v>
      </c>
    </row>
    <row r="14" spans="1:9" ht="79.2" x14ac:dyDescent="0.3">
      <c r="A14" s="8">
        <v>6</v>
      </c>
      <c r="B14" s="1" t="s">
        <v>149</v>
      </c>
      <c r="C14" s="2" t="s">
        <v>150</v>
      </c>
      <c r="D14" s="6">
        <v>5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9.2" x14ac:dyDescent="0.3">
      <c r="A16" s="8">
        <v>7</v>
      </c>
      <c r="B16" s="1" t="s">
        <v>151</v>
      </c>
      <c r="C16" s="2" t="s">
        <v>152</v>
      </c>
      <c r="D16" s="6">
        <v>5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153</v>
      </c>
      <c r="C18" s="2" t="s">
        <v>154</v>
      </c>
      <c r="D18" s="6">
        <v>5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s="9" customFormat="1" x14ac:dyDescent="0.3">
      <c r="A20" s="7"/>
      <c r="B20" s="3"/>
      <c r="C20" s="3" t="s">
        <v>15</v>
      </c>
      <c r="D20" s="5"/>
      <c r="E20" s="3"/>
      <c r="F20" s="5"/>
      <c r="G20" s="5"/>
      <c r="H20" s="5">
        <f>ROUND(SUM(H2:H19),0)</f>
        <v>0</v>
      </c>
      <c r="I20" s="5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G8" sqref="G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109375" style="6" customWidth="1"/>
    <col min="9" max="9" width="8.1093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156</v>
      </c>
      <c r="C2" s="2" t="s">
        <v>157</v>
      </c>
      <c r="D2" s="6">
        <v>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158</v>
      </c>
      <c r="C4" s="2" t="s">
        <v>159</v>
      </c>
      <c r="D4" s="6">
        <v>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39.6" x14ac:dyDescent="0.3">
      <c r="C5" s="2" t="s">
        <v>160</v>
      </c>
    </row>
    <row r="7" spans="1:9" ht="92.4" x14ac:dyDescent="0.3">
      <c r="A7" s="8">
        <v>3</v>
      </c>
      <c r="B7" s="1" t="s">
        <v>161</v>
      </c>
      <c r="C7" s="2" t="s">
        <v>162</v>
      </c>
      <c r="D7" s="6">
        <v>5</v>
      </c>
      <c r="E7" s="1" t="s">
        <v>31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ht="39.6" x14ac:dyDescent="0.3">
      <c r="C8" s="2" t="s">
        <v>163</v>
      </c>
    </row>
    <row r="10" spans="1:9" s="9" customFormat="1" x14ac:dyDescent="0.3">
      <c r="A10" s="7"/>
      <c r="B10" s="3"/>
      <c r="C10" s="3" t="s">
        <v>15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workbookViewId="0">
      <selection activeCell="G3" sqref="G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165</v>
      </c>
      <c r="C2" s="2" t="s">
        <v>166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opLeftCell="A2" workbookViewId="0">
      <selection activeCell="G32" sqref="G3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5546875" style="6" customWidth="1"/>
    <col min="9" max="9" width="8.8867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168</v>
      </c>
      <c r="C2" s="2" t="s">
        <v>169</v>
      </c>
      <c r="D2" s="6">
        <v>90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170</v>
      </c>
      <c r="C4" s="2" t="s">
        <v>171</v>
      </c>
      <c r="D4" s="6">
        <v>140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G5" s="6">
        <v>0</v>
      </c>
    </row>
    <row r="6" spans="1:9" ht="39.6" x14ac:dyDescent="0.3">
      <c r="A6" s="8">
        <v>3</v>
      </c>
      <c r="B6" s="1" t="s">
        <v>172</v>
      </c>
      <c r="C6" s="2" t="s">
        <v>173</v>
      </c>
      <c r="D6" s="6">
        <v>2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174</v>
      </c>
      <c r="C8" s="2" t="s">
        <v>175</v>
      </c>
      <c r="D8" s="6">
        <v>13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176</v>
      </c>
      <c r="C10" s="2" t="s">
        <v>177</v>
      </c>
      <c r="D10" s="6">
        <v>5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178</v>
      </c>
      <c r="C12" s="2" t="s">
        <v>179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180</v>
      </c>
      <c r="C14" s="2" t="s">
        <v>181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1" t="s">
        <v>182</v>
      </c>
      <c r="C16" s="2" t="s">
        <v>183</v>
      </c>
      <c r="D16" s="6">
        <v>120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184</v>
      </c>
    </row>
    <row r="19" spans="1:9" ht="92.4" x14ac:dyDescent="0.3">
      <c r="A19" s="8">
        <v>9</v>
      </c>
      <c r="B19" s="1" t="s">
        <v>185</v>
      </c>
      <c r="C19" s="2" t="s">
        <v>186</v>
      </c>
      <c r="D19" s="6">
        <v>80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187</v>
      </c>
    </row>
    <row r="22" spans="1:9" ht="92.4" x14ac:dyDescent="0.3">
      <c r="A22" s="8">
        <v>10</v>
      </c>
      <c r="B22" s="1" t="s">
        <v>188</v>
      </c>
      <c r="C22" s="2" t="s">
        <v>189</v>
      </c>
      <c r="D22" s="6">
        <v>40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190</v>
      </c>
    </row>
    <row r="25" spans="1:9" ht="92.4" x14ac:dyDescent="0.3">
      <c r="A25" s="8">
        <v>11</v>
      </c>
      <c r="B25" s="1" t="s">
        <v>191</v>
      </c>
      <c r="C25" s="2" t="s">
        <v>192</v>
      </c>
      <c r="D25" s="6">
        <v>30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193</v>
      </c>
    </row>
    <row r="28" spans="1:9" ht="92.4" x14ac:dyDescent="0.3">
      <c r="A28" s="8">
        <v>12</v>
      </c>
      <c r="B28" s="1" t="s">
        <v>194</v>
      </c>
      <c r="C28" s="2" t="s">
        <v>195</v>
      </c>
      <c r="D28" s="6">
        <v>6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94.8" x14ac:dyDescent="0.3">
      <c r="A30" s="8">
        <v>13</v>
      </c>
      <c r="B30" s="1" t="s">
        <v>196</v>
      </c>
      <c r="C30" s="2" t="s">
        <v>253</v>
      </c>
      <c r="D30" s="6">
        <v>230</v>
      </c>
      <c r="E30" s="1" t="s">
        <v>40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254</v>
      </c>
    </row>
    <row r="33" spans="1:9" ht="94.8" x14ac:dyDescent="0.3">
      <c r="A33" s="8">
        <v>14</v>
      </c>
      <c r="B33" s="1" t="s">
        <v>197</v>
      </c>
      <c r="C33" s="2" t="s">
        <v>253</v>
      </c>
      <c r="D33" s="6">
        <v>180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255</v>
      </c>
    </row>
    <row r="36" spans="1:9" ht="94.8" x14ac:dyDescent="0.3">
      <c r="A36" s="8">
        <v>15</v>
      </c>
      <c r="B36" s="1" t="s">
        <v>198</v>
      </c>
      <c r="C36" s="2" t="s">
        <v>256</v>
      </c>
      <c r="D36" s="6">
        <v>23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199</v>
      </c>
    </row>
    <row r="39" spans="1:9" ht="94.8" x14ac:dyDescent="0.3">
      <c r="A39" s="8">
        <v>16</v>
      </c>
      <c r="B39" s="1" t="s">
        <v>200</v>
      </c>
      <c r="C39" s="2" t="s">
        <v>257</v>
      </c>
      <c r="D39" s="6">
        <v>32</v>
      </c>
      <c r="E39" s="1" t="s">
        <v>40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8.8" x14ac:dyDescent="0.3">
      <c r="C40" s="2" t="s">
        <v>258</v>
      </c>
    </row>
    <row r="41" spans="1:9" x14ac:dyDescent="0.3">
      <c r="F41" s="6">
        <v>0</v>
      </c>
    </row>
    <row r="42" spans="1:9" ht="66" x14ac:dyDescent="0.3">
      <c r="A42" s="8">
        <v>17</v>
      </c>
      <c r="B42" s="1" t="s">
        <v>201</v>
      </c>
      <c r="C42" s="2" t="s">
        <v>202</v>
      </c>
      <c r="D42" s="6">
        <v>11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79.2" x14ac:dyDescent="0.3">
      <c r="A44" s="8">
        <v>18</v>
      </c>
      <c r="B44" s="1" t="s">
        <v>203</v>
      </c>
      <c r="C44" s="2" t="s">
        <v>204</v>
      </c>
      <c r="D44" s="6">
        <v>11</v>
      </c>
      <c r="E44" s="1" t="s">
        <v>40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26.4" x14ac:dyDescent="0.3">
      <c r="A46" s="8">
        <v>19</v>
      </c>
      <c r="B46" s="1" t="s">
        <v>205</v>
      </c>
      <c r="C46" s="2" t="s">
        <v>206</v>
      </c>
      <c r="D46" s="6">
        <v>5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x14ac:dyDescent="0.3">
      <c r="A48" s="8">
        <v>20</v>
      </c>
      <c r="B48" s="1" t="s">
        <v>207</v>
      </c>
      <c r="C48" s="2" t="s">
        <v>208</v>
      </c>
      <c r="D48" s="6">
        <v>27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55.2" x14ac:dyDescent="0.3">
      <c r="A50" s="8">
        <v>21</v>
      </c>
      <c r="B50" s="1" t="s">
        <v>209</v>
      </c>
      <c r="C50" s="2" t="s">
        <v>259</v>
      </c>
      <c r="D50" s="6">
        <v>26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5.2" x14ac:dyDescent="0.3">
      <c r="A52" s="8">
        <v>22</v>
      </c>
      <c r="B52" s="1" t="s">
        <v>210</v>
      </c>
      <c r="C52" s="2" t="s">
        <v>260</v>
      </c>
      <c r="D52" s="6">
        <v>18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23</v>
      </c>
      <c r="B54" s="1" t="s">
        <v>211</v>
      </c>
      <c r="C54" s="2" t="s">
        <v>212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39.6" x14ac:dyDescent="0.3">
      <c r="A56" s="8">
        <v>24</v>
      </c>
      <c r="B56" s="1" t="s">
        <v>213</v>
      </c>
      <c r="C56" s="2" t="s">
        <v>214</v>
      </c>
      <c r="D56" s="6">
        <v>3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66" x14ac:dyDescent="0.3">
      <c r="A58" s="8">
        <v>25</v>
      </c>
      <c r="B58" s="1" t="s">
        <v>215</v>
      </c>
      <c r="C58" s="2" t="s">
        <v>216</v>
      </c>
      <c r="D58" s="6">
        <v>2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79.2" x14ac:dyDescent="0.3">
      <c r="A60" s="8">
        <v>26</v>
      </c>
      <c r="B60" s="1" t="s">
        <v>217</v>
      </c>
      <c r="C60" s="2" t="s">
        <v>218</v>
      </c>
      <c r="D60" s="6">
        <v>8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79.2" x14ac:dyDescent="0.3">
      <c r="A62" s="8">
        <v>27</v>
      </c>
      <c r="B62" s="1" t="s">
        <v>219</v>
      </c>
      <c r="C62" s="2" t="s">
        <v>220</v>
      </c>
      <c r="D62" s="6">
        <v>2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79.2" x14ac:dyDescent="0.3">
      <c r="A64" s="8">
        <v>28</v>
      </c>
      <c r="B64" s="1" t="s">
        <v>221</v>
      </c>
      <c r="C64" s="2" t="s">
        <v>222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79.2" x14ac:dyDescent="0.3">
      <c r="A66" s="8">
        <v>29</v>
      </c>
      <c r="B66" s="1" t="s">
        <v>223</v>
      </c>
      <c r="C66" s="2" t="s">
        <v>224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66" x14ac:dyDescent="0.3">
      <c r="A68" s="8">
        <v>30</v>
      </c>
      <c r="B68" s="1" t="s">
        <v>225</v>
      </c>
      <c r="C68" s="2" t="s">
        <v>226</v>
      </c>
      <c r="D68" s="6">
        <v>2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31</v>
      </c>
      <c r="B70" s="1" t="s">
        <v>227</v>
      </c>
      <c r="C70" s="2" t="s">
        <v>228</v>
      </c>
      <c r="D70" s="6">
        <v>2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79.2" x14ac:dyDescent="0.3">
      <c r="A72" s="8">
        <v>32</v>
      </c>
      <c r="B72" s="1" t="s">
        <v>229</v>
      </c>
      <c r="C72" s="2" t="s">
        <v>230</v>
      </c>
      <c r="D72" s="6">
        <v>6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66" x14ac:dyDescent="0.3">
      <c r="A74" s="8">
        <v>33</v>
      </c>
      <c r="B74" s="1" t="s">
        <v>231</v>
      </c>
      <c r="C74" s="2" t="s">
        <v>232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92.4" x14ac:dyDescent="0.3">
      <c r="A76" s="8">
        <v>34</v>
      </c>
      <c r="B76" s="1" t="s">
        <v>233</v>
      </c>
      <c r="C76" s="2" t="s">
        <v>234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ht="26.4" x14ac:dyDescent="0.3">
      <c r="C77" s="2" t="s">
        <v>235</v>
      </c>
    </row>
    <row r="79" spans="1:9" ht="66" x14ac:dyDescent="0.3">
      <c r="A79" s="8">
        <v>35</v>
      </c>
      <c r="B79" s="1" t="s">
        <v>236</v>
      </c>
      <c r="C79" s="2" t="s">
        <v>237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39.6" x14ac:dyDescent="0.3">
      <c r="A81" s="8">
        <v>36</v>
      </c>
      <c r="B81" s="1" t="s">
        <v>238</v>
      </c>
      <c r="C81" s="2" t="s">
        <v>239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3" spans="1:9" ht="79.2" x14ac:dyDescent="0.3">
      <c r="A83" s="8">
        <v>37</v>
      </c>
      <c r="B83" s="1" t="s">
        <v>240</v>
      </c>
      <c r="C83" s="2" t="s">
        <v>241</v>
      </c>
      <c r="D83" s="6">
        <v>3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4" spans="1:9" ht="26.4" x14ac:dyDescent="0.3">
      <c r="C84" s="2" t="s">
        <v>242</v>
      </c>
    </row>
    <row r="86" spans="1:9" ht="66" x14ac:dyDescent="0.3">
      <c r="A86" s="8">
        <v>38</v>
      </c>
      <c r="B86" s="1" t="s">
        <v>243</v>
      </c>
      <c r="C86" s="2" t="s">
        <v>244</v>
      </c>
      <c r="D86" s="6">
        <v>4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52.8" x14ac:dyDescent="0.3">
      <c r="A88" s="8">
        <v>39</v>
      </c>
      <c r="B88" s="1" t="s">
        <v>245</v>
      </c>
      <c r="C88" s="2" t="s">
        <v>246</v>
      </c>
      <c r="D88" s="6">
        <v>1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39.6" x14ac:dyDescent="0.3">
      <c r="A90" s="8">
        <v>40</v>
      </c>
      <c r="B90" s="1" t="s">
        <v>247</v>
      </c>
      <c r="C90" s="2" t="s">
        <v>248</v>
      </c>
      <c r="D90" s="6">
        <v>2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2" spans="1:9" ht="68.400000000000006" x14ac:dyDescent="0.3">
      <c r="A92" s="8">
        <v>41</v>
      </c>
      <c r="B92" s="1" t="s">
        <v>249</v>
      </c>
      <c r="C92" s="2" t="s">
        <v>261</v>
      </c>
      <c r="D92" s="6">
        <v>2</v>
      </c>
      <c r="E92" s="1" t="s">
        <v>13</v>
      </c>
      <c r="F92" s="6">
        <v>0</v>
      </c>
      <c r="G92" s="6">
        <v>0</v>
      </c>
      <c r="H92" s="6">
        <f>ROUND(D92*F92, 0)</f>
        <v>0</v>
      </c>
      <c r="I92" s="6">
        <f>ROUND(D92*G92, 0)</f>
        <v>0</v>
      </c>
    </row>
    <row r="94" spans="1:9" ht="81.599999999999994" x14ac:dyDescent="0.3">
      <c r="A94" s="8">
        <v>42</v>
      </c>
      <c r="B94" s="1" t="s">
        <v>250</v>
      </c>
      <c r="C94" s="2" t="s">
        <v>262</v>
      </c>
      <c r="D94" s="6">
        <v>2</v>
      </c>
      <c r="E94" s="1" t="s">
        <v>13</v>
      </c>
      <c r="F94" s="6">
        <v>0</v>
      </c>
      <c r="G94" s="6">
        <v>0</v>
      </c>
      <c r="H94" s="6">
        <f>ROUND(D94*F94, 0)</f>
        <v>0</v>
      </c>
      <c r="I94" s="6">
        <f>ROUND(D94*G94, 0)</f>
        <v>0</v>
      </c>
    </row>
    <row r="95" spans="1:9" s="22" customFormat="1" x14ac:dyDescent="0.3">
      <c r="A95" s="25"/>
      <c r="C95" s="23"/>
      <c r="D95" s="24"/>
      <c r="F95" s="24"/>
      <c r="G95" s="24"/>
      <c r="H95" s="29"/>
      <c r="I95" s="29"/>
    </row>
    <row r="96" spans="1:9" s="22" customFormat="1" ht="79.2" x14ac:dyDescent="0.3">
      <c r="A96" s="30">
        <v>43</v>
      </c>
      <c r="B96" s="27" t="s">
        <v>421</v>
      </c>
      <c r="C96" s="28" t="s">
        <v>422</v>
      </c>
      <c r="D96" s="29">
        <v>2</v>
      </c>
      <c r="E96" s="27" t="s">
        <v>13</v>
      </c>
      <c r="F96" s="29">
        <v>0</v>
      </c>
      <c r="G96" s="29">
        <v>0</v>
      </c>
      <c r="H96" s="29">
        <f>ROUND(D96*F96, 0)</f>
        <v>0</v>
      </c>
      <c r="I96" s="29">
        <f>ROUND(D96*G96, 0)</f>
        <v>0</v>
      </c>
    </row>
    <row r="97" spans="1:9" s="22" customFormat="1" ht="39.6" x14ac:dyDescent="0.3">
      <c r="A97" s="26"/>
      <c r="B97" s="26"/>
      <c r="C97" s="28" t="s">
        <v>423</v>
      </c>
      <c r="D97" s="26"/>
      <c r="E97" s="26"/>
      <c r="F97" s="26"/>
      <c r="G97" s="26"/>
      <c r="H97" s="26"/>
      <c r="I97" s="26"/>
    </row>
    <row r="98" spans="1:9" s="22" customFormat="1" x14ac:dyDescent="0.3">
      <c r="A98" s="25"/>
      <c r="C98" s="23"/>
      <c r="D98" s="24"/>
      <c r="F98" s="24"/>
      <c r="G98" s="24"/>
      <c r="H98" s="24"/>
      <c r="I98" s="24"/>
    </row>
    <row r="99" spans="1:9" ht="26.4" x14ac:dyDescent="0.3">
      <c r="A99" s="8">
        <v>44</v>
      </c>
      <c r="B99" s="1" t="s">
        <v>417</v>
      </c>
      <c r="C99" s="2" t="s">
        <v>251</v>
      </c>
      <c r="D99" s="6">
        <v>1</v>
      </c>
      <c r="E99" s="1" t="s">
        <v>13</v>
      </c>
      <c r="F99" s="6">
        <v>0</v>
      </c>
      <c r="G99" s="6">
        <v>0</v>
      </c>
      <c r="H99" s="6">
        <f>ROUND(D99*F99, 0)</f>
        <v>0</v>
      </c>
      <c r="I99" s="6">
        <f>ROUND(D99*G99, 0)</f>
        <v>0</v>
      </c>
    </row>
    <row r="101" spans="1:9" ht="66" x14ac:dyDescent="0.3">
      <c r="A101" s="8">
        <v>45</v>
      </c>
      <c r="B101" s="1" t="s">
        <v>417</v>
      </c>
      <c r="C101" s="2" t="s">
        <v>252</v>
      </c>
      <c r="D101" s="6">
        <v>1</v>
      </c>
      <c r="E101" s="1" t="s">
        <v>13</v>
      </c>
      <c r="F101" s="6">
        <v>0</v>
      </c>
      <c r="G101" s="6">
        <v>0</v>
      </c>
      <c r="H101" s="6">
        <f>ROUND(D101*F101, 0)</f>
        <v>0</v>
      </c>
      <c r="I101" s="6">
        <f>ROUND(D101*G101, 0)</f>
        <v>0</v>
      </c>
    </row>
    <row r="103" spans="1:9" s="9" customFormat="1" x14ac:dyDescent="0.3">
      <c r="A103" s="7"/>
      <c r="B103" s="3"/>
      <c r="C103" s="3" t="s">
        <v>15</v>
      </c>
      <c r="D103" s="5"/>
      <c r="E103" s="3"/>
      <c r="F103" s="5"/>
      <c r="G103" s="5"/>
      <c r="H103" s="5">
        <f>ROUND(SUM(H2:H102),0)</f>
        <v>0</v>
      </c>
      <c r="I103" s="5">
        <f>ROUND(SUM(I2:I102),0)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F5" sqref="F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264</v>
      </c>
      <c r="C2" s="2" t="s">
        <v>265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266</v>
      </c>
      <c r="C4" s="2" t="s">
        <v>267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268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9" workbookViewId="0">
      <selection activeCell="G5" sqref="G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6640625" style="6" customWidth="1"/>
    <col min="9" max="9" width="8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270</v>
      </c>
      <c r="C2" s="2" t="s">
        <v>271</v>
      </c>
      <c r="D2" s="6">
        <v>20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272</v>
      </c>
      <c r="C4" s="2" t="s">
        <v>273</v>
      </c>
      <c r="D4" s="6">
        <v>6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274</v>
      </c>
      <c r="C6" s="2" t="s">
        <v>275</v>
      </c>
      <c r="D6" s="6">
        <v>10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276</v>
      </c>
      <c r="C8" s="2" t="s">
        <v>277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278</v>
      </c>
      <c r="C10" s="2" t="s">
        <v>279</v>
      </c>
      <c r="D10" s="6">
        <v>20</v>
      </c>
      <c r="E10" s="1" t="s">
        <v>40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26.4" x14ac:dyDescent="0.3">
      <c r="C11" s="2" t="s">
        <v>280</v>
      </c>
    </row>
    <row r="13" spans="1:9" ht="92.4" x14ac:dyDescent="0.3">
      <c r="A13" s="8">
        <v>6</v>
      </c>
      <c r="B13" s="1" t="s">
        <v>281</v>
      </c>
      <c r="C13" s="2" t="s">
        <v>282</v>
      </c>
      <c r="D13" s="6">
        <v>10</v>
      </c>
      <c r="E13" s="1" t="s">
        <v>40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283</v>
      </c>
    </row>
    <row r="16" spans="1:9" ht="66" x14ac:dyDescent="0.3">
      <c r="A16" s="8">
        <v>7</v>
      </c>
      <c r="B16" s="1" t="s">
        <v>284</v>
      </c>
      <c r="C16" s="2" t="s">
        <v>285</v>
      </c>
      <c r="D16" s="6">
        <v>2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286</v>
      </c>
      <c r="C18" s="2" t="s">
        <v>287</v>
      </c>
      <c r="D18" s="6">
        <v>4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288</v>
      </c>
      <c r="C20" s="2" t="s">
        <v>289</v>
      </c>
      <c r="D20" s="6">
        <v>8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290</v>
      </c>
      <c r="C22" s="2" t="s">
        <v>291</v>
      </c>
      <c r="D22" s="6">
        <v>4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11</v>
      </c>
      <c r="B24" s="1" t="s">
        <v>292</v>
      </c>
      <c r="C24" s="2" t="s">
        <v>293</v>
      </c>
      <c r="D24" s="6">
        <v>8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12</v>
      </c>
      <c r="B26" s="1" t="s">
        <v>294</v>
      </c>
      <c r="C26" s="2" t="s">
        <v>295</v>
      </c>
      <c r="D26" s="6">
        <v>4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13</v>
      </c>
      <c r="B28" s="1" t="s">
        <v>296</v>
      </c>
      <c r="C28" s="2" t="s">
        <v>297</v>
      </c>
      <c r="D28" s="6">
        <v>3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79.2" x14ac:dyDescent="0.3">
      <c r="A30" s="8">
        <v>14</v>
      </c>
      <c r="B30" s="1" t="s">
        <v>298</v>
      </c>
      <c r="C30" s="2" t="s">
        <v>299</v>
      </c>
      <c r="D30" s="6">
        <v>2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79.2" x14ac:dyDescent="0.3">
      <c r="A32" s="8">
        <v>15</v>
      </c>
      <c r="B32" s="1" t="s">
        <v>300</v>
      </c>
      <c r="C32" s="2" t="s">
        <v>301</v>
      </c>
      <c r="D32" s="6">
        <v>12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16</v>
      </c>
      <c r="B34" s="1" t="s">
        <v>302</v>
      </c>
      <c r="C34" s="2" t="s">
        <v>303</v>
      </c>
      <c r="D34" s="6">
        <v>4</v>
      </c>
      <c r="E34" s="1" t="s">
        <v>40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66" x14ac:dyDescent="0.3">
      <c r="A36" s="8">
        <v>17</v>
      </c>
      <c r="B36" s="1" t="s">
        <v>304</v>
      </c>
      <c r="C36" s="2" t="s">
        <v>305</v>
      </c>
      <c r="D36" s="6">
        <v>1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s="9" customFormat="1" x14ac:dyDescent="0.3">
      <c r="A38" s="7"/>
      <c r="B38" s="3"/>
      <c r="C38" s="3" t="s">
        <v>15</v>
      </c>
      <c r="D38" s="5"/>
      <c r="E38" s="3"/>
      <c r="F38" s="5"/>
      <c r="G38" s="5"/>
      <c r="H38" s="5">
        <f>ROUND(SUM(H2:H37),0)</f>
        <v>0</v>
      </c>
      <c r="I38" s="5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11">
        <f>'Felvonulási létesítmények'!H4</f>
        <v>0</v>
      </c>
      <c r="C2" s="11">
        <f>'Felvonulási létesítmények'!I4</f>
        <v>0</v>
      </c>
    </row>
    <row r="3" spans="1:3" x14ac:dyDescent="0.3">
      <c r="A3" s="11" t="s">
        <v>19</v>
      </c>
      <c r="B3" s="11">
        <f>Költségtérítések!H4</f>
        <v>0</v>
      </c>
      <c r="C3" s="11">
        <f>Költségtérítések!I4</f>
        <v>0</v>
      </c>
    </row>
    <row r="4" spans="1:3" x14ac:dyDescent="0.3">
      <c r="A4" s="11" t="s">
        <v>25</v>
      </c>
      <c r="B4" s="11">
        <f>'Irtás, föld- és sziklamunka'!H6</f>
        <v>0</v>
      </c>
      <c r="C4" s="11">
        <f>'Irtás, föld- és sziklamunka'!I6</f>
        <v>0</v>
      </c>
    </row>
    <row r="5" spans="1:3" x14ac:dyDescent="0.3">
      <c r="A5" s="11" t="s">
        <v>28</v>
      </c>
      <c r="B5" s="11">
        <f>'Szivárgóépítés, alagcsövezés'!H4</f>
        <v>0</v>
      </c>
      <c r="C5" s="11">
        <f>'Szivárgóépítés, alagcsövezés'!I4</f>
        <v>0</v>
      </c>
    </row>
    <row r="6" spans="1:3" x14ac:dyDescent="0.3">
      <c r="A6" s="11" t="s">
        <v>46</v>
      </c>
      <c r="B6" s="11">
        <f>'Helyszíni beton és vasbeton mun'!H16</f>
        <v>0</v>
      </c>
      <c r="C6" s="11">
        <f>'Helyszíni beton és vasbeton mun'!I16</f>
        <v>0</v>
      </c>
    </row>
    <row r="7" spans="1:3" ht="31.2" x14ac:dyDescent="0.3">
      <c r="A7" s="11" t="s">
        <v>50</v>
      </c>
      <c r="B7" s="11">
        <f>'Előregyártott épületszerkezeti '!H5</f>
        <v>0</v>
      </c>
      <c r="C7" s="11">
        <f>'Előregyártott épületszerkezeti '!I5</f>
        <v>0</v>
      </c>
    </row>
    <row r="8" spans="1:3" x14ac:dyDescent="0.3">
      <c r="A8" s="11" t="s">
        <v>63</v>
      </c>
      <c r="B8" s="11">
        <f>'Falazás és egyéb kőművesmunka'!H16</f>
        <v>0</v>
      </c>
      <c r="C8" s="11">
        <f>'Falazás és egyéb kőművesmunka'!I16</f>
        <v>0</v>
      </c>
    </row>
    <row r="9" spans="1:3" x14ac:dyDescent="0.3">
      <c r="A9" s="11" t="s">
        <v>82</v>
      </c>
      <c r="B9" s="11">
        <f>'Vakolás és rabicolás'!H20</f>
        <v>0</v>
      </c>
      <c r="C9" s="11">
        <f>'Vakolás és rabicolás'!I20</f>
        <v>0</v>
      </c>
    </row>
    <row r="10" spans="1:3" x14ac:dyDescent="0.3">
      <c r="A10" s="11" t="s">
        <v>85</v>
      </c>
      <c r="B10" s="11">
        <f>Szárazépítés!H4</f>
        <v>0</v>
      </c>
      <c r="C10" s="11">
        <f>Szárazépítés!I4</f>
        <v>0</v>
      </c>
    </row>
    <row r="11" spans="1:3" ht="31.2" x14ac:dyDescent="0.3">
      <c r="A11" s="11" t="s">
        <v>119</v>
      </c>
      <c r="B11" s="11">
        <f>'Hideg- és melegburkolatok készí'!H38</f>
        <v>0</v>
      </c>
      <c r="C11" s="11">
        <f>'Hideg- és melegburkolatok készí'!I38</f>
        <v>0</v>
      </c>
    </row>
    <row r="12" spans="1:3" x14ac:dyDescent="0.3">
      <c r="A12" s="11" t="s">
        <v>135</v>
      </c>
      <c r="B12" s="11">
        <f>'Fa- és műanyag szerkezet elhely'!H18</f>
        <v>0</v>
      </c>
      <c r="C12" s="11">
        <f>'Fa- és műanyag szerkezet elhely'!I18</f>
        <v>0</v>
      </c>
    </row>
    <row r="13" spans="1:3" x14ac:dyDescent="0.3">
      <c r="A13" s="11" t="s">
        <v>155</v>
      </c>
      <c r="B13" s="11">
        <f>Felületképzés!H20</f>
        <v>0</v>
      </c>
      <c r="C13" s="11">
        <f>Felületképzés!I20</f>
        <v>0</v>
      </c>
    </row>
    <row r="14" spans="1:3" x14ac:dyDescent="0.3">
      <c r="A14" s="11" t="s">
        <v>164</v>
      </c>
      <c r="B14" s="11">
        <f>Szigetelés!H10</f>
        <v>0</v>
      </c>
      <c r="C14" s="11">
        <f>Szigetelés!I10</f>
        <v>0</v>
      </c>
    </row>
    <row r="15" spans="1:3" ht="31.2" x14ac:dyDescent="0.3">
      <c r="A15" s="11" t="s">
        <v>167</v>
      </c>
      <c r="B15" s="11">
        <f>'Beépített berendezési tárgyak e'!H4</f>
        <v>0</v>
      </c>
      <c r="C15" s="11">
        <f>'Beépített berendezési tárgyak e'!I4</f>
        <v>0</v>
      </c>
    </row>
    <row r="16" spans="1:3" ht="31.2" x14ac:dyDescent="0.3">
      <c r="A16" s="11" t="s">
        <v>263</v>
      </c>
      <c r="B16" s="11">
        <f>'Elektromosenergia-ellátás, vill'!H103</f>
        <v>0</v>
      </c>
      <c r="C16" s="11">
        <f>'Elektromosenergia-ellátás, vill'!I103</f>
        <v>0</v>
      </c>
    </row>
    <row r="17" spans="1:3" ht="31.2" x14ac:dyDescent="0.3">
      <c r="A17" s="11" t="s">
        <v>269</v>
      </c>
      <c r="B17" s="11">
        <f>'Épületautomatika, -felügyelet ('!H7</f>
        <v>0</v>
      </c>
      <c r="C17" s="11">
        <f>'Épületautomatika, -felügyelet ('!I7</f>
        <v>0</v>
      </c>
    </row>
    <row r="18" spans="1:3" x14ac:dyDescent="0.3">
      <c r="A18" s="11" t="s">
        <v>306</v>
      </c>
      <c r="B18" s="11">
        <f>'Épületgépészeti csővezeték szer'!H38</f>
        <v>0</v>
      </c>
      <c r="C18" s="11">
        <f>'Épületgépészeti csővezeték szer'!I38</f>
        <v>0</v>
      </c>
    </row>
    <row r="19" spans="1:3" ht="31.2" x14ac:dyDescent="0.3">
      <c r="A19" s="11" t="s">
        <v>386</v>
      </c>
      <c r="B19" s="11">
        <f>'Épületgépészeti szerelvények és'!H88</f>
        <v>0</v>
      </c>
      <c r="C19" s="11">
        <f>'Épületgépészeti szerelvények és'!I88</f>
        <v>0</v>
      </c>
    </row>
    <row r="20" spans="1:3" x14ac:dyDescent="0.3">
      <c r="A20" s="11" t="s">
        <v>392</v>
      </c>
      <c r="B20" s="11">
        <f>Szellőztetőberendezések!H7</f>
        <v>0</v>
      </c>
      <c r="C20" s="11">
        <f>Szellőztetőberendezések!I7</f>
        <v>0</v>
      </c>
    </row>
    <row r="21" spans="1:3" x14ac:dyDescent="0.3">
      <c r="A21" s="11" t="s">
        <v>397</v>
      </c>
      <c r="B21" s="11">
        <f>'Takarítási munka'!H6</f>
        <v>0</v>
      </c>
      <c r="C21" s="11">
        <f>'Takarítási munka'!I6</f>
        <v>0</v>
      </c>
    </row>
    <row r="22" spans="1:3" s="12" customFormat="1" x14ac:dyDescent="0.3">
      <c r="A22" s="12" t="s">
        <v>398</v>
      </c>
      <c r="B22" s="12">
        <f>ROUND(SUM(B2:B21),0)</f>
        <v>0</v>
      </c>
      <c r="C22" s="12">
        <f>ROUND(SUM(C2:C21),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workbookViewId="0">
      <selection activeCell="G17" sqref="G1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44140625" style="6" customWidth="1"/>
    <col min="9" max="9" width="10.332031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307</v>
      </c>
      <c r="C2" s="2" t="s">
        <v>308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309</v>
      </c>
      <c r="C4" s="2" t="s">
        <v>310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311</v>
      </c>
      <c r="C6" s="2" t="s">
        <v>312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313</v>
      </c>
      <c r="C8" s="2" t="s">
        <v>314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315</v>
      </c>
      <c r="C10" s="2" t="s">
        <v>316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317</v>
      </c>
      <c r="C12" s="2" t="s">
        <v>318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319</v>
      </c>
      <c r="C14" s="2" t="s">
        <v>320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321</v>
      </c>
      <c r="C16" s="2" t="s">
        <v>322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323</v>
      </c>
      <c r="C18" s="2" t="s">
        <v>324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52.8" x14ac:dyDescent="0.3">
      <c r="A20" s="8">
        <v>10</v>
      </c>
      <c r="B20" s="1" t="s">
        <v>325</v>
      </c>
      <c r="C20" s="2" t="s">
        <v>326</v>
      </c>
      <c r="D20" s="6">
        <v>1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39.6" x14ac:dyDescent="0.3">
      <c r="A22" s="8">
        <v>11</v>
      </c>
      <c r="B22" s="1" t="s">
        <v>327</v>
      </c>
      <c r="C22" s="2" t="s">
        <v>328</v>
      </c>
      <c r="D22" s="6">
        <v>1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12</v>
      </c>
      <c r="B24" s="1" t="s">
        <v>329</v>
      </c>
      <c r="C24" s="2" t="s">
        <v>330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92.4" x14ac:dyDescent="0.3">
      <c r="A26" s="8">
        <v>13</v>
      </c>
      <c r="B26" s="1" t="s">
        <v>331</v>
      </c>
      <c r="C26" s="2" t="s">
        <v>332</v>
      </c>
      <c r="D26" s="6">
        <v>1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14</v>
      </c>
      <c r="B28" s="1" t="s">
        <v>333</v>
      </c>
      <c r="C28" s="2" t="s">
        <v>334</v>
      </c>
      <c r="D28" s="6">
        <v>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29" spans="1:9" ht="26.4" x14ac:dyDescent="0.3">
      <c r="C29" s="2" t="s">
        <v>335</v>
      </c>
    </row>
    <row r="31" spans="1:9" ht="79.2" x14ac:dyDescent="0.3">
      <c r="A31" s="8">
        <v>15</v>
      </c>
      <c r="B31" s="1" t="s">
        <v>336</v>
      </c>
      <c r="C31" s="2" t="s">
        <v>337</v>
      </c>
      <c r="D31" s="6">
        <v>1</v>
      </c>
      <c r="E31" s="1" t="s">
        <v>13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3" spans="1:9" ht="66" x14ac:dyDescent="0.3">
      <c r="A33" s="8">
        <v>16</v>
      </c>
      <c r="B33" s="1" t="s">
        <v>338</v>
      </c>
      <c r="C33" s="2" t="s">
        <v>339</v>
      </c>
      <c r="D33" s="6">
        <v>1</v>
      </c>
      <c r="E33" s="1" t="s">
        <v>13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5" spans="1:9" ht="81.599999999999994" x14ac:dyDescent="0.3">
      <c r="A35" s="8">
        <v>17</v>
      </c>
      <c r="B35" s="1" t="s">
        <v>340</v>
      </c>
      <c r="C35" s="2" t="s">
        <v>385</v>
      </c>
      <c r="D35" s="6">
        <v>1</v>
      </c>
      <c r="E35" s="1" t="s">
        <v>13</v>
      </c>
      <c r="F35" s="6">
        <v>0</v>
      </c>
      <c r="G35" s="6">
        <v>0</v>
      </c>
      <c r="H35" s="6">
        <f>ROUND(D35*F35, 0)</f>
        <v>0</v>
      </c>
      <c r="I35" s="6">
        <f>ROUND(D35*G35, 0)</f>
        <v>0</v>
      </c>
    </row>
    <row r="37" spans="1:9" ht="92.4" x14ac:dyDescent="0.3">
      <c r="A37" s="8">
        <v>18</v>
      </c>
      <c r="B37" s="1" t="s">
        <v>341</v>
      </c>
      <c r="C37" s="2" t="s">
        <v>342</v>
      </c>
      <c r="D37" s="6">
        <v>1</v>
      </c>
      <c r="E37" s="1" t="s">
        <v>13</v>
      </c>
      <c r="F37" s="6">
        <v>0</v>
      </c>
      <c r="G37" s="6">
        <v>0</v>
      </c>
      <c r="H37" s="6">
        <f>ROUND(D37*F37, 0)</f>
        <v>0</v>
      </c>
      <c r="I37" s="6">
        <f>ROUND(D37*G37, 0)</f>
        <v>0</v>
      </c>
    </row>
    <row r="38" spans="1:9" ht="66" x14ac:dyDescent="0.3">
      <c r="C38" s="2" t="s">
        <v>343</v>
      </c>
    </row>
    <row r="39" spans="1:9" s="27" customFormat="1" x14ac:dyDescent="0.3">
      <c r="A39" s="30"/>
      <c r="C39" s="28"/>
      <c r="D39" s="29"/>
      <c r="F39" s="29"/>
      <c r="G39" s="29"/>
      <c r="H39" s="29"/>
      <c r="I39" s="29"/>
    </row>
    <row r="40" spans="1:9" s="27" customFormat="1" x14ac:dyDescent="0.3">
      <c r="A40" s="34"/>
      <c r="B40" s="35"/>
      <c r="C40" s="36" t="s">
        <v>426</v>
      </c>
      <c r="D40" s="37">
        <v>1</v>
      </c>
      <c r="E40" s="35" t="s">
        <v>13</v>
      </c>
      <c r="F40" s="37"/>
      <c r="G40" s="37"/>
      <c r="H40" s="37"/>
      <c r="I40" s="37"/>
    </row>
    <row r="42" spans="1:9" ht="79.2" x14ac:dyDescent="0.3">
      <c r="A42" s="8">
        <v>19</v>
      </c>
      <c r="B42" s="1" t="s">
        <v>344</v>
      </c>
      <c r="C42" s="2" t="s">
        <v>345</v>
      </c>
      <c r="D42" s="6">
        <v>1</v>
      </c>
      <c r="E42" s="1" t="s">
        <v>13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79.2" x14ac:dyDescent="0.3">
      <c r="A44" s="8">
        <v>20</v>
      </c>
      <c r="B44" s="1" t="s">
        <v>346</v>
      </c>
      <c r="C44" s="2" t="s">
        <v>347</v>
      </c>
      <c r="D44" s="6">
        <v>1</v>
      </c>
      <c r="E44" s="1" t="s">
        <v>13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52.8" x14ac:dyDescent="0.3">
      <c r="A46" s="8">
        <v>21</v>
      </c>
      <c r="B46" s="1" t="s">
        <v>348</v>
      </c>
      <c r="C46" s="2" t="s">
        <v>349</v>
      </c>
      <c r="D46" s="6">
        <v>1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ht="92.4" x14ac:dyDescent="0.3">
      <c r="A48" s="8">
        <v>22</v>
      </c>
      <c r="B48" s="1" t="s">
        <v>350</v>
      </c>
      <c r="C48" s="2" t="s">
        <v>351</v>
      </c>
      <c r="D48" s="6">
        <v>1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39.6" x14ac:dyDescent="0.3">
      <c r="A50" s="8">
        <v>23</v>
      </c>
      <c r="B50" s="1" t="s">
        <v>352</v>
      </c>
      <c r="C50" s="2" t="s">
        <v>353</v>
      </c>
      <c r="D50" s="6">
        <v>1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66" x14ac:dyDescent="0.3">
      <c r="A52" s="8">
        <v>24</v>
      </c>
      <c r="B52" s="1" t="s">
        <v>354</v>
      </c>
      <c r="C52" s="2" t="s">
        <v>355</v>
      </c>
      <c r="D52" s="6">
        <v>1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25</v>
      </c>
      <c r="B54" s="1" t="s">
        <v>356</v>
      </c>
      <c r="C54" s="2" t="s">
        <v>357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52.8" x14ac:dyDescent="0.3">
      <c r="A56" s="8">
        <v>26</v>
      </c>
      <c r="B56" s="1" t="s">
        <v>358</v>
      </c>
      <c r="C56" s="2" t="s">
        <v>359</v>
      </c>
      <c r="D56" s="6">
        <v>1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52.8" x14ac:dyDescent="0.3">
      <c r="A58" s="8">
        <v>27</v>
      </c>
      <c r="B58" s="1" t="s">
        <v>360</v>
      </c>
      <c r="C58" s="2" t="s">
        <v>361</v>
      </c>
      <c r="D58" s="6">
        <v>1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52.8" x14ac:dyDescent="0.3">
      <c r="A60" s="8">
        <v>28</v>
      </c>
      <c r="B60" s="1" t="s">
        <v>362</v>
      </c>
      <c r="C60" s="2" t="s">
        <v>363</v>
      </c>
      <c r="D60" s="6">
        <v>1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66" x14ac:dyDescent="0.3">
      <c r="A62" s="8">
        <v>29</v>
      </c>
      <c r="B62" s="1" t="s">
        <v>364</v>
      </c>
      <c r="C62" s="2" t="s">
        <v>365</v>
      </c>
      <c r="D62" s="6">
        <v>1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52.8" x14ac:dyDescent="0.3">
      <c r="A64" s="8">
        <v>30</v>
      </c>
      <c r="B64" s="1" t="s">
        <v>366</v>
      </c>
      <c r="C64" s="2" t="s">
        <v>367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66" x14ac:dyDescent="0.3">
      <c r="A66" s="8">
        <v>31</v>
      </c>
      <c r="B66" s="1" t="s">
        <v>368</v>
      </c>
      <c r="C66" s="2" t="s">
        <v>369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66" x14ac:dyDescent="0.3">
      <c r="A68" s="8">
        <v>32</v>
      </c>
      <c r="B68" s="1" t="s">
        <v>370</v>
      </c>
      <c r="C68" s="2" t="s">
        <v>371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33</v>
      </c>
      <c r="B70" s="1" t="s">
        <v>372</v>
      </c>
      <c r="C70" s="2" t="s">
        <v>373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79.2" x14ac:dyDescent="0.3">
      <c r="A72" s="8">
        <v>34</v>
      </c>
      <c r="B72" s="1" t="s">
        <v>374</v>
      </c>
      <c r="C72" s="2" t="s">
        <v>375</v>
      </c>
      <c r="D72" s="6">
        <v>1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66" x14ac:dyDescent="0.3">
      <c r="A74" s="8">
        <v>35</v>
      </c>
      <c r="B74" s="1" t="s">
        <v>376</v>
      </c>
      <c r="C74" s="2" t="s">
        <v>377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52.8" x14ac:dyDescent="0.3">
      <c r="A76" s="8">
        <v>36</v>
      </c>
      <c r="B76" s="1" t="s">
        <v>378</v>
      </c>
      <c r="C76" s="2" t="s">
        <v>379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8" spans="1:9" ht="79.2" x14ac:dyDescent="0.3">
      <c r="A78" s="8">
        <v>37</v>
      </c>
      <c r="B78" s="1" t="s">
        <v>380</v>
      </c>
      <c r="C78" s="2" t="s">
        <v>381</v>
      </c>
      <c r="D78" s="6">
        <v>1</v>
      </c>
      <c r="E78" s="1" t="s">
        <v>13</v>
      </c>
      <c r="F78" s="6">
        <v>0</v>
      </c>
      <c r="G78" s="6">
        <v>0</v>
      </c>
      <c r="H78" s="6">
        <f>ROUND(D78*F78, 0)</f>
        <v>0</v>
      </c>
      <c r="I78" s="6">
        <f>ROUND(D78*G78, 0)</f>
        <v>0</v>
      </c>
    </row>
    <row r="79" spans="1:9" x14ac:dyDescent="0.3">
      <c r="C79" s="2"/>
    </row>
    <row r="80" spans="1:9" ht="26.4" x14ac:dyDescent="0.3">
      <c r="A80" s="8">
        <v>38</v>
      </c>
      <c r="B80" s="1" t="s">
        <v>417</v>
      </c>
      <c r="C80" s="2" t="s">
        <v>382</v>
      </c>
      <c r="D80" s="6">
        <v>1</v>
      </c>
      <c r="E80" s="1" t="s">
        <v>13</v>
      </c>
      <c r="F80" s="6">
        <v>0</v>
      </c>
      <c r="G80" s="6">
        <v>0</v>
      </c>
      <c r="H80" s="6">
        <f>ROUND(D80*F80, 0)</f>
        <v>0</v>
      </c>
      <c r="I80" s="6">
        <f>ROUND(D80*G80, 0)</f>
        <v>0</v>
      </c>
    </row>
    <row r="82" spans="1:9" ht="26.4" x14ac:dyDescent="0.3">
      <c r="A82" s="8">
        <v>39</v>
      </c>
      <c r="B82" s="1" t="s">
        <v>417</v>
      </c>
      <c r="C82" s="2" t="s">
        <v>383</v>
      </c>
      <c r="D82" s="6">
        <v>0</v>
      </c>
      <c r="E82" s="1" t="s">
        <v>13</v>
      </c>
      <c r="F82" s="6">
        <v>0</v>
      </c>
      <c r="G82" s="6">
        <v>0</v>
      </c>
      <c r="H82" s="6">
        <f>ROUND(D82*F82, 0)</f>
        <v>0</v>
      </c>
      <c r="I82" s="6">
        <f>ROUND(D82*G82, 0)</f>
        <v>0</v>
      </c>
    </row>
    <row r="84" spans="1:9" ht="26.4" x14ac:dyDescent="0.3">
      <c r="A84" s="8">
        <v>40</v>
      </c>
      <c r="B84" s="1" t="s">
        <v>417</v>
      </c>
      <c r="C84" s="2" t="s">
        <v>384</v>
      </c>
      <c r="D84" s="6">
        <v>0</v>
      </c>
      <c r="E84" s="1" t="s">
        <v>13</v>
      </c>
      <c r="F84" s="6">
        <v>0</v>
      </c>
      <c r="G84" s="6">
        <v>0</v>
      </c>
      <c r="H84" s="6">
        <f>ROUND(D84*F84, 0)</f>
        <v>0</v>
      </c>
      <c r="I84" s="6">
        <f>ROUND(D84*G84, 0)</f>
        <v>0</v>
      </c>
    </row>
    <row r="86" spans="1:9" ht="26.4" x14ac:dyDescent="0.3">
      <c r="A86" s="8">
        <v>41</v>
      </c>
      <c r="B86" s="1" t="s">
        <v>417</v>
      </c>
      <c r="C86" s="28" t="s">
        <v>427</v>
      </c>
      <c r="D86" s="29">
        <v>0</v>
      </c>
      <c r="E86" s="27" t="s">
        <v>13</v>
      </c>
      <c r="F86" s="29">
        <v>0</v>
      </c>
      <c r="G86" s="29">
        <v>0</v>
      </c>
      <c r="H86" s="29">
        <f>ROUND(D86*F86, 0)</f>
        <v>0</v>
      </c>
      <c r="I86" s="6">
        <f>ROUND(D86*G86, 0)</f>
        <v>0</v>
      </c>
    </row>
    <row r="88" spans="1:9" s="9" customFormat="1" x14ac:dyDescent="0.3">
      <c r="A88" s="7"/>
      <c r="B88" s="3"/>
      <c r="C88" s="3" t="s">
        <v>15</v>
      </c>
      <c r="D88" s="5"/>
      <c r="E88" s="3"/>
      <c r="F88" s="5"/>
      <c r="G88" s="5"/>
      <c r="H88" s="5">
        <f>ROUND(SUM(H2:H87),0)</f>
        <v>0</v>
      </c>
      <c r="I88" s="5">
        <f>ROUND(SUM(I2:I87),0)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workbookViewId="0">
      <selection activeCell="I18" sqref="I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387</v>
      </c>
      <c r="C2" s="2" t="s">
        <v>388</v>
      </c>
      <c r="D2" s="6">
        <v>5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389</v>
      </c>
    </row>
    <row r="5" spans="1:9" ht="66" x14ac:dyDescent="0.3">
      <c r="A5" s="8">
        <v>2</v>
      </c>
      <c r="B5" s="1" t="s">
        <v>390</v>
      </c>
      <c r="C5" s="2" t="s">
        <v>391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Szellőztetőberendezések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workbookViewId="0">
      <selection activeCell="G4" sqref="G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393</v>
      </c>
      <c r="C2" s="2" t="s">
        <v>394</v>
      </c>
      <c r="D2" s="6">
        <v>0.5</v>
      </c>
      <c r="E2" s="1" t="s">
        <v>137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395</v>
      </c>
      <c r="C4" s="2" t="s">
        <v>396</v>
      </c>
      <c r="D4" s="6">
        <v>0.5</v>
      </c>
      <c r="E4" s="1" t="s">
        <v>137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13" sqref="G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4.33203125" style="1" customWidth="1"/>
    <col min="6" max="6" width="8.33203125" style="6" customWidth="1"/>
    <col min="7" max="7" width="6.6640625" style="6" customWidth="1"/>
    <col min="8" max="8" width="10.33203125" style="6" customWidth="1"/>
    <col min="9" max="9" width="5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16" sqref="H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8" width="8.33203125" style="6" customWidth="1"/>
    <col min="9" max="9" width="8.5546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H18" sqref="H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6.5546875" style="6" customWidth="1"/>
    <col min="9" max="9" width="7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21</v>
      </c>
      <c r="C4" s="2" t="s">
        <v>23</v>
      </c>
      <c r="D4" s="6">
        <v>7</v>
      </c>
      <c r="E4" s="1" t="s">
        <v>22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6" width="6.88671875" style="6" customWidth="1"/>
    <col min="7" max="7" width="8.33203125" style="6" customWidth="1"/>
    <col min="8" max="8" width="8.5546875" style="6" customWidth="1"/>
    <col min="9" max="9" width="7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zoomScale="130" zoomScaleNormal="130" workbookViewId="0">
      <selection activeCell="F2" sqref="F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6" width="8.109375" style="6" customWidth="1"/>
    <col min="7" max="7" width="8.33203125" style="6" customWidth="1"/>
    <col min="8" max="9" width="8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29</v>
      </c>
      <c r="C2" s="2" t="s">
        <v>44</v>
      </c>
      <c r="D2" s="6">
        <v>0.3</v>
      </c>
      <c r="E2" s="1" t="s">
        <v>22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</v>
      </c>
      <c r="C4" s="2" t="s">
        <v>32</v>
      </c>
      <c r="D4" s="6">
        <v>8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2.8" x14ac:dyDescent="0.3">
      <c r="A6" s="8">
        <v>3</v>
      </c>
      <c r="B6" s="1" t="s">
        <v>33</v>
      </c>
      <c r="C6" s="2" t="s">
        <v>35</v>
      </c>
      <c r="D6" s="6">
        <v>7.0000000000000007E-2</v>
      </c>
      <c r="E6" s="1" t="s">
        <v>34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5.2" x14ac:dyDescent="0.3">
      <c r="A8" s="8">
        <v>4</v>
      </c>
      <c r="B8" s="1" t="s">
        <v>36</v>
      </c>
      <c r="C8" s="2" t="s">
        <v>45</v>
      </c>
      <c r="D8" s="6">
        <v>0.3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37</v>
      </c>
      <c r="C10" s="2" t="s">
        <v>38</v>
      </c>
      <c r="D10" s="6">
        <v>8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39</v>
      </c>
      <c r="C12" s="2" t="s">
        <v>41</v>
      </c>
      <c r="D12" s="6">
        <v>25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42</v>
      </c>
      <c r="C14" s="2" t="s">
        <v>43</v>
      </c>
      <c r="D14" s="6">
        <v>8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workbookViewId="0">
      <selection activeCell="G3" sqref="G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47</v>
      </c>
      <c r="C2" s="2" t="s">
        <v>48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ht="79.2" x14ac:dyDescent="0.3">
      <c r="C3" s="2" t="s">
        <v>49</v>
      </c>
    </row>
    <row r="5" spans="1:9" s="9" customFormat="1" x14ac:dyDescent="0.3">
      <c r="A5" s="7"/>
      <c r="B5" s="3"/>
      <c r="C5" s="3" t="s">
        <v>15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Előregyártott épületszerkezeti elem elhelyezése és szerelése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G10" sqref="G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5" width="6.6640625" style="32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31" t="s">
        <v>6</v>
      </c>
      <c r="E1" s="31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8.400000000000006" x14ac:dyDescent="0.3">
      <c r="A2" s="8">
        <v>1</v>
      </c>
      <c r="B2" s="1" t="s">
        <v>51</v>
      </c>
      <c r="C2" s="2" t="s">
        <v>59</v>
      </c>
      <c r="D2" s="32">
        <v>5</v>
      </c>
      <c r="E2" s="32" t="s">
        <v>13</v>
      </c>
      <c r="F2" s="32">
        <v>0</v>
      </c>
      <c r="G2" s="32">
        <v>0</v>
      </c>
      <c r="H2" s="32">
        <f>ROUND(D2*F2, 0)</f>
        <v>0</v>
      </c>
      <c r="I2" s="32">
        <f>ROUND(D2*G2, 0)</f>
        <v>0</v>
      </c>
    </row>
    <row r="4" spans="1:9" ht="28.8" x14ac:dyDescent="0.3">
      <c r="A4" s="8">
        <v>2</v>
      </c>
      <c r="B4" s="1" t="s">
        <v>52</v>
      </c>
      <c r="C4" s="2" t="s">
        <v>60</v>
      </c>
      <c r="D4" s="32">
        <v>120</v>
      </c>
      <c r="E4" s="32" t="s">
        <v>40</v>
      </c>
      <c r="F4" s="32">
        <v>0</v>
      </c>
      <c r="G4" s="32">
        <v>0</v>
      </c>
      <c r="H4" s="32">
        <f>ROUND(D4*F4, 0)</f>
        <v>0</v>
      </c>
      <c r="I4" s="32">
        <f>ROUND(D4*G4, 0)</f>
        <v>0</v>
      </c>
    </row>
    <row r="5" spans="1:9" x14ac:dyDescent="0.3">
      <c r="F5" s="32"/>
      <c r="G5" s="32"/>
      <c r="H5" s="32"/>
      <c r="I5" s="32"/>
    </row>
    <row r="6" spans="1:9" ht="28.8" x14ac:dyDescent="0.3">
      <c r="A6" s="8">
        <v>3</v>
      </c>
      <c r="B6" s="1" t="s">
        <v>53</v>
      </c>
      <c r="C6" s="2" t="s">
        <v>61</v>
      </c>
      <c r="D6" s="32">
        <v>70</v>
      </c>
      <c r="E6" s="32" t="s">
        <v>40</v>
      </c>
      <c r="F6" s="32">
        <v>0</v>
      </c>
      <c r="G6" s="32">
        <v>0</v>
      </c>
      <c r="H6" s="32">
        <f>ROUND(D6*F6, 0)</f>
        <v>0</v>
      </c>
      <c r="I6" s="32">
        <f>ROUND(D6*G6, 0)</f>
        <v>0</v>
      </c>
    </row>
    <row r="7" spans="1:9" x14ac:dyDescent="0.3">
      <c r="F7" s="32"/>
      <c r="G7" s="32"/>
      <c r="H7" s="32"/>
      <c r="I7" s="32"/>
    </row>
    <row r="8" spans="1:9" ht="26.4" x14ac:dyDescent="0.3">
      <c r="A8" s="8">
        <v>4</v>
      </c>
      <c r="B8" s="1" t="s">
        <v>54</v>
      </c>
      <c r="C8" s="2" t="s">
        <v>55</v>
      </c>
      <c r="D8" s="32">
        <v>25</v>
      </c>
      <c r="E8" s="32" t="s">
        <v>13</v>
      </c>
      <c r="F8" s="32">
        <v>0</v>
      </c>
      <c r="G8" s="32">
        <v>0</v>
      </c>
      <c r="H8" s="32">
        <f>ROUND(D8*F8, 0)</f>
        <v>0</v>
      </c>
      <c r="I8" s="32">
        <f>ROUND(D8*G8, 0)</f>
        <v>0</v>
      </c>
    </row>
    <row r="9" spans="1:9" x14ac:dyDescent="0.3">
      <c r="F9" s="32"/>
      <c r="G9" s="32"/>
      <c r="H9" s="32"/>
      <c r="I9" s="32"/>
    </row>
    <row r="10" spans="1:9" ht="26.4" x14ac:dyDescent="0.3">
      <c r="A10" s="8">
        <v>5</v>
      </c>
      <c r="B10" s="1" t="s">
        <v>56</v>
      </c>
      <c r="C10" s="2" t="s">
        <v>57</v>
      </c>
      <c r="D10" s="32">
        <v>6</v>
      </c>
      <c r="E10" s="32" t="s">
        <v>13</v>
      </c>
      <c r="F10" s="32">
        <v>0</v>
      </c>
      <c r="G10" s="32">
        <v>0</v>
      </c>
      <c r="H10" s="32">
        <f>ROUND(D10*F10, 0)</f>
        <v>0</v>
      </c>
      <c r="I10" s="32">
        <f>ROUND(D10*G10, 0)</f>
        <v>0</v>
      </c>
    </row>
    <row r="11" spans="1:9" x14ac:dyDescent="0.3">
      <c r="F11" s="32"/>
      <c r="G11" s="32"/>
      <c r="H11" s="32"/>
      <c r="I11" s="32"/>
    </row>
    <row r="12" spans="1:9" ht="68.400000000000006" x14ac:dyDescent="0.3">
      <c r="A12" s="8">
        <v>6</v>
      </c>
      <c r="B12" s="1" t="s">
        <v>58</v>
      </c>
      <c r="C12" s="2" t="s">
        <v>62</v>
      </c>
      <c r="D12" s="32">
        <v>10</v>
      </c>
      <c r="E12" s="32" t="s">
        <v>13</v>
      </c>
      <c r="F12" s="32">
        <v>0</v>
      </c>
      <c r="G12" s="32">
        <v>0</v>
      </c>
      <c r="H12" s="32">
        <f>ROUND(D12*F12, 0)</f>
        <v>0</v>
      </c>
      <c r="I12" s="32">
        <f>ROUND(D12*G12, 0)</f>
        <v>0</v>
      </c>
    </row>
    <row r="13" spans="1:9" s="27" customFormat="1" x14ac:dyDescent="0.3">
      <c r="A13" s="30"/>
      <c r="C13" s="28"/>
      <c r="D13" s="32"/>
      <c r="E13" s="32"/>
      <c r="F13" s="32"/>
      <c r="G13" s="32"/>
      <c r="H13" s="32"/>
      <c r="I13" s="32"/>
    </row>
    <row r="14" spans="1:9" s="27" customFormat="1" x14ac:dyDescent="0.3">
      <c r="A14" s="30">
        <v>7</v>
      </c>
      <c r="B14" s="27" t="s">
        <v>429</v>
      </c>
      <c r="C14" s="28" t="s">
        <v>430</v>
      </c>
      <c r="D14" s="32">
        <v>2</v>
      </c>
      <c r="E14" s="32" t="s">
        <v>31</v>
      </c>
      <c r="F14" s="32">
        <v>0</v>
      </c>
      <c r="G14" s="32">
        <v>0</v>
      </c>
      <c r="H14" s="32">
        <f>ROUND(D14*F14, 0)</f>
        <v>0</v>
      </c>
      <c r="I14" s="32">
        <f>ROUND(D14*G14, 0)</f>
        <v>0</v>
      </c>
    </row>
    <row r="16" spans="1:9" s="9" customFormat="1" x14ac:dyDescent="0.3">
      <c r="A16" s="7"/>
      <c r="B16" s="3"/>
      <c r="C16" s="3" t="s">
        <v>15</v>
      </c>
      <c r="D16" s="31"/>
      <c r="E16" s="31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Falazás és egyéb kőművesmunka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cp:lastPrinted>2021-08-03T09:03:05Z</cp:lastPrinted>
  <dcterms:created xsi:type="dcterms:W3CDTF">2021-05-26T12:39:17Z</dcterms:created>
  <dcterms:modified xsi:type="dcterms:W3CDTF">2022-12-06T11:59:22Z</dcterms:modified>
</cp:coreProperties>
</file>