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3/beszerzések_2023/Garay48 épületfelújítás/műszaki dokumentáció_Garay48/hátsó épület statikai megerősítése_Garay48/"/>
    </mc:Choice>
  </mc:AlternateContent>
  <xr:revisionPtr revIDLastSave="0" documentId="8_{DEF6EF6A-0A16-4492-A81D-81788A10C3D9}" xr6:coauthVersionLast="47" xr6:coauthVersionMax="47" xr10:uidLastSave="{00000000-0000-0000-0000-000000000000}"/>
  <bookViews>
    <workbookView xWindow="-120" yWindow="-120" windowWidth="29040" windowHeight="15720"/>
  </bookViews>
  <sheets>
    <sheet name="Záradék" sheetId="9" r:id="rId1"/>
    <sheet name="Összesítő" sheetId="8" r:id="rId2"/>
    <sheet name="Zsaluzás és állványozás" sheetId="7" r:id="rId3"/>
    <sheet name="Irtás, föld- és sziklamunka" sheetId="6" r:id="rId4"/>
    <sheet name="Helyszíni beton és vasbeton mun" sheetId="5" r:id="rId5"/>
    <sheet name="Falazás és egyéb kőművesmunka" sheetId="4" r:id="rId6"/>
    <sheet name="Vakolás és rabicolás" sheetId="3" r:id="rId7"/>
    <sheet name="Szigetelés" sheetId="2" r:id="rId8"/>
    <sheet name="Takarítási munka" sheetId="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I4" i="1"/>
  <c r="C8" i="8"/>
  <c r="H2" i="1"/>
  <c r="H4" i="1"/>
  <c r="B8" i="8"/>
  <c r="I2" i="2"/>
  <c r="I4" i="2"/>
  <c r="C7" i="8"/>
  <c r="H2" i="2"/>
  <c r="H4" i="2"/>
  <c r="B7" i="8"/>
  <c r="I4" i="3"/>
  <c r="H4" i="3"/>
  <c r="H6" i="3"/>
  <c r="B6" i="8"/>
  <c r="I2" i="3"/>
  <c r="H2" i="3"/>
  <c r="I6" i="4"/>
  <c r="H6" i="4"/>
  <c r="H8" i="4"/>
  <c r="B5" i="8"/>
  <c r="I4" i="4"/>
  <c r="H4" i="4"/>
  <c r="I2" i="4"/>
  <c r="H2" i="4"/>
  <c r="I2" i="5"/>
  <c r="I4" i="5"/>
  <c r="C4" i="8"/>
  <c r="H2" i="5"/>
  <c r="H4" i="5"/>
  <c r="B4" i="8"/>
  <c r="I4" i="6"/>
  <c r="I6" i="6"/>
  <c r="C3" i="8"/>
  <c r="H4" i="6"/>
  <c r="I2" i="6"/>
  <c r="H2" i="6"/>
  <c r="H6" i="6"/>
  <c r="B3" i="8"/>
  <c r="I2" i="7"/>
  <c r="I4" i="7"/>
  <c r="C2" i="8"/>
  <c r="H2" i="7"/>
  <c r="H4" i="7"/>
  <c r="B2" i="8"/>
  <c r="I6" i="3"/>
  <c r="C6" i="8"/>
  <c r="I8" i="4"/>
  <c r="C5" i="8"/>
  <c r="D24" i="9"/>
  <c r="D25" i="9"/>
  <c r="B9" i="8"/>
  <c r="C24" i="9"/>
  <c r="C25" i="9"/>
  <c r="C27" i="9"/>
  <c r="C28" i="9"/>
  <c r="C9" i="8"/>
  <c r="D26" i="9"/>
  <c r="D27" i="9"/>
  <c r="D28" i="9"/>
  <c r="D33" i="9"/>
  <c r="D34" i="9"/>
  <c r="C29" i="9"/>
  <c r="C30" i="9"/>
  <c r="C31" i="9"/>
  <c r="C32" i="9"/>
  <c r="C35" i="9"/>
  <c r="C36" i="9"/>
  <c r="C37" i="9"/>
  <c r="C38" i="9"/>
  <c r="C39" i="9"/>
</calcChain>
</file>

<file path=xl/sharedStrings.xml><?xml version="1.0" encoding="utf-8"?>
<sst xmlns="http://schemas.openxmlformats.org/spreadsheetml/2006/main" count="154" uniqueCount="82">
  <si>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</si>
  <si>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</si>
  <si>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</si>
  <si>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</si>
  <si>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</si>
  <si>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</si>
  <si>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</si>
  <si>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</si>
  <si>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</si>
  <si>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</si>
  <si>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</si>
  <si>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</si>
  <si>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15-012-6.2</t>
  </si>
  <si>
    <t>m2</t>
  </si>
  <si>
    <t>Homlokzati csőállvány állítása állványcsőből mint munkaállvány, szintenkénti pallóterítéssel, korláttal, lábdeszkával, kétlábas, 0,60-0,90 m padlószélességgel, munkapadló távolság 2,00 m, 2,00 kN/m² terhelhetőséggel, állványépítés MSZ és alkalmazástechnikai kézikönyv szerint, 6,01-12,00 m munkapadló magasság között Repedés kiinjektálásához.</t>
  </si>
  <si>
    <t>Munkanem összesen:</t>
  </si>
  <si>
    <t>Zsaluzás és állványozás</t>
  </si>
  <si>
    <t>21-011-11.2</t>
  </si>
  <si>
    <t>db</t>
  </si>
  <si>
    <t>Építési törmelék konténeres elszállítása, lerakása, lerakóhelyi díjjal, 4,0 m³-es konténerbe</t>
  </si>
  <si>
    <t>21-011-12</t>
  </si>
  <si>
    <t>m3</t>
  </si>
  <si>
    <t>Munkahelyi depóniából építési törmelék konténerbe rakása,  kézi erővel, önálló munka esetén elszámolva, konténer szállítás nélkül</t>
  </si>
  <si>
    <t>Irtás, föld- és sziklamunka</t>
  </si>
  <si>
    <t>31-051-10.2-0212123</t>
  </si>
  <si>
    <t>Szerkezeti hézag, repedés, üreg kitöltése alacsony nyomású injektálással, kiöntő és injektáló-, vagy gyorskötésű beágyazó szárazhabarccsal, 10-80 mm rétegvastagság között Techno-Wato KESTON DUR nagyszilárdságú üreg- és hézagkitöltő habarcs Cikkszám: 80051</t>
  </si>
  <si>
    <t>Helyszíni beton és vasbeton munka</t>
  </si>
  <si>
    <t>33-000-21.1.1.1.1.1</t>
  </si>
  <si>
    <t>Válaszfal bontása, égetett agyag-kerámia termékekből, erősítő pillérrel vagy erősítő pillér nélkül falazva, kisméretű, mészhomok, magasított vagy nagyméretű téglából, 15 cm vastagságig, quick-mix TKM trasz-mészhabarcsból készített falazóhabarcsból falazva</t>
  </si>
  <si>
    <t>33-000-71.1</t>
  </si>
  <si>
    <t>1000 db</t>
  </si>
  <si>
    <t>Téglatisztítás, kisméretű vagy nagyméretű tömör tégla</t>
  </si>
  <si>
    <t>33-011-1.1.1.4.1.1.3-0127555</t>
  </si>
  <si>
    <t>Válaszfal építése, égetett agyag-kerámia termékekből, normál elemekből, 120 mm falvastagságban, 250x120x65 mm-es méretű kisméretű tömör téglából, erősítő pillérrel, tömören falazva, falazó, cementes mészhabarcsba falazva bontott kisméretű tömör tégla 250x120x65 mm 40 (N/mm²) quick-mix TKM trasz-mészhabarcsból falazva</t>
  </si>
  <si>
    <t>Falazás és egyéb kőművesmunka</t>
  </si>
  <si>
    <t>36-000-1.3</t>
  </si>
  <si>
    <t>Vakolat leverése homlokzatról 2,5 cm vastagságig</t>
  </si>
  <si>
    <t>36-090-13-0160794</t>
  </si>
  <si>
    <t>Régi- és műemléképületek vakolatain, falazatain a már nyugalomban lévő repedések és merev csatlakozási fugák lezárása KESTON DUR injektáló és hézagkitöltő szárazhabarcsból készített habarccsal, repedésekhez, merev csatlakozási fugákhoz, vakolatban, falazatban</t>
  </si>
  <si>
    <t>Vakolás és rabicolás</t>
  </si>
  <si>
    <t>48-031-1.6.1</t>
  </si>
  <si>
    <t>Utólagos repedés kitöltés készítése, tégla vagy kő-tégla falszerkezetben, furatinjektálásos módszerrel, egysorú injektálási furatsor elkészítése, tisztítása sűrített levegő befúvásával,injektáló pakkerek elhelyezésével</t>
  </si>
  <si>
    <t>Szigetelés</t>
  </si>
  <si>
    <t>90-003-7-0510021</t>
  </si>
  <si>
    <t>Teherhordó falban lévő repedés tisztítása magasnyomású mosó berendezéssel A teljes keresztmetszet átmosatásával.</t>
  </si>
  <si>
    <t>Takarítási munka</t>
  </si>
  <si>
    <t>Összesen:</t>
  </si>
  <si>
    <t xml:space="preserve">Név : Felújítási munkák                </t>
  </si>
  <si>
    <t xml:space="preserve">                                       </t>
  </si>
  <si>
    <t xml:space="preserve">Cím : Budapest VII. kerület            </t>
  </si>
  <si>
    <t xml:space="preserve"> Kelt:      2023 év május hó           </t>
  </si>
  <si>
    <t xml:space="preserve">          Garay utca 48.              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</si>
  <si>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</si>
  <si>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</si>
  <si>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</si>
  <si>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</si>
  <si>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Homlokzati falrepedés injektálása,                                            </t>
  </si>
  <si>
    <t xml:space="preserve">oromfal visszabontása újraépítése                                             </t>
  </si>
  <si>
    <t xml:space="preserve">                                                                              </t>
  </si>
  <si>
    <t xml:space="preserve">Készült: TercVIP normatívái alapján 8 000 forintos rezsióra felhasználásával  </t>
  </si>
  <si>
    <t>Költségvetés főösszesítő</t>
  </si>
  <si>
    <t>Megnevezés</t>
  </si>
  <si>
    <t>Anyagköltség</t>
  </si>
  <si>
    <t>Díjköltség</t>
  </si>
  <si>
    <t>1. Építmény közvetlen költségei</t>
  </si>
  <si>
    <t>1.1 Költségtérítések nélküli ksg.</t>
  </si>
  <si>
    <t>1.2 Akadályoztatási költség</t>
  </si>
  <si>
    <t>1.3 Építés közvetlen költségei</t>
  </si>
  <si>
    <t>1.4 Közvetlen önköltség összesen</t>
  </si>
  <si>
    <t>2.1 Árkockázati fedezet vet.alap</t>
  </si>
  <si>
    <t>2.2 Árkockázati fedezet</t>
  </si>
  <si>
    <t>2.3 Anyagigazgatási ksg. vet.alap</t>
  </si>
  <si>
    <t>2.4 Anyagigazgatási költség</t>
  </si>
  <si>
    <t>2.5 Fedezet vetítési alap 1.4</t>
  </si>
  <si>
    <t>2.6 Fedezet</t>
  </si>
  <si>
    <t>3.1 Tartalékkeret vetítési alap</t>
  </si>
  <si>
    <t>3.2 Tartalékkeret</t>
  </si>
  <si>
    <t>4.1 ÁFA vetítési alap</t>
  </si>
  <si>
    <t>4.2 Áfa</t>
  </si>
  <si>
    <t>5.  A munka ára</t>
  </si>
  <si>
    <t>Aláírás</t>
  </si>
  <si>
    <t xml:space="preserve"> Készítette  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</si>
</sst>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0" fontId="3" fillId="0" borderId="2" xfId="0" applyFont="1" applyBorder="1" applyAlignment="1">
      <alignment vertical="top"/>
    </xf>
    <xf numFmtId="10" fontId="3" fillId="0" borderId="2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right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0" xfId="0" applyFont="1" applyAlignment="1">
      <alignment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tabSelected="1" workbookViewId="0">
      <selection activeCell="G41" sqref="G41"/>
    </sheetView>
  </sheetViews>
  <sheetFormatPr defaultColWidth="8.85546875" defaultRowHeight="15.75" x14ac:dyDescent="0.25"/>
  <cols>
    <col min="1" max="1" width="36.42578125" style="9" customWidth="1"/>
    <col min="2" max="2" width="10.7109375" style="9" customWidth="1"/>
    <col min="3" max="4" width="15.7109375" style="9" customWidth="1"/>
    <col min="5" max="16384" width="8.85546875" style="9"/>
  </cols>
  <sheetData>
    <row r="1" spans="1:4" s="13" customFormat="1" x14ac:dyDescent="0.25">
      <c r="A1" s="25"/>
      <c r="B1" s="22"/>
      <c r="C1" s="22"/>
      <c r="D1" s="22"/>
    </row>
    <row r="2" spans="1:4" s="13" customFormat="1" x14ac:dyDescent="0.25">
      <c r="A2" s="25"/>
      <c r="B2" s="22"/>
      <c r="C2" s="22"/>
      <c r="D2" s="22"/>
    </row>
    <row r="3" spans="1:4" s="13" customFormat="1" x14ac:dyDescent="0.25">
      <c r="A3" s="25"/>
      <c r="B3" s="22"/>
      <c r="C3" s="22"/>
      <c r="D3" s="22"/>
    </row>
    <row r="4" spans="1:4" x14ac:dyDescent="0.25">
      <c r="A4" s="21"/>
      <c r="B4" s="22"/>
      <c r="C4" s="22"/>
      <c r="D4" s="22"/>
    </row>
    <row r="5" spans="1:4" x14ac:dyDescent="0.25">
      <c r="A5" s="21"/>
      <c r="B5" s="22"/>
      <c r="C5" s="22"/>
      <c r="D5" s="22"/>
    </row>
    <row r="6" spans="1:4" x14ac:dyDescent="0.25">
      <c r="A6" s="21"/>
      <c r="B6" s="22"/>
      <c r="C6" s="22"/>
      <c r="D6" s="22"/>
    </row>
    <row r="7" spans="1:4" x14ac:dyDescent="0.25">
      <c r="A7" s="21"/>
      <c r="B7" s="22"/>
      <c r="C7" s="22"/>
      <c r="D7" s="22"/>
    </row>
    <row r="9" spans="1:4" x14ac:dyDescent="0.25">
      <c r="A9" s="9" t="s">
        <v>47</v>
      </c>
      <c r="C9" s="9" t="s">
        <v>48</v>
      </c>
    </row>
    <row r="10" spans="1:4" x14ac:dyDescent="0.25">
      <c r="A10" s="9" t="s">
        <v>48</v>
      </c>
      <c r="C10" s="9" t="s">
        <v>48</v>
      </c>
    </row>
    <row r="11" spans="1:4" x14ac:dyDescent="0.25">
      <c r="A11" s="9" t="s">
        <v>49</v>
      </c>
      <c r="C11" s="9" t="s">
        <v>50</v>
      </c>
    </row>
    <row r="12" spans="1:4" x14ac:dyDescent="0.25">
      <c r="A12" s="9" t="s">
        <v>51</v>
      </c>
      <c r="C12" s="9" t="s">
        <v>52</v>
      </c>
    </row>
    <row r="13" spans="1:4" x14ac:dyDescent="0.25">
      <c r="A13" s="9" t="s">
        <v>48</v>
      </c>
      <c r="C13" s="9" t="s">
        <v>53</v>
      </c>
    </row>
    <row r="14" spans="1:4" x14ac:dyDescent="0.25">
      <c r="A14" s="9" t="s">
        <v>48</v>
      </c>
      <c r="C14" s="9" t="s">
        <v>54</v>
      </c>
    </row>
    <row r="15" spans="1:4" x14ac:dyDescent="0.25">
      <c r="A15" s="9" t="s">
        <v>55</v>
      </c>
      <c r="C15" s="9" t="s">
        <v>81</v>
      </c>
    </row>
    <row r="16" spans="1:4" x14ac:dyDescent="0.25">
      <c r="A16" s="9" t="s">
        <v>56</v>
      </c>
    </row>
    <row r="17" spans="1:4" x14ac:dyDescent="0.25">
      <c r="A17" s="9" t="s">
        <v>57</v>
      </c>
    </row>
    <row r="18" spans="1:4" x14ac:dyDescent="0.25">
      <c r="A18" s="9" t="s">
        <v>58</v>
      </c>
    </row>
    <row r="19" spans="1:4" x14ac:dyDescent="0.25">
      <c r="A19" s="9" t="s">
        <v>59</v>
      </c>
    </row>
    <row r="20" spans="1:4" x14ac:dyDescent="0.25">
      <c r="A20" s="9" t="s">
        <v>58</v>
      </c>
    </row>
    <row r="22" spans="1:4" x14ac:dyDescent="0.25">
      <c r="A22" s="23" t="s">
        <v>60</v>
      </c>
      <c r="B22" s="24"/>
      <c r="C22" s="24"/>
      <c r="D22" s="24"/>
    </row>
    <row r="23" spans="1:4" x14ac:dyDescent="0.25">
      <c r="A23" s="14" t="s">
        <v>61</v>
      </c>
      <c r="B23" s="14"/>
      <c r="C23" s="17" t="s">
        <v>62</v>
      </c>
      <c r="D23" s="17" t="s">
        <v>63</v>
      </c>
    </row>
    <row r="24" spans="1:4" x14ac:dyDescent="0.25">
      <c r="A24" s="14" t="s">
        <v>64</v>
      </c>
      <c r="B24" s="14"/>
      <c r="C24" s="14">
        <f>ROUND(SUM(Összesítő!B2:B8),0)</f>
        <v>0</v>
      </c>
      <c r="D24" s="14">
        <f>ROUND(SUM(Összesítő!C2:C8),0)</f>
        <v>0</v>
      </c>
    </row>
    <row r="25" spans="1:4" x14ac:dyDescent="0.25">
      <c r="A25" s="9" t="s">
        <v>65</v>
      </c>
      <c r="C25" s="9">
        <f>ROUND(C24,0)</f>
        <v>0</v>
      </c>
      <c r="D25" s="9">
        <f>ROUND(D24,0)</f>
        <v>0</v>
      </c>
    </row>
    <row r="26" spans="1:4" x14ac:dyDescent="0.25">
      <c r="A26" s="14" t="s">
        <v>66</v>
      </c>
      <c r="B26" s="15">
        <v>0</v>
      </c>
      <c r="C26" s="14"/>
      <c r="D26" s="14">
        <f>ROUND(D25*B26,0)</f>
        <v>0</v>
      </c>
    </row>
    <row r="27" spans="1:4" x14ac:dyDescent="0.25">
      <c r="A27" s="14" t="s">
        <v>67</v>
      </c>
      <c r="B27" s="14"/>
      <c r="C27" s="14">
        <f>ROUND(C25,0)</f>
        <v>0</v>
      </c>
      <c r="D27" s="14">
        <f>ROUND(D25+D26,0)</f>
        <v>0</v>
      </c>
    </row>
    <row r="28" spans="1:4" x14ac:dyDescent="0.25">
      <c r="A28" s="14" t="s">
        <v>68</v>
      </c>
      <c r="B28" s="14"/>
      <c r="C28" s="14">
        <f>ROUND(C27,0)</f>
        <v>0</v>
      </c>
      <c r="D28" s="14">
        <f>ROUND(D27,0)</f>
        <v>0</v>
      </c>
    </row>
    <row r="29" spans="1:4" x14ac:dyDescent="0.25">
      <c r="A29" s="9" t="s">
        <v>69</v>
      </c>
      <c r="C29" s="9">
        <f>ROUND(C28,0)</f>
        <v>0</v>
      </c>
    </row>
    <row r="30" spans="1:4" x14ac:dyDescent="0.25">
      <c r="A30" s="14" t="s">
        <v>70</v>
      </c>
      <c r="B30" s="15">
        <v>0</v>
      </c>
      <c r="C30" s="14">
        <f>ROUND(C29*B30,0)</f>
        <v>0</v>
      </c>
      <c r="D30" s="14"/>
    </row>
    <row r="31" spans="1:4" x14ac:dyDescent="0.25">
      <c r="A31" s="9" t="s">
        <v>71</v>
      </c>
      <c r="C31" s="9">
        <f>ROUND(C28+C30,0)</f>
        <v>0</v>
      </c>
    </row>
    <row r="32" spans="1:4" x14ac:dyDescent="0.25">
      <c r="A32" s="14" t="s">
        <v>72</v>
      </c>
      <c r="B32" s="15">
        <v>0</v>
      </c>
      <c r="C32" s="14">
        <f>ROUND(C31*B32,0)</f>
        <v>0</v>
      </c>
      <c r="D32" s="14"/>
    </row>
    <row r="33" spans="1:4" x14ac:dyDescent="0.25">
      <c r="A33" s="9" t="s">
        <v>73</v>
      </c>
      <c r="D33" s="9">
        <f>ROUND(D28,0)</f>
        <v>0</v>
      </c>
    </row>
    <row r="34" spans="1:4" x14ac:dyDescent="0.25">
      <c r="A34" s="14" t="s">
        <v>74</v>
      </c>
      <c r="B34" s="15">
        <v>0</v>
      </c>
      <c r="C34" s="14"/>
      <c r="D34" s="14">
        <f>ROUND(D33*B34,0)</f>
        <v>0</v>
      </c>
    </row>
    <row r="35" spans="1:4" x14ac:dyDescent="0.25">
      <c r="A35" s="9" t="s">
        <v>75</v>
      </c>
      <c r="C35" s="18">
        <f>ROUND(C31+C32+D28+D34,0)</f>
        <v>0</v>
      </c>
      <c r="D35" s="18"/>
    </row>
    <row r="36" spans="1:4" x14ac:dyDescent="0.25">
      <c r="A36" s="14" t="s">
        <v>76</v>
      </c>
      <c r="B36" s="15">
        <v>0</v>
      </c>
      <c r="C36" s="19">
        <f>ROUND(C35*B36,0)</f>
        <v>0</v>
      </c>
      <c r="D36" s="19"/>
    </row>
    <row r="37" spans="1:4" x14ac:dyDescent="0.25">
      <c r="A37" s="9" t="s">
        <v>77</v>
      </c>
      <c r="C37" s="18">
        <f>ROUND(C35+C36,0)</f>
        <v>0</v>
      </c>
      <c r="D37" s="18"/>
    </row>
    <row r="38" spans="1:4" x14ac:dyDescent="0.25">
      <c r="A38" s="14" t="s">
        <v>78</v>
      </c>
      <c r="B38" s="15">
        <v>0.27</v>
      </c>
      <c r="C38" s="19">
        <f>ROUND(C37*B38,0)</f>
        <v>0</v>
      </c>
      <c r="D38" s="19"/>
    </row>
    <row r="39" spans="1:4" x14ac:dyDescent="0.25">
      <c r="A39" s="14" t="s">
        <v>79</v>
      </c>
      <c r="B39" s="14"/>
      <c r="C39" s="20">
        <f>ROUND(C37+C38,0)</f>
        <v>0</v>
      </c>
      <c r="D39" s="20"/>
    </row>
    <row r="43" spans="1:4" x14ac:dyDescent="0.25">
      <c r="B43" s="18" t="s">
        <v>80</v>
      </c>
      <c r="C43" s="18"/>
    </row>
    <row r="45" spans="1:4" x14ac:dyDescent="0.25">
      <c r="A45" s="16"/>
    </row>
    <row r="46" spans="1:4" x14ac:dyDescent="0.25">
      <c r="A46" s="16"/>
    </row>
    <row r="47" spans="1:4" x14ac:dyDescent="0.25">
      <c r="A47" s="16"/>
    </row>
  </sheetData>
  <mergeCells count="14">
    <mergeCell ref="A7:D7"/>
    <mergeCell ref="A22:D22"/>
    <mergeCell ref="A1:D1"/>
    <mergeCell ref="A2:D2"/>
    <mergeCell ref="A3:D3"/>
    <mergeCell ref="A4:D4"/>
    <mergeCell ref="A5:D5"/>
    <mergeCell ref="A6:D6"/>
    <mergeCell ref="C35:D35"/>
    <mergeCell ref="C36:D36"/>
    <mergeCell ref="C37:D37"/>
    <mergeCell ref="C38:D38"/>
    <mergeCell ref="C39:D39"/>
    <mergeCell ref="B43:C43"/>
  </mergeCells>
  <pageMargins left="1" right="1" top="1" bottom="1" header="0.41666666666666669" footer="0.41666666666666669"/>
  <pageSetup paperSize="9" orientation="portrait" useFirstPageNumber="1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defaultColWidth="8.85546875" defaultRowHeight="15.75" x14ac:dyDescent="0.25"/>
  <cols>
    <col min="1" max="1" width="36.42578125" style="10" customWidth="1"/>
    <col min="2" max="3" width="20.7109375" style="10" customWidth="1"/>
    <col min="4" max="16384" width="8.85546875" style="10"/>
  </cols>
  <sheetData>
    <row r="1" spans="1:3" s="11" customFormat="1" x14ac:dyDescent="0.25">
      <c r="A1" s="11" t="s">
        <v>0</v>
      </c>
      <c r="B1" s="12" t="s">
        <v>1</v>
      </c>
      <c r="C1" s="12" t="s">
        <v>2</v>
      </c>
    </row>
    <row r="2" spans="1:3" x14ac:dyDescent="0.25">
      <c r="A2" s="10" t="s">
        <v>16</v>
      </c>
      <c r="B2" s="10">
        <f>'Zsaluzás és állványozás'!H4</f>
        <v>0</v>
      </c>
      <c r="C2" s="10">
        <f>'Zsaluzás és állványozás'!I4</f>
        <v>0</v>
      </c>
    </row>
    <row r="3" spans="1:3" x14ac:dyDescent="0.25">
      <c r="A3" s="10" t="s">
        <v>23</v>
      </c>
      <c r="B3" s="10">
        <f>'Irtás, föld- és sziklamunka'!H6</f>
        <v>0</v>
      </c>
      <c r="C3" s="10">
        <f>'Irtás, föld- és sziklamunka'!I6</f>
        <v>0</v>
      </c>
    </row>
    <row r="4" spans="1:3" x14ac:dyDescent="0.25">
      <c r="A4" s="10" t="s">
        <v>26</v>
      </c>
      <c r="B4" s="10">
        <f>'Helyszíni beton és vasbeton mun'!H4</f>
        <v>0</v>
      </c>
      <c r="C4" s="10">
        <f>'Helyszíni beton és vasbeton mun'!I4</f>
        <v>0</v>
      </c>
    </row>
    <row r="5" spans="1:3" x14ac:dyDescent="0.25">
      <c r="A5" s="10" t="s">
        <v>34</v>
      </c>
      <c r="B5" s="10">
        <f>'Falazás és egyéb kőművesmunka'!H8</f>
        <v>0</v>
      </c>
      <c r="C5" s="10">
        <f>'Falazás és egyéb kőművesmunka'!I8</f>
        <v>0</v>
      </c>
    </row>
    <row r="6" spans="1:3" x14ac:dyDescent="0.25">
      <c r="A6" s="10" t="s">
        <v>39</v>
      </c>
      <c r="B6" s="10">
        <f>'Vakolás és rabicolás'!H6</f>
        <v>0</v>
      </c>
      <c r="C6" s="10">
        <f>'Vakolás és rabicolás'!I6</f>
        <v>0</v>
      </c>
    </row>
    <row r="7" spans="1:3" x14ac:dyDescent="0.25">
      <c r="A7" s="10" t="s">
        <v>42</v>
      </c>
      <c r="B7" s="10">
        <f>Szigetelés!H4</f>
        <v>0</v>
      </c>
      <c r="C7" s="10">
        <f>Szigetelés!I4</f>
        <v>0</v>
      </c>
    </row>
    <row r="8" spans="1:3" x14ac:dyDescent="0.25">
      <c r="A8" s="10" t="s">
        <v>45</v>
      </c>
      <c r="B8" s="10">
        <f>'Takarítási munka'!H4</f>
        <v>0</v>
      </c>
      <c r="C8" s="10">
        <f>'Takarítási munka'!I4</f>
        <v>0</v>
      </c>
    </row>
    <row r="9" spans="1:3" s="11" customFormat="1" x14ac:dyDescent="0.25">
      <c r="A9" s="11" t="s">
        <v>46</v>
      </c>
      <c r="B9" s="11">
        <f>ROUND(SUM(B2:B8),0)</f>
        <v>0</v>
      </c>
      <c r="C9" s="11">
        <f>ROUND(SUM(C2:C8), 0)</f>
        <v>0</v>
      </c>
    </row>
  </sheetData>
  <pageMargins left="1" right="1" top="1" bottom="1" header="0.41666666666666669" footer="0.41666666666666669"/>
  <pageSetup paperSize="9" orientation="portrait" useFirstPageNumber="1" horizontalDpi="4294967292" verticalDpi="4294967292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F49" sqref="F49"/>
    </sheetView>
  </sheetViews>
  <sheetFormatPr defaultColWidth="8.85546875"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8.855468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127.5" x14ac:dyDescent="0.25">
      <c r="A2" s="7">
        <v>1</v>
      </c>
      <c r="B2" s="1" t="s">
        <v>12</v>
      </c>
      <c r="C2" s="1" t="s">
        <v>14</v>
      </c>
      <c r="D2" s="5">
        <v>46</v>
      </c>
      <c r="E2" s="1" t="s">
        <v>13</v>
      </c>
      <c r="F2" s="5">
        <v>0</v>
      </c>
      <c r="G2" s="5">
        <v>0</v>
      </c>
      <c r="H2" s="5">
        <f>ROUND(D2*F2, 0)</f>
        <v>0</v>
      </c>
      <c r="I2" s="5">
        <f>ROUND(D2*G2, 0)</f>
        <v>0</v>
      </c>
    </row>
    <row r="4" spans="1:9" s="8" customFormat="1" x14ac:dyDescent="0.25">
      <c r="A4" s="6"/>
      <c r="B4" s="2"/>
      <c r="C4" s="2" t="s">
        <v>15</v>
      </c>
      <c r="D4" s="4"/>
      <c r="E4" s="2"/>
      <c r="F4" s="4"/>
      <c r="G4" s="4"/>
      <c r="H4" s="4">
        <f>ROUND(SUM(H2:H3),0)</f>
        <v>0</v>
      </c>
      <c r="I4" s="4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4294967292" verticalDpi="4294967292" r:id="rId1"/>
  <headerFooter>
    <oddHeader>&amp;L&amp;"Times New Roman,bold"&amp;10 Zsaluzás és állványozás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G4" sqref="G4"/>
    </sheetView>
  </sheetViews>
  <sheetFormatPr defaultColWidth="8.85546875"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8.855468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38.25" x14ac:dyDescent="0.25">
      <c r="A2" s="7">
        <v>1</v>
      </c>
      <c r="B2" s="1" t="s">
        <v>17</v>
      </c>
      <c r="C2" s="1" t="s">
        <v>19</v>
      </c>
      <c r="D2" s="5">
        <v>1</v>
      </c>
      <c r="E2" s="1" t="s">
        <v>18</v>
      </c>
      <c r="F2" s="5">
        <v>0</v>
      </c>
      <c r="G2" s="5">
        <v>0</v>
      </c>
      <c r="H2" s="5">
        <f>ROUND(D2*F2, 0)</f>
        <v>0</v>
      </c>
      <c r="I2" s="5">
        <f>ROUND(D2*G2, 0)</f>
        <v>0</v>
      </c>
    </row>
    <row r="4" spans="1:9" ht="51" x14ac:dyDescent="0.25">
      <c r="A4" s="7">
        <v>2</v>
      </c>
      <c r="B4" s="1" t="s">
        <v>20</v>
      </c>
      <c r="C4" s="1" t="s">
        <v>22</v>
      </c>
      <c r="D4" s="5">
        <v>4</v>
      </c>
      <c r="E4" s="1" t="s">
        <v>21</v>
      </c>
      <c r="F4" s="5">
        <v>0</v>
      </c>
      <c r="G4" s="5">
        <v>0</v>
      </c>
      <c r="H4" s="5">
        <f>ROUND(D4*F4, 0)</f>
        <v>0</v>
      </c>
      <c r="I4" s="5">
        <f>ROUND(D4*G4, 0)</f>
        <v>0</v>
      </c>
    </row>
    <row r="6" spans="1:9" s="8" customFormat="1" x14ac:dyDescent="0.25">
      <c r="A6" s="6"/>
      <c r="B6" s="2"/>
      <c r="C6" s="2" t="s">
        <v>15</v>
      </c>
      <c r="D6" s="4"/>
      <c r="E6" s="2"/>
      <c r="F6" s="4"/>
      <c r="G6" s="4"/>
      <c r="H6" s="4">
        <f>ROUND(SUM(H2:H5),0)</f>
        <v>0</v>
      </c>
      <c r="I6" s="4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4294967292" verticalDpi="4294967292" r:id="rId1"/>
  <headerFooter>
    <oddHeader>&amp;L&amp;"Times New Roman,bold"&amp;10 Irtás, föld- és sziklamunka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2" sqref="G2"/>
    </sheetView>
  </sheetViews>
  <sheetFormatPr defaultColWidth="8.85546875"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8.855468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89.25" x14ac:dyDescent="0.25">
      <c r="A2" s="7">
        <v>1</v>
      </c>
      <c r="B2" s="1" t="s">
        <v>24</v>
      </c>
      <c r="C2" s="1" t="s">
        <v>25</v>
      </c>
      <c r="D2" s="5">
        <v>0.6</v>
      </c>
      <c r="E2" s="1" t="s">
        <v>21</v>
      </c>
      <c r="F2" s="5">
        <v>0</v>
      </c>
      <c r="G2" s="5">
        <v>0</v>
      </c>
      <c r="H2" s="5">
        <f>ROUND(D2*F2, 0)</f>
        <v>0</v>
      </c>
      <c r="I2" s="5">
        <f>ROUND(D2*G2, 0)</f>
        <v>0</v>
      </c>
    </row>
    <row r="4" spans="1:9" s="8" customFormat="1" x14ac:dyDescent="0.25">
      <c r="A4" s="6"/>
      <c r="B4" s="2"/>
      <c r="C4" s="2" t="s">
        <v>15</v>
      </c>
      <c r="D4" s="4"/>
      <c r="E4" s="2"/>
      <c r="F4" s="4"/>
      <c r="G4" s="4"/>
      <c r="H4" s="4">
        <f>ROUND(SUM(H2:H3),0)</f>
        <v>0</v>
      </c>
      <c r="I4" s="4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4294967292" verticalDpi="4294967292" r:id="rId1"/>
  <headerFooter>
    <oddHeader>&amp;L&amp;"Times New Roman,bold"&amp;10 Helyszíni beton és vasbeton 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E6" sqref="E6"/>
    </sheetView>
  </sheetViews>
  <sheetFormatPr defaultColWidth="8.85546875"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8.855468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89.25" x14ac:dyDescent="0.25">
      <c r="A2" s="7">
        <v>1</v>
      </c>
      <c r="B2" s="1" t="s">
        <v>27</v>
      </c>
      <c r="C2" s="1" t="s">
        <v>28</v>
      </c>
      <c r="D2" s="5">
        <v>35</v>
      </c>
      <c r="E2" s="1" t="s">
        <v>13</v>
      </c>
      <c r="F2" s="5">
        <v>0</v>
      </c>
      <c r="G2" s="5">
        <v>0</v>
      </c>
      <c r="H2" s="5">
        <f>ROUND(D2*F2, 0)</f>
        <v>0</v>
      </c>
      <c r="I2" s="5">
        <f>ROUND(D2*G2, 0)</f>
        <v>0</v>
      </c>
    </row>
    <row r="4" spans="1:9" ht="25.5" x14ac:dyDescent="0.25">
      <c r="A4" s="7">
        <v>2</v>
      </c>
      <c r="B4" s="1" t="s">
        <v>29</v>
      </c>
      <c r="C4" s="1" t="s">
        <v>31</v>
      </c>
      <c r="D4" s="5">
        <v>2.4</v>
      </c>
      <c r="E4" s="1" t="s">
        <v>30</v>
      </c>
      <c r="F4" s="5">
        <v>0</v>
      </c>
      <c r="G4" s="5">
        <v>0</v>
      </c>
      <c r="H4" s="5">
        <f>ROUND(D4*F4, 0)</f>
        <v>0</v>
      </c>
      <c r="I4" s="5">
        <f>ROUND(D4*G4, 0)</f>
        <v>0</v>
      </c>
    </row>
    <row r="6" spans="1:9" ht="114.75" x14ac:dyDescent="0.25">
      <c r="A6" s="7">
        <v>3</v>
      </c>
      <c r="B6" s="1" t="s">
        <v>32</v>
      </c>
      <c r="C6" s="1" t="s">
        <v>33</v>
      </c>
      <c r="D6" s="5">
        <v>35</v>
      </c>
      <c r="E6" s="1" t="s">
        <v>13</v>
      </c>
      <c r="F6" s="5">
        <v>0</v>
      </c>
      <c r="G6" s="5">
        <v>0</v>
      </c>
      <c r="H6" s="5">
        <f>ROUND(D6*F6, 0)</f>
        <v>0</v>
      </c>
      <c r="I6" s="5">
        <f>ROUND(D6*G6, 0)</f>
        <v>0</v>
      </c>
    </row>
    <row r="8" spans="1:9" s="8" customFormat="1" x14ac:dyDescent="0.25">
      <c r="A8" s="6"/>
      <c r="B8" s="2"/>
      <c r="C8" s="2" t="s">
        <v>15</v>
      </c>
      <c r="D8" s="4"/>
      <c r="E8" s="2"/>
      <c r="F8" s="4"/>
      <c r="G8" s="4"/>
      <c r="H8" s="4">
        <f>ROUND(SUM(H2:H7),0)</f>
        <v>0</v>
      </c>
      <c r="I8" s="4">
        <f>ROUND(SUM(I2:I7),0)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4294967292" verticalDpi="4294967292" r:id="rId1"/>
  <headerFooter>
    <oddHeader>&amp;L&amp;"Times New Roman,bold"&amp;10 Falazás és egyéb kőművesmunka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G4" sqref="G4"/>
    </sheetView>
  </sheetViews>
  <sheetFormatPr defaultColWidth="8.85546875"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8.855468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25.5" x14ac:dyDescent="0.25">
      <c r="A2" s="7">
        <v>1</v>
      </c>
      <c r="B2" s="1" t="s">
        <v>35</v>
      </c>
      <c r="C2" s="1" t="s">
        <v>36</v>
      </c>
      <c r="D2" s="5">
        <v>10</v>
      </c>
      <c r="E2" s="1" t="s">
        <v>13</v>
      </c>
      <c r="F2" s="5">
        <v>0</v>
      </c>
      <c r="G2" s="5">
        <v>0</v>
      </c>
      <c r="H2" s="5">
        <f>ROUND(D2*F2, 0)</f>
        <v>0</v>
      </c>
      <c r="I2" s="5">
        <f>ROUND(D2*G2, 0)</f>
        <v>0</v>
      </c>
    </row>
    <row r="4" spans="1:9" ht="102" x14ac:dyDescent="0.25">
      <c r="A4" s="7">
        <v>2</v>
      </c>
      <c r="B4" s="1" t="s">
        <v>37</v>
      </c>
      <c r="C4" s="1" t="s">
        <v>38</v>
      </c>
      <c r="D4" s="5">
        <v>0.5</v>
      </c>
      <c r="E4" s="1" t="s">
        <v>21</v>
      </c>
      <c r="F4" s="5">
        <v>0</v>
      </c>
      <c r="G4" s="5">
        <v>0</v>
      </c>
      <c r="H4" s="5">
        <f>ROUND(D4*F4, 0)</f>
        <v>0</v>
      </c>
      <c r="I4" s="5">
        <f>ROUND(D4*G4, 0)</f>
        <v>0</v>
      </c>
    </row>
    <row r="6" spans="1:9" s="8" customFormat="1" x14ac:dyDescent="0.25">
      <c r="A6" s="6"/>
      <c r="B6" s="2"/>
      <c r="C6" s="2" t="s">
        <v>15</v>
      </c>
      <c r="D6" s="4"/>
      <c r="E6" s="2"/>
      <c r="F6" s="4"/>
      <c r="G6" s="4"/>
      <c r="H6" s="4">
        <f>ROUND(SUM(H2:H5),0)</f>
        <v>0</v>
      </c>
      <c r="I6" s="4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4294967292" verticalDpi="4294967292" r:id="rId1"/>
  <headerFooter>
    <oddHeader>&amp;L&amp;"Times New Roman,bold"&amp;10 Vakolás és rabicolás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2" sqref="G2"/>
    </sheetView>
  </sheetViews>
  <sheetFormatPr defaultColWidth="8.85546875"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8.855468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76.5" x14ac:dyDescent="0.25">
      <c r="A2" s="7">
        <v>1</v>
      </c>
      <c r="B2" s="1" t="s">
        <v>40</v>
      </c>
      <c r="C2" s="1" t="s">
        <v>41</v>
      </c>
      <c r="D2" s="5">
        <v>150</v>
      </c>
      <c r="E2" s="1" t="s">
        <v>18</v>
      </c>
      <c r="F2" s="5">
        <v>0</v>
      </c>
      <c r="G2" s="5">
        <v>0</v>
      </c>
      <c r="H2" s="5">
        <f>ROUND(D2*F2, 0)</f>
        <v>0</v>
      </c>
      <c r="I2" s="5">
        <f>ROUND(D2*G2, 0)</f>
        <v>0</v>
      </c>
    </row>
    <row r="4" spans="1:9" s="8" customFormat="1" x14ac:dyDescent="0.25">
      <c r="A4" s="6"/>
      <c r="B4" s="2"/>
      <c r="C4" s="2" t="s">
        <v>15</v>
      </c>
      <c r="D4" s="4"/>
      <c r="E4" s="2"/>
      <c r="F4" s="4"/>
      <c r="G4" s="4"/>
      <c r="H4" s="4">
        <f>ROUND(SUM(H2:H3),0)</f>
        <v>0</v>
      </c>
      <c r="I4" s="4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4294967292" verticalDpi="4294967292" r:id="rId1"/>
  <headerFooter>
    <oddHeader>&amp;L&amp;"Times New Roman,bold"&amp;10 Szigetelés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I8" sqref="I8"/>
    </sheetView>
  </sheetViews>
  <sheetFormatPr defaultColWidth="8.85546875"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8.855468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51" x14ac:dyDescent="0.25">
      <c r="A2" s="7">
        <v>1</v>
      </c>
      <c r="B2" s="1" t="s">
        <v>43</v>
      </c>
      <c r="C2" s="1" t="s">
        <v>44</v>
      </c>
      <c r="D2" s="5">
        <v>10</v>
      </c>
      <c r="E2" s="1" t="s">
        <v>13</v>
      </c>
      <c r="F2" s="5">
        <v>0</v>
      </c>
      <c r="G2" s="5">
        <v>0</v>
      </c>
      <c r="H2" s="5">
        <f>ROUND(D2*F2, 0)</f>
        <v>0</v>
      </c>
      <c r="I2" s="5">
        <f>ROUND(D2*G2, 0)</f>
        <v>0</v>
      </c>
    </row>
    <row r="4" spans="1:9" s="8" customFormat="1" x14ac:dyDescent="0.25">
      <c r="A4" s="6"/>
      <c r="B4" s="2"/>
      <c r="C4" s="2" t="s">
        <v>15</v>
      </c>
      <c r="D4" s="4"/>
      <c r="E4" s="2"/>
      <c r="F4" s="4"/>
      <c r="G4" s="4"/>
      <c r="H4" s="4">
        <f>ROUND(SUM(H2:H3),0)</f>
        <v>0</v>
      </c>
      <c r="I4" s="4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4294967292" verticalDpi="4294967292" r:id="rId1"/>
  <headerFooter>
    <oddHeader>&amp;L&amp;"Times New Roman,bold"&amp;10 Takarítási munka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Záradék</vt:lpstr>
      <vt:lpstr>Összesítő</vt:lpstr>
      <vt:lpstr>Zsaluzás és állványozás</vt:lpstr>
      <vt:lpstr>Irtás, föld- és sziklamunka</vt:lpstr>
      <vt:lpstr>Helyszíni beton és vasbeton mun</vt:lpstr>
      <vt:lpstr>Falazás és egyéb kőművesmunka</vt:lpstr>
      <vt:lpstr>Vakolás és rabicolás</vt:lpstr>
      <vt:lpstr>Szigetelés</vt:lpstr>
      <vt:lpstr>Takarítási munka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Viczián András</dc:creator>
  <cp:lastModifiedBy>Zsoldis József</cp:lastModifiedBy>
  <dcterms:created xsi:type="dcterms:W3CDTF">2023-06-06T21:52:20Z</dcterms:created>
  <dcterms:modified xsi:type="dcterms:W3CDTF">2023-06-08T11:58:39Z</dcterms:modified>
</cp:coreProperties>
</file>