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120" yWindow="-120" windowWidth="29040" windowHeight="15840" activeTab="2"/>
  </bookViews>
  <sheets>
    <sheet name="Összesítő" sheetId="15" r:id="rId1"/>
    <sheet name="BONTÁS" sheetId="22" r:id="rId2"/>
    <sheet name="VÍZ-CSATORNA" sheetId="20" r:id="rId3"/>
    <sheet name="FŰTÉS-HŰTÉS" sheetId="21" r:id="rId4"/>
    <sheet name="LÉGTECHNIKA" sheetId="18" r:id="rId5"/>
  </sheets>
  <definedNames>
    <definedName name="_xlnm.Print_Titles" localSheetId="1">BONTÁS!$2:$2</definedName>
    <definedName name="_xlnm.Print_Titles" localSheetId="3">'FŰTÉS-HŰTÉS'!$2:$2</definedName>
    <definedName name="_xlnm.Print_Titles" localSheetId="4">LÉGTECHNIKA!$2:$2</definedName>
    <definedName name="_xlnm.Print_Titles" localSheetId="2">'VÍZ-CSATORNA'!$2:$2</definedName>
    <definedName name="_xlnm.Print_Area" localSheetId="4">LÉGTECHNIKA!$A$1:$H$22</definedName>
  </definedNames>
  <calcPr calcId="124519"/>
</workbook>
</file>

<file path=xl/calcChain.xml><?xml version="1.0" encoding="utf-8"?>
<calcChain xmlns="http://schemas.openxmlformats.org/spreadsheetml/2006/main">
  <c r="H45" i="20"/>
  <c r="G45"/>
  <c r="A45"/>
  <c r="A47" s="1"/>
  <c r="A46"/>
  <c r="H46"/>
  <c r="G46"/>
  <c r="H4" i="22"/>
  <c r="G4"/>
  <c r="A4"/>
  <c r="A5" s="1"/>
  <c r="H5"/>
  <c r="G5"/>
  <c r="A3"/>
  <c r="H6"/>
  <c r="G6"/>
  <c r="H3"/>
  <c r="G3"/>
  <c r="A6" l="1"/>
  <c r="H40" i="20" l="1"/>
  <c r="G40"/>
  <c r="H39"/>
  <c r="G39"/>
  <c r="H42" l="1"/>
  <c r="G42"/>
  <c r="H41"/>
  <c r="G41"/>
  <c r="H44" l="1"/>
  <c r="G44"/>
  <c r="H43"/>
  <c r="G43"/>
  <c r="H37"/>
  <c r="G37"/>
  <c r="H29" l="1"/>
  <c r="G29"/>
  <c r="H26"/>
  <c r="G26"/>
  <c r="H25"/>
  <c r="G25"/>
  <c r="H20"/>
  <c r="G20"/>
  <c r="H19"/>
  <c r="G19"/>
  <c r="H18"/>
  <c r="G18"/>
  <c r="H17"/>
  <c r="G17"/>
  <c r="H16"/>
  <c r="G16"/>
  <c r="H12" l="1"/>
  <c r="G12"/>
  <c r="H11"/>
  <c r="G11"/>
  <c r="H10"/>
  <c r="G10"/>
  <c r="H9"/>
  <c r="G9"/>
  <c r="H7"/>
  <c r="G7"/>
  <c r="H16" i="21" l="1"/>
  <c r="G16"/>
  <c r="H15"/>
  <c r="G15"/>
  <c r="H14"/>
  <c r="G14"/>
  <c r="H12"/>
  <c r="G12"/>
  <c r="H11"/>
  <c r="G11"/>
  <c r="H10"/>
  <c r="G10"/>
  <c r="H18" l="1"/>
  <c r="G18"/>
  <c r="H20" l="1"/>
  <c r="G20"/>
  <c r="H19"/>
  <c r="G19"/>
  <c r="H8" l="1"/>
  <c r="G8"/>
  <c r="H7"/>
  <c r="G7"/>
  <c r="H5"/>
  <c r="G5"/>
  <c r="A3"/>
  <c r="A4" s="1"/>
  <c r="A3" i="18"/>
  <c r="A4"/>
  <c r="A5" i="21" l="1"/>
  <c r="H17" i="18"/>
  <c r="G17"/>
  <c r="H16"/>
  <c r="G16"/>
  <c r="H15"/>
  <c r="G15"/>
  <c r="H14"/>
  <c r="G14"/>
  <c r="H8"/>
  <c r="G8"/>
  <c r="H7"/>
  <c r="G7"/>
  <c r="H6"/>
  <c r="G6"/>
  <c r="H4"/>
  <c r="G4"/>
  <c r="A6" i="21" l="1"/>
  <c r="H6" i="20"/>
  <c r="G6"/>
  <c r="G13" i="18" l="1"/>
  <c r="H13"/>
  <c r="G9"/>
  <c r="H9"/>
  <c r="G13" i="21" l="1"/>
  <c r="H13"/>
  <c r="G11" i="18" l="1"/>
  <c r="H11"/>
  <c r="G10" l="1"/>
  <c r="H10"/>
  <c r="G12"/>
  <c r="H12"/>
  <c r="G21" i="20" l="1"/>
  <c r="H21"/>
  <c r="G38"/>
  <c r="H38"/>
  <c r="G36"/>
  <c r="H36"/>
  <c r="G15" l="1"/>
  <c r="H15"/>
  <c r="G3" i="21" l="1"/>
  <c r="H3"/>
  <c r="G4"/>
  <c r="H4"/>
  <c r="G6"/>
  <c r="H6"/>
  <c r="G9"/>
  <c r="H9"/>
  <c r="G17"/>
  <c r="H17"/>
  <c r="G21"/>
  <c r="H21"/>
  <c r="G22"/>
  <c r="H22"/>
  <c r="G23"/>
  <c r="H23"/>
  <c r="G24"/>
  <c r="H24"/>
  <c r="G25"/>
  <c r="H25"/>
  <c r="G26"/>
  <c r="H26"/>
  <c r="H27" l="1"/>
  <c r="E20" i="15" s="1"/>
  <c r="G27" i="21"/>
  <c r="G5" i="18" l="1"/>
  <c r="H5"/>
  <c r="G18"/>
  <c r="H18"/>
  <c r="G19"/>
  <c r="H19"/>
  <c r="G20"/>
  <c r="H20"/>
  <c r="G21"/>
  <c r="H21"/>
  <c r="H3"/>
  <c r="G3"/>
  <c r="G53" i="20"/>
  <c r="H53"/>
  <c r="H22" i="18" l="1"/>
  <c r="G22"/>
  <c r="E21" i="15" l="1"/>
  <c r="D21"/>
  <c r="D20"/>
  <c r="G4" i="20"/>
  <c r="H4"/>
  <c r="G5"/>
  <c r="H5"/>
  <c r="G8"/>
  <c r="H8"/>
  <c r="G13"/>
  <c r="H13"/>
  <c r="G14"/>
  <c r="H14"/>
  <c r="G22"/>
  <c r="H22"/>
  <c r="G23"/>
  <c r="H23"/>
  <c r="G24"/>
  <c r="H24"/>
  <c r="G27"/>
  <c r="H27"/>
  <c r="G28"/>
  <c r="H28"/>
  <c r="G30"/>
  <c r="H30"/>
  <c r="G31"/>
  <c r="H31"/>
  <c r="G32"/>
  <c r="H32"/>
  <c r="G33"/>
  <c r="H33"/>
  <c r="G34"/>
  <c r="H34"/>
  <c r="G35"/>
  <c r="H35"/>
  <c r="G47"/>
  <c r="H47"/>
  <c r="G48"/>
  <c r="H48"/>
  <c r="G49"/>
  <c r="H49"/>
  <c r="G50"/>
  <c r="H50"/>
  <c r="G51"/>
  <c r="H51"/>
  <c r="G52"/>
  <c r="H52"/>
  <c r="G54"/>
  <c r="H54"/>
  <c r="G55"/>
  <c r="H55"/>
  <c r="H3"/>
  <c r="G3"/>
  <c r="H56" l="1"/>
  <c r="E19" i="15" s="1"/>
  <c r="G56" i="20"/>
  <c r="D19" i="15" s="1"/>
  <c r="F20"/>
  <c r="F21"/>
  <c r="F19" l="1"/>
  <c r="G7" i="22" l="1"/>
  <c r="D18" i="15" s="1"/>
  <c r="H7" i="22"/>
  <c r="E18" i="15" s="1"/>
  <c r="E23" s="1"/>
  <c r="F18" l="1"/>
  <c r="F25" s="1"/>
  <c r="F26" s="1"/>
  <c r="F27" s="1"/>
  <c r="D23"/>
  <c r="A3" i="20"/>
  <c r="A5" i="18" l="1"/>
  <c r="A4" i="20"/>
  <c r="A5" s="1"/>
  <c r="A6" l="1"/>
  <c r="A6" i="18"/>
  <c r="A7" s="1"/>
  <c r="A7" i="20" l="1"/>
  <c r="A8" s="1"/>
  <c r="A9" s="1"/>
  <c r="A10" s="1"/>
  <c r="A8" i="18"/>
  <c r="A9"/>
  <c r="A7" i="21"/>
  <c r="A8" s="1"/>
  <c r="A11" i="20" l="1"/>
  <c r="A12" l="1"/>
  <c r="A13"/>
  <c r="A10" i="18"/>
  <c r="A14" i="20" l="1"/>
  <c r="A15" s="1"/>
  <c r="A16" s="1"/>
  <c r="A17" s="1"/>
  <c r="A11" i="18"/>
  <c r="A18" i="20" l="1"/>
  <c r="A12" i="18"/>
  <c r="A13" s="1"/>
  <c r="A14" s="1"/>
  <c r="A15" s="1"/>
  <c r="A16" s="1"/>
  <c r="A17" s="1"/>
  <c r="A18" s="1"/>
  <c r="A9" i="21"/>
  <c r="A19" i="20" l="1"/>
  <c r="A20" s="1"/>
  <c r="A21" l="1"/>
  <c r="A22" l="1"/>
  <c r="A23" s="1"/>
  <c r="A24" s="1"/>
  <c r="A25" s="1"/>
  <c r="A26" s="1"/>
  <c r="A27" s="1"/>
  <c r="A28" l="1"/>
  <c r="A29" s="1"/>
  <c r="A30" s="1"/>
  <c r="A31" l="1"/>
  <c r="A32" s="1"/>
  <c r="A33" s="1"/>
  <c r="A34" s="1"/>
  <c r="A35" l="1"/>
  <c r="A36" s="1"/>
  <c r="A37" s="1"/>
  <c r="A38" s="1"/>
  <c r="A39" s="1"/>
  <c r="A40" s="1"/>
  <c r="A41" s="1"/>
  <c r="A42" s="1"/>
  <c r="A43" s="1"/>
  <c r="A44" s="1"/>
  <c r="A48" l="1"/>
  <c r="A49" l="1"/>
  <c r="A50" s="1"/>
  <c r="A51" s="1"/>
  <c r="A52" s="1"/>
  <c r="A19" i="18"/>
  <c r="A20" s="1"/>
  <c r="A53" i="20" l="1"/>
  <c r="A54" s="1"/>
  <c r="A55" s="1"/>
  <c r="A21" i="18"/>
  <c r="A13" i="21" l="1"/>
  <c r="A17" l="1"/>
  <c r="A19" l="1"/>
  <c r="A20" s="1"/>
  <c r="A21" l="1"/>
  <c r="A22" s="1"/>
  <c r="A23" s="1"/>
  <c r="A24" s="1"/>
  <c r="A25" s="1"/>
  <c r="A26" s="1"/>
</calcChain>
</file>

<file path=xl/sharedStrings.xml><?xml version="1.0" encoding="utf-8"?>
<sst xmlns="http://schemas.openxmlformats.org/spreadsheetml/2006/main" count="329" uniqueCount="158">
  <si>
    <t xml:space="preserve">A megadott versenyárnak tartalmaznia kell minden műszaki- és hatósági átadás költségét. Vállalkozónak garanciát kell vállalnia a kivitelezett rendszer hatósági, műszaki és üzemviteli megfelelőségéért teljeskörűséggel. </t>
  </si>
  <si>
    <t>klt</t>
  </si>
  <si>
    <t>ÉPÜLETGÉPÉSZET</t>
  </si>
  <si>
    <t>K ö l t s é g v e t é s    K i í r á s</t>
  </si>
  <si>
    <t xml:space="preserve"> </t>
  </si>
  <si>
    <t>anyag</t>
  </si>
  <si>
    <t>díj</t>
  </si>
  <si>
    <t>összesen</t>
  </si>
  <si>
    <t>I.</t>
  </si>
  <si>
    <t>II.</t>
  </si>
  <si>
    <t>Összesen:</t>
  </si>
  <si>
    <t>Mindösszesen:</t>
  </si>
  <si>
    <t xml:space="preserve">A beépített termékeknek rendelkezniük kell minden olyan minősítéssel, melyet az érvényes szabványok és a hatóságok előírnak. </t>
  </si>
  <si>
    <t>Az épületgépészeti dokumentáció egyes részei (tervek, műszaki leírás, költségvetés kiírás) egy egységként kezelendő, ha ezekben ellentmondás van, azt tervezővel egyértelműsíteni kell.</t>
  </si>
  <si>
    <t>Ez az épületgépészeti tervdokumentáció kizárólag a közmű, építész, statikus, tűzvédelmi, akusztikai, elektromos és épületfelügyeleti tervdokumentációval együtt érvényes és azokkal együtt kezelendő.</t>
  </si>
  <si>
    <t>Az építész, statikus terveken és a helyszínen ellenőrizni kell a csővezetékek szerelhetőségét, a gépek, berendezések elhelyezhetőségét.</t>
  </si>
  <si>
    <t>Jelen terveken megadott berendezések, szerelvények, anyagok egy műszaki színvonalat határoznak meg. Azok egyenértékű termékekkel kiválthatók. A beépítendő anyagokat, szerelvényeket, berendezéseket Megrendelő képviselőjével minden esetben jóvá kell hagyatni, de a rendszerek üzemszerű működéséért a Vállalkozó a felelős. Az alkalmazott anyagok, szerelvények, berendezések gyártói előírásait be kell tartani. Az alkalmazandó anyagokat, berendezéseket a gyártók által előírt szerszámokkal kell szerelni és ellenőrizni.</t>
  </si>
  <si>
    <t>MINDÖSSZESEN</t>
  </si>
  <si>
    <t>Víz,- csatornaszerelési munkák próbái,  vízvezetéki nyomórendszer nyomáspróbája.</t>
  </si>
  <si>
    <t>Víz,- csatornaszerelési munkák próbái, vízvezetéki lefolyórendszer tömörségi próbája.</t>
  </si>
  <si>
    <t>Víz,- csatornaszerelési munkák próbái, hatósági nyomáspróba. (Vízmű számla)</t>
  </si>
  <si>
    <t xml:space="preserve">Víz,- csatornaszerelési munkák próbái, vezetékrendszer fertőtlenítése. </t>
  </si>
  <si>
    <t>ÁNTSZ vízminta vizsgálat díja</t>
  </si>
  <si>
    <t>Megnevezés</t>
  </si>
  <si>
    <t>Anyag</t>
  </si>
  <si>
    <t>Díj</t>
  </si>
  <si>
    <t>Anyag összesen</t>
  </si>
  <si>
    <t>Díj összesen</t>
  </si>
  <si>
    <t>Egys.</t>
  </si>
  <si>
    <t>m</t>
  </si>
  <si>
    <t>Menny.</t>
  </si>
  <si>
    <t>Szám</t>
  </si>
  <si>
    <t>db</t>
  </si>
  <si>
    <t>Beltéri kivitelű csatorna kiszellőző DN 50/75/110 kombinált mérettel, műanyagból.                                  HL 900 típus</t>
  </si>
  <si>
    <t>1</t>
  </si>
  <si>
    <t>2</t>
  </si>
  <si>
    <t>25</t>
  </si>
  <si>
    <t>U.az, mint előző tétel, de
1"</t>
  </si>
  <si>
    <t>U.az, mint előző tétel, de
DN50</t>
  </si>
  <si>
    <t>U.az, mint előző tétel, de
DN100</t>
  </si>
  <si>
    <t>Fali WC részére Geberit Duofix elölről működtethető falsík alatti WC szerelőelem, formafújási technológiával készült (hézag és résmentes) UP320 öblítőtartállyal, páralecsapódás ellen szigeteléssel, kívül-belül porszórással korrózió ellen védett önhordó szerelőkerettel, teljes belmagasságú könnyűszerkezetes falba történő beépítéséhez, könnyűfém öntvény alapanyagú kétmennyiségű működtető nyomólappal, a rögzítéshez szükséges anyagokkal, 6 év garanciával.
Építési magasság 112 cm.
111.300.00.5 Duofix WC szerelőelem fali WC részére. 
Működtető nyomólap kétmennyiségű.
Hangcsillapító készlet 156.050.00.1.
Duofix falsík előtti szerelőkészlet 111.815.00.1.</t>
  </si>
  <si>
    <t>Geberit PE típusú polietilén lefolyó és szennyvízelvezető cső, az épületen belüli szennyvíz elvezető hálózat kialakítására, csúszó csőtartószerkezettel hosszúhüvelyes fixpont elemekkel, csőkötésekkel, csőidomokkal szakaszos tömörségi próbával, szabadon, falhoronyban, padlószerkezetben illetve szerelőaknában szerelve, fal- és födémáttörésekkel (vasbeton szerkezetkben fúrással), helyreállítással építész terv szerint.
DN40</t>
  </si>
  <si>
    <t>Építési hulladék összegyűjtése, elszállítása, takarítás.</t>
  </si>
  <si>
    <t>Fűtés-hűtési szerelési munkák átadás-átvételi eljárásával kapcsolatos költségek.
Átadási dokumentáció készítés.</t>
  </si>
  <si>
    <t>Fűtés-hűtési szerelési munkák átadás-átvételi eljárásával kapcsolatos költségek.
Kezelésre vonatkozó kioktatás.</t>
  </si>
  <si>
    <t>Víz,- csatorna szerelési munkák átadás-átvételi eljárásával kapcsolatos költségek.
Átadási dokumentáció készítés.</t>
  </si>
  <si>
    <t>Víz,- csatorna szerelési munkák átadás-átvételi eljárásával kapcsolatos költségek.
Átadási eljárás lefolytatása.</t>
  </si>
  <si>
    <t>Víz,- csatorna szerelési munkák átadás-átvételi eljárásával kapcsolatos költségek.
Kezelésre vonatkozó kioktatás.</t>
  </si>
  <si>
    <t>Légtechnika szerelési munkák átadás-átvételi eljárásával kapcsolatos költségek.
Átadási dokumentáció készítés.</t>
  </si>
  <si>
    <t>Légtechnika szerelési munkák átadás-átvételi eljárásával kapcsolatos költségek.
Kezelésre vonatkozó kioktatás.</t>
  </si>
  <si>
    <t>Vízellátás - csatornázás</t>
  </si>
  <si>
    <t>Fűtés-hűtés</t>
  </si>
  <si>
    <t>Légtechnika</t>
  </si>
  <si>
    <t>LÉGTECHNIKA SZERELÉSI MUNKÁK</t>
  </si>
  <si>
    <t>FŰTÉS - HŰTÉS SZERELÉSI MUNKÁK</t>
  </si>
  <si>
    <t>VÍZELLÁTÁS - CSATORNÁZÁS SZERELÉSI MUNKÁK</t>
  </si>
  <si>
    <t>30</t>
  </si>
  <si>
    <t>WAVIN TIGRIS K1 jelű ötrétegű vízvezetéki cső, toldóhüvelyes kötésekkel, csőidomokkal, szakaszos nyomásprobával, szabadon, falhoronyban vagy padlószerkezetben, tartószerkezetekkel, hőszigeteléssel, szerelve.
Ø20 x 2,25 mm</t>
  </si>
  <si>
    <t>U.az, mint előző tétel, de
Ø25 x 2,5 mm</t>
  </si>
  <si>
    <t>U.az, mint előző tétel, de
3/4"</t>
  </si>
  <si>
    <t>AHA-MOFÉM gömbcsap sárgarézből, kézikarral felszerelve, kétoldalon belső menettel, menettömítésekkel.
1/2"</t>
  </si>
  <si>
    <t>u.a. mint előző tétel de
Ø160 mm</t>
  </si>
  <si>
    <t>III. FŰTÉS - HŰTÉS SZERELÉSI MUNKÁK</t>
  </si>
  <si>
    <t>IV. LÉGTECHNIKA SZERELÉSI MUNKÁK</t>
  </si>
  <si>
    <t>III.</t>
  </si>
  <si>
    <t>VI:</t>
  </si>
  <si>
    <t>3</t>
  </si>
  <si>
    <t>U.az, mint előző tétel, de
Ø32 x 3,0 mm</t>
  </si>
  <si>
    <t>Műanyag lefolyócsatlakozás készítése csurgalékvíz elvezetésre vízzárral, kiegészítő mechanikus (golyós) bűzzárral, típus csöpögtetőtölcsér beépítésével, és bekötésével, kompletten.
Típus: HL21 csőszifon, DN32.</t>
  </si>
  <si>
    <t>Falba süllyeszthető mosógépszifon, rövidíthető beépítő dobozzal, nemesacél fedéllel, egybeépített nyomócső csatlakozóval, azon visszacsapó- és légbeszívóval ellátott szarokszeleppel, szerelőkőműves munkával, helyreállítással, felszerelve.
HL406 típus; 1/2"; DN40</t>
  </si>
  <si>
    <t>Alföldi félporcelán falra szerelhető WC csésze, ülőkével, tüzihorganyzott szerelőállvánnyal, felerősítő csavarokkal, 6-9 literes vízöblítő tartállyal, hangszigetelő készlettel, csatlakozó idomokkal, működtető nyomólappal, falsík alatti WC vízöblítő tartályhoz, előlről történő működtetés esetén, az alábbi  tartozékokkal:
- 1 db falikorong sárgarézből, belső menettel és toldóhüvelyes csatlakozással
- WC ülőke, Alföldi gyártmány
- öblítőtartály és szerelőkeret külön kiírás szerint.</t>
  </si>
  <si>
    <t>Légcsatorna hálózat és tartozékainak üzempróbái és beszabályozása, vezetékrendszer tömörségi vizsgálata.
Ventilátoros rendszerek.</t>
  </si>
  <si>
    <t>U.az, mint előző tétel, de
2"</t>
  </si>
  <si>
    <t>U.az, mint előző tétel, de
DN125</t>
  </si>
  <si>
    <t>TÁRSASHÁZ FELÚJÍTÁS</t>
  </si>
  <si>
    <t>1077 Budapest, Csányi utca 4.</t>
  </si>
  <si>
    <t>Hrsz: 34110</t>
  </si>
  <si>
    <t>u.a. mint előző tétel de
Ø125 mm</t>
  </si>
  <si>
    <t>Spirálkorcolt könnyűlemez csővezeték, horganyzott acéllemezből, tartószerkezetre szerelve, tartószerkezettel, bordával, idomokkal, fal- és födémáttörésekkel, az áttört szerkezetnek megfelelő helyreállításával, gyártó specifikációja szerint lemezvastagsággal.
Hőszigetelés: 13 mm vastag AF/Armaflex szintetikus gumialapú, zártcellás, párazáró, égve nem csepegő, közepesen füstfejlesztő hőszigetelő lap.
Épületen belül vezetett elszívó légcsatorna kialakítása.
Lindab SR típus
Ø100 mm</t>
  </si>
  <si>
    <t>Spirálkorcolt könnyűlemez csővezeték, horganyzott acéllemezből, tartószerkezetre szerelve, tartószerkezettel, bordával, idomokkal, fal- és födémáttörésekkel, az áttört szerkezetnek megfelelő helyreállításával, gyártó specifikációja szerint lemezvastagsággal.
Hőszigetelés: 10 mm vastag AF/Armaflex szintetikus gumialapú, zártcellás, párazáró, égve nem csepegő, közepesen füstfejlesztő hőszigetelő lap + 40 mm vastag, egyoldalon alu. kasírozott ásványgyapot + 0,5 mm vastag alumínium lemez külső keményhéjalás.
Épületen kívül vezetett elszívó légcsatorna kialakítása.
Lindab SR típus
Ø100 mm</t>
  </si>
  <si>
    <t>130</t>
  </si>
  <si>
    <t>80</t>
  </si>
  <si>
    <t>40</t>
  </si>
  <si>
    <t>Szuperflexibilis alumínium lemez hő- és hangszigetelt csővezeték, tartószerkezetre szerelve.
Sonodec típus épületen belüli befúvó légcsatornának tervezve
Ø125 mm</t>
  </si>
  <si>
    <t>Falba, vagy mennyezetbe szerelhető kétfokozatú radiális kisventilátor mellékhelyiségek elszívására, ventilátorházzal, villanykapcsolóról működtetve utánfutással.
HELIOS vagy azzal műszakilag egyenértékű gyártmány.
Ventilátor:
- ELS-VN 100/60 GU típus,
- Vsz=100/60 m3/h,
- Pvill=34/18W; 230V,
- Hangteljesítmény: 51/39 dB(A),
- Beépített önműködő visszacsapó csappantyúval,
- Tartozék mosható szűrővel,</t>
  </si>
  <si>
    <t>8</t>
  </si>
  <si>
    <t>Falra, vagy mennyezetre szerelhető kétfokozatú radiális kisventilátor mellékhelyiségek elszívására, ventilátorházzal, villanykapcsolóról működtetve utánfutással.
HELIOS vagy azzal műszakilag egyenértékű gyártmány.
Ventilátor:
- ELS-VN 100/60 GAP típus,
- Vsz=100/60 m3/h,
- Pvill=34/18W; 230V,
- Hangteljesítmény: 51/39 dB(A),
- Beépített önműködő visszacsapó csappantyúval,
- Tartozék mosható szűrővel,</t>
  </si>
  <si>
    <t>Kör keresztmetszetű mennyezeti elszívóelem, festett préselt acéllemezből, mennyezeten kialakított légcsatorna csatlakozó csővégre szerelve, fehér színre festve.
Légszelep elszívásra.
Lindab KU 125 típus</t>
  </si>
  <si>
    <t>Betétkúpos kifúvófej elhasznált levegő kidobására, vízgyűjtő tölcsérrel és vízelvezető tömlővel, dróthálóval, horganyzott acéllemezből, kör km. Gumitömítéses csatlakozócsonkkal, felszerelve.
Airvent KF-G-100 típus</t>
  </si>
  <si>
    <t>Egyenes hangcsillapító kör keresztmetszetű légcsatorna
hálózatba építhető kivitelben, horganyzott acéllemezből készült belső perforált lemezzel, horganyzott acél spirálkorcolt
csőből készült köpennyel, idomtűréses csatlakozó csonkokkal, felszerelve,
[AIRVENT CD50 típusú,] 50 mm vtg. üveggyapot szigeteléssel
CD50-125-900</t>
  </si>
  <si>
    <t>Kör keresztmetszetű, légcsatornába építhető halk működésű elszívó ventilátor, két oldali rezgéscsillapítóval, kétfokozatú szabályzással, felszerelve, de elektromos bekötés nélkül.
HELIOS MV EC 125 típus
- Vsz=100/50 m3/h,
- Pvill=39 W; 230V</t>
  </si>
  <si>
    <t>11</t>
  </si>
  <si>
    <t>Nagytisztaságú, félkemény kivitelű hűtéstechnikai vörösréz csővezeték, idomos kötésekkel, csőidomokkal, kappiláris keményforrasztással, szakaszos nyomásprobával, épületen belül szabadon, vagy álmennyezet felett szerelve, faláttörésekkel, az áttört szerkezetnek megfelelő helyreállításával, 13 mm vastag égve nem csepegő, zártcellás szintetikus gumialapú hőszigeteléssel
Ø6,35 mm</t>
  </si>
  <si>
    <t>U.az, mint előző tétel, de
Ø9,52 mm</t>
  </si>
  <si>
    <t>U.az, mint előző tétel, de
Ø12,70 mm</t>
  </si>
  <si>
    <t>Nagytisztaságú, félkemény kivitelű hűtéstechnikai vörösréz csővezeték, idomos kötésekkel, csőidomokkal, kappiláris keményforrasztással, szakaszos nyomásprobával, épületen kívül szabadon szerelve, faláttörésekkel, az áttört szerkezetnek megfelelő helyreállításával, 19 mm vastag égve nem csepegő, zártcellás szintetikus gumialapú hőszigeteléssel + alumínium lemez keményhéjalással
Ø6,35 mm</t>
  </si>
  <si>
    <t>9</t>
  </si>
  <si>
    <t>Fali elektromos konvektor beépített elektronikus szabályozású termosztáttal, tartozék fali tartókonzollal, felszereléssel, de elektromos bekötés nélkül. Stiebel Eltron gyártmány.
Típus: CWM 1000 P.
Fűtési teljesítmény:
Pvill=Qf= 1,00 W, 230V.</t>
  </si>
  <si>
    <t>Fali elektromos törölközősárító radiátor beépített elektronikus szabályozású termosztáttal, tartozék fali tartókonzollal, felszereléssel, de elektromos bekötés nélkül. Stiebel Eltron gyártmány.
Típus: BHE 75 Plus.
Fűtési teljesítmény:
Pvill=Qf= 0,75 W, 230V.</t>
  </si>
  <si>
    <t>U.az, mint előző tétel, de
- Multisplit kültéri egység (három körös):
MXZ-3F68VF3 típus,
Qf= 4,30 kW (-15 °C-on)
Qh= 6,80 kW (+35 °C-on)
Pvill= 1,91 kW; 1*230V/50 Hz</t>
  </si>
  <si>
    <t>Mitsubishi gyártmányú, Inverteres, hőszivattyús kivitelű, multisplit fűtő-hűtő klímaberendezés kültéri egység, téliesített kivitelben, épületen kívül, tartószerkezettel (külön tétel szerint), és fűthető csepptálcával (külön tétel szerint) az alábbi egységekkel:
- Multisplit kültéri egység (három körös):
MXZ-3F54VF3 típus,
Qf= 3,50 kW (-15 °C-on)
Qh= 5,40 kW (+35 °C-on)
Pvill= 1,40 kW; 1*230V/50 Hz
Hűtőközeg: R32
Elektromos bekötés nélkül.</t>
  </si>
  <si>
    <t>U.az, mint előző tétel, de
- Multisplit kültéri egység (négy körös):
MXZ-4F80VF3 típus,
Qf= 4,40 kW (-15 °C-on)
Qh= 8,00 kW (+35 °C-on)
Pvill= 2,25 kW; 1*230V/50 Hz</t>
  </si>
  <si>
    <t>U.az, mint előző tétel, de
- Multisplit kültéri egység (hat körös):
MXZ-6F120VF típus,
Qf= 5,90 kW (-15 °C-on)
Qh= 12,00 kW (+35 °C-on)
Pvill= 3,66 kW; 1*230V/50 Hz</t>
  </si>
  <si>
    <t>4</t>
  </si>
  <si>
    <t>Mitsubishi gyártmányú, hőszivattyús kivitelű, multisplit fűtő-hűtő klímaberendezés beltéri egység, épületen belül, tartószerkezettel, fali távirányítóval az alábbi egységekkel:
- Split magasoldalfali beltéri egység, fehér burkolattal
MSZ-AY25VGK típus,
Qf= 1,24 kW (tb=22 °C),
Qh= 1,72 kW (tb=24 °C),
- vezetékes szabályzó adapter
MAC-497IF-E típus
- Split beltéri egység fali vezetékes távirányító:
PAR-41MAA típus
Elektromos bekötés nélkül.</t>
  </si>
  <si>
    <t>U.az, mint előző tétel, de
- Split magasoldalfali beltéri egység, fehér burkolattal
MSZ-AY35VGK típus,
Qf= 2,21 kW (tb=22 °C),
Qh= 3,06 kW (tb=24 °C),</t>
  </si>
  <si>
    <t>U.az, mint előző tétel, de
- Split magasoldalfali beltéri egység, fehér burkolattal
MSZ-AY42VGK típus,
Qf= 2,96 kW (tb=22 °C),
Qh= 4,00 kW (tb=24 °C),</t>
  </si>
  <si>
    <t>U.az, mint előző tétel, de
- Split magasoldalfali beltéri egység, fehér burkolattal
MSZ-AP60VGK típus,
Qf= 3,80 kW (tb=22 °C),
Qh= 5,23 kW (tb=24 °C),</t>
  </si>
  <si>
    <t>24</t>
  </si>
  <si>
    <t>Fali konzol multisplit kültéri egyég falra történő szereléséhez, a felszereléshez szükséges csavarokkal és rögzítő elemekkel, rezgéscsillapító betéttel, 80 kg teherbírással.</t>
  </si>
  <si>
    <t>Elektromos üzemű fűthető csepptálca, hőszivattyús üzemű multisplit kültéri egység alatt elhelyezve, a rögzítéshez szükséges segédanyagokkal, és az alábbi egységekkel:
- Fűthető csepptálca:
Tecnogas 11836R típus
Pill= 0,16 kW
- Hőfokszabályzó termosztát hosszú kapilláris csővel, t=-30°C - +30°C:
Prodigy F2000 típus
- Szilikonos fűtőkábel cseppvízelvezető csőbe építve
Pvill= 30 W/fm; 1*230V/50 Hz,
l=2,0 m, Calorflex típus
elektromos bekötés nélkül</t>
  </si>
  <si>
    <t>Fűtés-hűtés szerelési munkák próbái, direkt elpárologtatós fűtési-hűtési vezetékrendszer nyomáspróbája.</t>
  </si>
  <si>
    <t>Fűtés-hűtés szerelési munkák próbái, direkt elpárologtatós fűtési-hűtési vezetékrendszer vákuumozása.</t>
  </si>
  <si>
    <t>Fűtés-hűtés szerelési munkák próbái, direkt elpárologtatós fűtési-hűtési rendszerek beüzemelése.</t>
  </si>
  <si>
    <t>50</t>
  </si>
  <si>
    <t>U.az, mint előző tétel, de
DN160</t>
  </si>
  <si>
    <t>35</t>
  </si>
  <si>
    <t>10</t>
  </si>
  <si>
    <t>Geberit Silent-db20 típusú hangcsillapított polietilén lefolyó és szennyvízelvezető cső, az épületen belüli szennyvíz elvezető ejtőcső hálózat kialakítására, csúszó csőtartószerkezettel hosszúhüvelyes fixpont elemekkel, csőkötésekkel, csőidomokkal szakaszos tömörségi próbával, akusztikailag védett terekben szabadon, illetve szerelőaknában szerelve, fal- és födémáttörésekkel (vasbeton szerkezetkben fúrással), helyreállítással építész terv szerint.
DN40</t>
  </si>
  <si>
    <t>15</t>
  </si>
  <si>
    <t>PVC nyomócső fan-coil beltéri egységek kondenzvíz hálózatának kialakítására, PN 10 ( MSZ 8000-5:1982 ) ragasztott kötésekkel, szakaszos tömörségi próbával, falhoronyban szerelve, műanyag csőidomokkal, csőkötésekkel, áttörésekkel (vasbeton szerkezetkben fúrással), helyreállítással.
Ø25</t>
  </si>
  <si>
    <t>U.az, mint előző tétel, de
Ø32</t>
  </si>
  <si>
    <t>100</t>
  </si>
  <si>
    <t>U.az, mint előző tétel, de
Ø40 x 4,0 mm</t>
  </si>
  <si>
    <t>U.az, mint előző tétel, de
Ø40 x 5,5 mm</t>
  </si>
  <si>
    <t>U.az, mint előző tétel, de
Ø50 x 6,9 mm</t>
  </si>
  <si>
    <t>U.az, mint előző tétel, de
Ø63 x 8,6 mm</t>
  </si>
  <si>
    <t>WAVIN Ekoplastik jelű bazaltszál erősítésű PP-R műanyag vízvezetéki nyomócső, előregyártott idomokkal, hegesztett kötésekkel, szakaszos nyomásprobával, szabadon, falhoronyban vagy padlószerkezetben, tartószerkezetekkel, 13 mm vtg. AF/Armaflex hőszigeteléssel, szerelve.
Ø32 x 4,4 mm</t>
  </si>
  <si>
    <t>U.az, mint előző tétel, de
5/4"</t>
  </si>
  <si>
    <t xml:space="preserve">Visszamosható ivóvíz finomszűrő szürkeöntvényből, rozsdamentes acéllemezből készült belső részekkel, átlátszó szűrőcsészével, manométerrel 0-16 bar nyomástartományra, alsó-felső átbocsátás, 100 mikrométer, leeresztőcsappal, min 1,5 bar csatlakozási nyomásra, 70 C-ig, 
Vízszűrő: HONEYWELL F76S-2AA típus, 2", </t>
  </si>
  <si>
    <t>U.az, mint előző tétel, de
45 cm-es mosdó</t>
  </si>
  <si>
    <t>Zuhanytálca lábakkal, felerősítő csavarokkal, hangelnyelő kitöltéssel szerelve, az alábbi tartozékokkal:
- 2 db falikorong sárgarézből, belső menettel és toldóhüvelyes csatlakozással
- 2 db csempeszelep sárgarézből krómozott takarótárcsával
-  Mofém Junior Evo (153-0048-00)
zuhanycsaptelep fix és lengőcsöves zuhanyfejjekkel, fix felszállócsővel, flexibilis zuhanycsővel, alaptesttel sárgaréz krómozott kivitelben 
- zuhanykabin, megrendelő által kiválasztott kivitel
- Gömbcsuklós műanyag bűzelzáróval, automata leeresztőszeleppel</t>
  </si>
  <si>
    <t>Műanyag lefolyócsatlakozás készítése split berendezés csurgalékvizének elvezetésére vízzárral, kiegészítő mechanikus (golyós) bűzzárral, típus csőszifon beépítésével, és bekötésével, kompletten.
Típus: HL138 szifon, DN32.</t>
  </si>
  <si>
    <t>U.az, mint előző tétel, de
PS 110.</t>
  </si>
  <si>
    <t>Tűzvédelmi csőmandzsetta elhelyezése csatornahálózaton.
Dunamenti Tűzvédelem gyártmány.
PS 40 típus.</t>
  </si>
  <si>
    <t>6</t>
  </si>
  <si>
    <t>Elektromos üzemű használati melegvíztároló elhelyezése és vízoldali bekötése, Stiebel Eltron KV40 biztonsági szerelvénycsoporttal, kompletten,
vizes berendezés alatt, de elektromos bekötés nélkül
Ariston AN LUX 15U/5 EU típus.
Térfogat: V=15 l.
Elektromos teljesítmény:
Pvill=1,2 kW, 230V.</t>
  </si>
  <si>
    <t>U.az, mint előző tétel, de
Ariston AN LUX 6 UR típus.
Térfogat: V=6 l.
Elektromos teljesítmény:
Pvill=1,5 kW, 230V.</t>
  </si>
  <si>
    <t>Zárt rendszerű függesztett, elektromos melegvíztároló, tűzzománc bevonatú acéllemezből, poliuretán hőszigeteléssel, aktív magnézium anóddal, fémlemez zománcozott köpennyel,
KV40 biztonsági szelepcsoporttal, Smart Control öntanuló funkcióval
Hajdu Z 120 SMART típus,
V=120 l.
Pvill=1,8 kW, 230V.</t>
  </si>
  <si>
    <t>U.az, mint előző tétel, de
Hajdu Z 150 SMART típus,
V=150 l.
Pvill=1,8 kW, 230V.</t>
  </si>
  <si>
    <t>Vízmérőkötés kialakítása lakásokon belül, falazódobozban, a vízmérőkötés a szolgáltató által kiírt kivitelben, új vízmérő elhelyezése elzáróval, almérőnek tervezve , az alábbi tartozékokkal:
- Vízmérő óra DN15 méretben
- Műanyag falazódoboz 1/2"-os
- Krómozott takaró rozetta
- 2 db egyenes fali csempeszelep krómozott takaró rózsával</t>
  </si>
  <si>
    <t>I. BONTÁS SZERELÉSI MUNKÁK</t>
  </si>
  <si>
    <t>BONTÁS SZERELÉSI MUNKÁK</t>
  </si>
  <si>
    <t>II. VÍZELLÁTÁS - CSATORNÁZÁS SZERELÉSI MUNKÁK</t>
  </si>
  <si>
    <t>Bontás</t>
  </si>
  <si>
    <t>ÁFA</t>
  </si>
  <si>
    <t>bruttó</t>
  </si>
  <si>
    <t>Ft</t>
  </si>
  <si>
    <t>nettó</t>
  </si>
  <si>
    <t>Fűtési rendszer elemeinek leszerelése, roncsba bontása, deponálással, elszállítással kompletten.
A rendszerek elemei és a mennyiségek helyszínen pontosítandóak.</t>
  </si>
  <si>
    <t>Víz hálózat leszerelése, roncsba bontása a terven jelölt tervezési- szerelési határokig, deponálással, elszállítással kompletten.
Bontási határ az épületbe történő bekötési pont az utcafronti emeleti lakások víz alap és felszálló vezetékeinek kivételével. Bontás mértéke a helyszínen pontosítandó.
A rendszer elemei és a mennyiségek helyszínen pontosítandóak.</t>
  </si>
  <si>
    <t>Csatorna hálózat leszerelése, roncsba bontása a terven jelölt tervezési- szerelési határokig, deponálással, elszállítással kompletten.
Bontási határ tervezett épületrész határoló szerkezetei az utcafronti emeleti lakások csatorna alap és ejtővezetékeinek kivételével. Bontás mértéke a helyszínen pontosítandó.
A rendszer elemei és a mennyiségek helyszínen pontosítandóak.</t>
  </si>
  <si>
    <t>Gázrendszer elemeinek leszerelése, roncsba bontása, deponálással, elszállítással kompletten.
Bontási határ a tervezett épületrészek teljes gázrendszere az utcafronti emeleti lakások gáz alap és felszálló vezetékeinek kivételével. Bontás mértéke a helyszínen pontosítandó.
A rendszerek elemei és a mennyiségek helyszínen pontosítandóak.</t>
  </si>
  <si>
    <t>Az utcafronti emeleti lakások csatorna ejtővezetékeinek esetleges kiváltása az utcafronti földszinti lakásban és az üzletekben.
A rendszer elemei és a mennyiségek helyszínen pontosítandóak.</t>
  </si>
  <si>
    <t>Az utcafronti emeleti lakások víz felszálló vezetékeinek esetleges kiváltása az utcafronti földszinti lakásban és az üzletekben.
A rendszer elemei és a mennyiségek helyszínen pontosítandóak.</t>
  </si>
  <si>
    <t>Alföldi félporcelán 60 cm-es mosdó falra, vagy bútorba építhető kivitelben, az alábbi tartozékokkal:
- 2 db falikorong sárgarézből, belső menettel és toldóhüvelyes csatlakozással
- 2 db sarokszelep sárgarézből krómozott kivitelben, kupakkal és takarótárcsával
- Mofém Junior Evo gyártmányú, magasított, álló egykaros keverőcsaptelep, sárgaréz, krómozott kivitelben, 400 mm -es bekötőcsövekkel, (150-0061-00)
- bűzelzáró leeresztőszeleppel, sárgaréz krómozott kivitelben
- szerelőkonzol
- bűzelzáró takaróelem.</t>
  </si>
  <si>
    <t>Öntöttvas, vagy akryl fürdőkád felszerelve, az alábbi tartozékokkal:
- 2 db falikorong, belső menettel és toldóhüvelyes csatlakozással
- 2 db csempeszelep sárgarézből krómozott takarótárcsával
- Mofém Junior Evo egykaros fali kádcsaptelep, kézizuhannyal, gégecsővel, egypontos zuhanyfej tartóval, sárgaréz krómozott kivitelben (151-063-00)
- Gömbcsuklós műanyag bűzelzáróval, automata leeresztőszeleppel.</t>
  </si>
  <si>
    <t>Rozsdamentes acél háztartási mosogató SZERELÉSE bútorba szerelve, egymedencés, csepegtető tálcával - pontos típus építész kiírás szerint, rögzítő és bekötőelemekkel, bűzelzáróval, lánctartóval, gyöngylánccal, műanyag dugóval, tartozékokkal:
- 2 db falikorong sárgarézből, belső menettel és toldóhüvelyes csatlakozással
- 1 db sarokszelep sárgarézből krómozott kivitelben, kupakkal és takarótárcsával
- 1 db kombinált sarokszelep sárgarézből krómozott kivitelben, kupakkal és takarótárcsával mosogatógép csatlakozás lehetőségével
- Mofém gyártmányú álló egykaros keverőcsaptelep, sárgaréz krómozott kivitelben, 400 mm-es bekötőcsövekkel, építész kiírás szerint
- bűzelzáróval, + HL13 mosógép lefolyócsatlakozóval.</t>
  </si>
</sst>
</file>

<file path=xl/styles.xml><?xml version="1.0" encoding="utf-8"?>
<styleSheet xmlns="http://schemas.openxmlformats.org/spreadsheetml/2006/main">
  <fonts count="33">
    <font>
      <sz val="10"/>
      <name val="Arial CE"/>
      <charset val="238"/>
    </font>
    <font>
      <sz val="11"/>
      <color theme="1"/>
      <name val="Calibri"/>
      <family val="2"/>
      <charset val="238"/>
      <scheme val="minor"/>
    </font>
    <font>
      <sz val="10"/>
      <name val="Arial CE"/>
      <charset val="238"/>
    </font>
    <font>
      <b/>
      <sz val="10"/>
      <name val="Arial CE"/>
      <family val="2"/>
      <charset val="238"/>
    </font>
    <font>
      <sz val="8"/>
      <name val="Arial CE"/>
      <charset val="238"/>
    </font>
    <font>
      <sz val="10"/>
      <name val="Arial"/>
      <family val="2"/>
      <charset val="238"/>
    </font>
    <font>
      <sz val="10"/>
      <name val="Arial CE"/>
      <family val="2"/>
      <charset val="238"/>
    </font>
    <font>
      <sz val="11"/>
      <color indexed="8"/>
      <name val="Calibri"/>
      <family val="2"/>
      <charset val="238"/>
    </font>
    <font>
      <sz val="11"/>
      <color indexed="9"/>
      <name val="Calibri"/>
      <family val="2"/>
      <charset val="238"/>
    </font>
    <font>
      <sz val="11"/>
      <color indexed="62"/>
      <name val="Calibri"/>
      <family val="2"/>
      <charset val="238"/>
    </font>
    <font>
      <b/>
      <sz val="18"/>
      <color indexed="56"/>
      <name val="Cambria"/>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1"/>
      <color indexed="9"/>
      <name val="Calibri"/>
      <family val="2"/>
      <charset val="238"/>
    </font>
    <font>
      <sz val="11"/>
      <color indexed="10"/>
      <name val="Calibri"/>
      <family val="2"/>
      <charset val="238"/>
    </font>
    <font>
      <sz val="11"/>
      <color indexed="52"/>
      <name val="Calibri"/>
      <family val="2"/>
      <charset val="238"/>
    </font>
    <font>
      <sz val="11"/>
      <color indexed="17"/>
      <name val="Calibri"/>
      <family val="2"/>
      <charset val="238"/>
    </font>
    <font>
      <b/>
      <sz val="11"/>
      <color indexed="63"/>
      <name val="Calibri"/>
      <family val="2"/>
      <charset val="238"/>
    </font>
    <font>
      <i/>
      <sz val="11"/>
      <color indexed="23"/>
      <name val="Calibri"/>
      <family val="2"/>
      <charset val="238"/>
    </font>
    <font>
      <b/>
      <sz val="11"/>
      <color indexed="8"/>
      <name val="Calibri"/>
      <family val="2"/>
      <charset val="238"/>
    </font>
    <font>
      <sz val="11"/>
      <color indexed="20"/>
      <name val="Calibri"/>
      <family val="2"/>
      <charset val="238"/>
    </font>
    <font>
      <sz val="11"/>
      <color indexed="60"/>
      <name val="Calibri"/>
      <family val="2"/>
      <charset val="238"/>
    </font>
    <font>
      <b/>
      <sz val="11"/>
      <color indexed="52"/>
      <name val="Calibri"/>
      <family val="2"/>
      <charset val="238"/>
    </font>
    <font>
      <sz val="12"/>
      <name val="Arial"/>
      <family val="2"/>
      <charset val="238"/>
    </font>
    <font>
      <b/>
      <sz val="10"/>
      <name val="Arial"/>
      <family val="2"/>
      <charset val="238"/>
    </font>
    <font>
      <b/>
      <sz val="14"/>
      <name val="Arial"/>
      <family val="2"/>
      <charset val="238"/>
    </font>
    <font>
      <sz val="13"/>
      <name val="Arial"/>
      <family val="2"/>
      <charset val="238"/>
    </font>
    <font>
      <b/>
      <sz val="16"/>
      <name val="Arial"/>
      <family val="2"/>
      <charset val="238"/>
    </font>
    <font>
      <b/>
      <sz val="13"/>
      <name val="Arial"/>
      <family val="2"/>
      <charset val="238"/>
    </font>
    <font>
      <sz val="9.5"/>
      <name val="Arial"/>
      <family val="2"/>
      <charset val="238"/>
    </font>
    <font>
      <sz val="10"/>
      <color indexed="8"/>
      <name val="Arial ce"/>
      <charset val="238"/>
    </font>
    <font>
      <b/>
      <sz val="10"/>
      <name val="Arial ce"/>
      <charset val="23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5"/>
      </patternFill>
    </fill>
    <fill>
      <patternFill patternType="solid">
        <fgColor indexed="26"/>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2"/>
        <bgColor indexed="64"/>
      </patternFill>
    </fill>
  </fills>
  <borders count="16">
    <border>
      <left/>
      <right/>
      <top/>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45">
    <xf numFmtId="0" fontId="0"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7" borderId="1" applyNumberFormat="0" applyAlignment="0" applyProtection="0"/>
    <xf numFmtId="0" fontId="10" fillId="0" borderId="0" applyNumberFormat="0" applyFill="0" applyBorder="0" applyAlignment="0" applyProtection="0"/>
    <xf numFmtId="0" fontId="11" fillId="0" borderId="2" applyNumberFormat="0" applyFill="0" applyAlignment="0" applyProtection="0"/>
    <xf numFmtId="0" fontId="12" fillId="0" borderId="3" applyNumberFormat="0" applyFill="0" applyAlignment="0" applyProtection="0"/>
    <xf numFmtId="0" fontId="13" fillId="0" borderId="4" applyNumberFormat="0" applyFill="0" applyAlignment="0" applyProtection="0"/>
    <xf numFmtId="0" fontId="13" fillId="0" borderId="0" applyNumberFormat="0" applyFill="0" applyBorder="0" applyAlignment="0" applyProtection="0"/>
    <xf numFmtId="0" fontId="14" fillId="16" borderId="5" applyNumberFormat="0" applyAlignment="0" applyProtection="0"/>
    <xf numFmtId="0" fontId="15" fillId="0" borderId="0" applyNumberFormat="0" applyFill="0" applyBorder="0" applyAlignment="0" applyProtection="0"/>
    <xf numFmtId="0" fontId="16" fillId="0" borderId="6" applyNumberFormat="0" applyFill="0" applyAlignment="0" applyProtection="0"/>
    <xf numFmtId="0" fontId="2" fillId="17" borderId="7" applyNumberFormat="0" applyFont="0" applyAlignment="0" applyProtection="0"/>
    <xf numFmtId="0" fontId="8" fillId="18"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21" borderId="0" applyNumberFormat="0" applyBorder="0" applyAlignment="0" applyProtection="0"/>
    <xf numFmtId="0" fontId="17" fillId="4" borderId="0" applyNumberFormat="0" applyBorder="0" applyAlignment="0" applyProtection="0"/>
    <xf numFmtId="0" fontId="18" fillId="22" borderId="8" applyNumberFormat="0" applyAlignment="0" applyProtection="0"/>
    <xf numFmtId="0" fontId="19" fillId="0" borderId="0" applyNumberFormat="0" applyFill="0" applyBorder="0" applyAlignment="0" applyProtection="0"/>
    <xf numFmtId="0" fontId="6" fillId="0" borderId="0"/>
    <xf numFmtId="0" fontId="20" fillId="0" borderId="9" applyNumberFormat="0" applyFill="0" applyAlignment="0" applyProtection="0"/>
    <xf numFmtId="0" fontId="21" fillId="3" borderId="0" applyNumberFormat="0" applyBorder="0" applyAlignment="0" applyProtection="0"/>
    <xf numFmtId="0" fontId="22" fillId="23" borderId="0" applyNumberFormat="0" applyBorder="0" applyAlignment="0" applyProtection="0"/>
    <xf numFmtId="0" fontId="23" fillId="22" borderId="1" applyNumberFormat="0" applyAlignment="0" applyProtection="0"/>
    <xf numFmtId="0" fontId="2" fillId="0" borderId="0"/>
    <xf numFmtId="0" fontId="1" fillId="0" borderId="0"/>
  </cellStyleXfs>
  <cellXfs count="108">
    <xf numFmtId="0" fontId="0" fillId="0" borderId="0" xfId="0"/>
    <xf numFmtId="0" fontId="0" fillId="0" borderId="0" xfId="0" applyAlignment="1">
      <alignment horizontal="center"/>
    </xf>
    <xf numFmtId="0" fontId="0" fillId="0" borderId="0" xfId="0" applyAlignment="1">
      <alignment vertical="center" wrapText="1"/>
    </xf>
    <xf numFmtId="0" fontId="0" fillId="0" borderId="0" xfId="0" applyAlignment="1">
      <alignment horizontal="right"/>
    </xf>
    <xf numFmtId="0" fontId="0" fillId="0" borderId="0" xfId="0" applyAlignment="1">
      <alignment wrapText="1"/>
    </xf>
    <xf numFmtId="0" fontId="3" fillId="0" borderId="0" xfId="0" applyFont="1" applyAlignment="1">
      <alignment horizontal="center" vertical="center"/>
    </xf>
    <xf numFmtId="0" fontId="3" fillId="24" borderId="10" xfId="0" applyFont="1" applyFill="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vertical="center" wrapText="1"/>
    </xf>
    <xf numFmtId="0" fontId="3" fillId="24" borderId="11" xfId="0" applyFont="1" applyFill="1" applyBorder="1" applyAlignment="1">
      <alignment horizontal="center" vertical="center" wrapText="1"/>
    </xf>
    <xf numFmtId="0" fontId="24" fillId="0" borderId="0" xfId="0" applyFont="1" applyAlignment="1">
      <alignment horizontal="right"/>
    </xf>
    <xf numFmtId="0" fontId="5" fillId="0" borderId="0" xfId="0" applyFont="1" applyAlignment="1"/>
    <xf numFmtId="0" fontId="25" fillId="0" borderId="0" xfId="0" applyFont="1" applyAlignment="1">
      <alignment horizontal="right"/>
    </xf>
    <xf numFmtId="0" fontId="25" fillId="0" borderId="0" xfId="0" applyFont="1"/>
    <xf numFmtId="0" fontId="26" fillId="0" borderId="0" xfId="0" applyFont="1" applyAlignment="1">
      <alignment horizontal="center"/>
    </xf>
    <xf numFmtId="0" fontId="27" fillId="0" borderId="0" xfId="0" applyFont="1"/>
    <xf numFmtId="0" fontId="29" fillId="0" borderId="0" xfId="0" applyFont="1" applyAlignment="1">
      <alignment horizontal="center"/>
    </xf>
    <xf numFmtId="0" fontId="5" fillId="0" borderId="0" xfId="0" applyFont="1" applyAlignment="1">
      <alignment horizontal="right"/>
    </xf>
    <xf numFmtId="0" fontId="5" fillId="0" borderId="0" xfId="0" applyFont="1"/>
    <xf numFmtId="3" fontId="5" fillId="0" borderId="0" xfId="0" applyNumberFormat="1" applyFont="1" applyAlignment="1">
      <alignment horizontal="center"/>
    </xf>
    <xf numFmtId="0" fontId="5" fillId="0" borderId="13" xfId="0" applyFont="1" applyBorder="1" applyAlignment="1">
      <alignment horizontal="right"/>
    </xf>
    <xf numFmtId="0" fontId="5" fillId="0" borderId="13" xfId="0" applyFont="1" applyBorder="1"/>
    <xf numFmtId="3" fontId="25" fillId="0" borderId="0" xfId="0" applyNumberFormat="1" applyFont="1"/>
    <xf numFmtId="0" fontId="30" fillId="0" borderId="13" xfId="0" applyFont="1" applyBorder="1"/>
    <xf numFmtId="0" fontId="0" fillId="0" borderId="0" xfId="0" applyBorder="1" applyAlignment="1">
      <alignment horizontal="right"/>
    </xf>
    <xf numFmtId="0" fontId="0" fillId="0" borderId="0" xfId="0" applyBorder="1" applyAlignment="1">
      <alignment horizontal="center"/>
    </xf>
    <xf numFmtId="49" fontId="0" fillId="0" borderId="10" xfId="0" applyNumberFormat="1" applyFill="1" applyBorder="1" applyAlignment="1">
      <alignment horizontal="center" vertical="center" wrapText="1"/>
    </xf>
    <xf numFmtId="0" fontId="0" fillId="0" borderId="10" xfId="0" applyFill="1" applyBorder="1" applyAlignment="1">
      <alignment horizontal="center" vertical="center" wrapText="1"/>
    </xf>
    <xf numFmtId="0" fontId="0" fillId="0" borderId="0" xfId="0" applyAlignment="1">
      <alignment vertical="center" wrapText="1"/>
    </xf>
    <xf numFmtId="0" fontId="0" fillId="0" borderId="10" xfId="0" applyBorder="1" applyAlignment="1">
      <alignment horizontal="right" vertical="center" wrapText="1"/>
    </xf>
    <xf numFmtId="0" fontId="0" fillId="0" borderId="10" xfId="0" applyBorder="1" applyAlignment="1">
      <alignment horizontal="center" vertical="center" wrapText="1"/>
    </xf>
    <xf numFmtId="49" fontId="0" fillId="0" borderId="10" xfId="0" applyNumberFormat="1" applyBorder="1" applyAlignment="1">
      <alignment horizontal="center" vertical="center" wrapText="1"/>
    </xf>
    <xf numFmtId="0" fontId="0" fillId="0" borderId="10" xfId="0" applyFont="1" applyFill="1" applyBorder="1" applyAlignment="1">
      <alignment horizontal="left" vertical="center" wrapText="1"/>
    </xf>
    <xf numFmtId="0" fontId="0" fillId="0" borderId="10" xfId="0" applyFont="1" applyBorder="1" applyAlignment="1">
      <alignment horizontal="center" vertical="center" wrapText="1"/>
    </xf>
    <xf numFmtId="0" fontId="0" fillId="0" borderId="10" xfId="0" applyNumberFormat="1" applyFont="1" applyFill="1" applyBorder="1" applyAlignment="1">
      <alignment horizontal="left" vertical="center" wrapText="1"/>
    </xf>
    <xf numFmtId="0" fontId="0" fillId="0" borderId="10" xfId="0" applyNumberFormat="1" applyFont="1" applyBorder="1" applyAlignment="1">
      <alignment horizontal="left" vertical="center" wrapText="1"/>
    </xf>
    <xf numFmtId="0" fontId="3" fillId="24" borderId="10" xfId="0" applyFont="1" applyFill="1" applyBorder="1" applyAlignment="1">
      <alignment horizontal="center" vertical="center" wrapText="1"/>
    </xf>
    <xf numFmtId="0" fontId="0" fillId="0" borderId="10" xfId="0" applyFont="1" applyBorder="1" applyAlignment="1">
      <alignment horizontal="left" vertical="center" wrapText="1"/>
    </xf>
    <xf numFmtId="0" fontId="0" fillId="0" borderId="0" xfId="0" applyFont="1" applyBorder="1" applyAlignment="1">
      <alignment vertical="center" wrapText="1"/>
    </xf>
    <xf numFmtId="0" fontId="5" fillId="0" borderId="11" xfId="0" applyFont="1" applyBorder="1" applyAlignment="1">
      <alignment horizontal="left" vertical="center" wrapText="1"/>
    </xf>
    <xf numFmtId="49" fontId="5" fillId="0" borderId="10" xfId="0" applyNumberFormat="1" applyFont="1" applyBorder="1" applyAlignment="1" applyProtection="1">
      <alignment horizontal="left" vertical="center" wrapText="1"/>
      <protection locked="0"/>
    </xf>
    <xf numFmtId="0" fontId="0" fillId="0" borderId="10" xfId="0" applyNumberFormat="1" applyBorder="1" applyAlignment="1">
      <alignment horizontal="center" vertical="center" wrapText="1"/>
    </xf>
    <xf numFmtId="0" fontId="0" fillId="0" borderId="10" xfId="0" applyNumberFormat="1" applyFont="1" applyBorder="1" applyAlignment="1">
      <alignment horizontal="center" vertical="center" wrapText="1"/>
    </xf>
    <xf numFmtId="49" fontId="0" fillId="0" borderId="10" xfId="0" applyNumberFormat="1" applyFont="1" applyBorder="1" applyAlignment="1">
      <alignment horizontal="center" vertical="center" wrapText="1"/>
    </xf>
    <xf numFmtId="0" fontId="0" fillId="0" borderId="10" xfId="0" applyFont="1" applyFill="1" applyBorder="1" applyAlignment="1">
      <alignment vertical="center" wrapText="1"/>
    </xf>
    <xf numFmtId="49" fontId="0" fillId="0" borderId="10" xfId="0" applyNumberFormat="1" applyFont="1" applyBorder="1" applyAlignment="1" applyProtection="1">
      <alignment horizontal="left" vertical="center" wrapText="1"/>
      <protection locked="0"/>
    </xf>
    <xf numFmtId="0" fontId="32" fillId="24" borderId="10" xfId="43" applyFont="1" applyFill="1" applyBorder="1" applyAlignment="1">
      <alignment horizontal="center" vertical="center" wrapText="1"/>
    </xf>
    <xf numFmtId="3" fontId="32" fillId="0" borderId="10" xfId="43" applyNumberFormat="1" applyFont="1" applyBorder="1" applyAlignment="1">
      <alignment horizontal="right" vertical="center"/>
    </xf>
    <xf numFmtId="49" fontId="3" fillId="0" borderId="10" xfId="0" applyNumberFormat="1" applyFont="1" applyBorder="1" applyAlignment="1">
      <alignment horizontal="right" vertical="center"/>
    </xf>
    <xf numFmtId="3" fontId="5" fillId="0" borderId="0" xfId="0" applyNumberFormat="1" applyFont="1" applyAlignment="1">
      <alignment horizontal="right"/>
    </xf>
    <xf numFmtId="3" fontId="5" fillId="0" borderId="13" xfId="0" applyNumberFormat="1" applyFont="1" applyBorder="1" applyAlignment="1">
      <alignment horizontal="right"/>
    </xf>
    <xf numFmtId="0" fontId="0" fillId="0" borderId="10" xfId="0" applyFont="1" applyBorder="1" applyAlignment="1"/>
    <xf numFmtId="0" fontId="31" fillId="0" borderId="10" xfId="0" applyNumberFormat="1" applyFont="1" applyFill="1" applyBorder="1" applyAlignment="1">
      <alignment vertical="center" wrapText="1"/>
    </xf>
    <xf numFmtId="49" fontId="0" fillId="0" borderId="11" xfId="0" applyNumberFormat="1" applyFont="1" applyBorder="1" applyAlignment="1">
      <alignment horizontal="center" vertical="center" wrapText="1"/>
    </xf>
    <xf numFmtId="0" fontId="0" fillId="0" borderId="11" xfId="0" applyFont="1" applyBorder="1" applyAlignment="1">
      <alignment horizontal="center" vertical="center" wrapText="1"/>
    </xf>
    <xf numFmtId="49" fontId="0" fillId="0" borderId="10" xfId="0" applyNumberFormat="1" applyFont="1" applyBorder="1" applyAlignment="1">
      <alignment horizontal="right"/>
    </xf>
    <xf numFmtId="49" fontId="32" fillId="0" borderId="10" xfId="0" applyNumberFormat="1" applyFont="1" applyBorder="1" applyAlignment="1">
      <alignment horizontal="right" vertical="center"/>
    </xf>
    <xf numFmtId="0" fontId="3" fillId="0" borderId="10" xfId="0" applyFont="1" applyBorder="1" applyAlignment="1">
      <alignment horizontal="right" vertical="center"/>
    </xf>
    <xf numFmtId="0" fontId="0" fillId="0" borderId="10" xfId="0" applyBorder="1" applyAlignment="1">
      <alignment horizontal="left" vertical="center" wrapText="1"/>
    </xf>
    <xf numFmtId="49" fontId="2" fillId="0" borderId="10" xfId="0" applyNumberFormat="1" applyFont="1" applyBorder="1" applyAlignment="1">
      <alignment horizontal="center" vertical="center" wrapText="1"/>
    </xf>
    <xf numFmtId="0" fontId="2" fillId="0" borderId="10" xfId="0" applyFont="1" applyBorder="1" applyAlignment="1">
      <alignment horizontal="center" vertical="center" wrapText="1"/>
    </xf>
    <xf numFmtId="0" fontId="2" fillId="0" borderId="10" xfId="0" applyFont="1" applyBorder="1" applyAlignment="1">
      <alignment horizontal="right" vertical="center" wrapText="1"/>
    </xf>
    <xf numFmtId="49" fontId="2" fillId="0" borderId="10" xfId="0" applyNumberFormat="1" applyFont="1" applyBorder="1" applyAlignment="1">
      <alignment horizontal="right" vertical="center" wrapText="1"/>
    </xf>
    <xf numFmtId="0" fontId="2" fillId="0" borderId="10" xfId="0" applyNumberFormat="1" applyFont="1" applyFill="1" applyBorder="1" applyAlignment="1">
      <alignment horizontal="left" vertical="center" wrapText="1"/>
    </xf>
    <xf numFmtId="0" fontId="2" fillId="0" borderId="10" xfId="38" applyNumberFormat="1" applyFont="1" applyBorder="1" applyAlignment="1">
      <alignment vertical="center" wrapText="1"/>
    </xf>
    <xf numFmtId="0" fontId="2" fillId="0" borderId="12" xfId="0" applyNumberFormat="1" applyFont="1" applyFill="1" applyBorder="1" applyAlignment="1">
      <alignment vertical="center" wrapText="1"/>
    </xf>
    <xf numFmtId="0" fontId="2" fillId="0" borderId="10" xfId="0" applyFont="1" applyFill="1" applyBorder="1" applyAlignment="1">
      <alignment horizontal="center" vertical="center" wrapText="1"/>
    </xf>
    <xf numFmtId="0" fontId="2" fillId="0" borderId="10" xfId="38" applyFont="1" applyFill="1" applyBorder="1" applyAlignment="1">
      <alignment horizontal="center" vertical="center" wrapText="1"/>
    </xf>
    <xf numFmtId="0" fontId="0" fillId="0" borderId="10" xfId="0" applyNumberFormat="1" applyBorder="1" applyAlignment="1">
      <alignment horizontal="left" vertical="center" wrapText="1"/>
    </xf>
    <xf numFmtId="0" fontId="0" fillId="0" borderId="10" xfId="0" applyNumberFormat="1" applyFont="1" applyFill="1" applyBorder="1" applyAlignment="1">
      <alignment horizontal="center" vertical="center" wrapText="1"/>
    </xf>
    <xf numFmtId="0" fontId="2" fillId="0" borderId="10" xfId="0" applyFont="1" applyFill="1" applyBorder="1" applyAlignment="1">
      <alignment horizontal="right" vertical="center" wrapText="1"/>
    </xf>
    <xf numFmtId="49" fontId="2" fillId="0" borderId="10" xfId="0" applyNumberFormat="1" applyFont="1" applyFill="1" applyBorder="1" applyAlignment="1">
      <alignment horizontal="right" vertical="center" wrapText="1"/>
    </xf>
    <xf numFmtId="0" fontId="0" fillId="0" borderId="0" xfId="0" applyFill="1"/>
    <xf numFmtId="9" fontId="5" fillId="0" borderId="13" xfId="0" applyNumberFormat="1" applyFont="1" applyBorder="1" applyAlignment="1">
      <alignment horizontal="right"/>
    </xf>
    <xf numFmtId="1" fontId="2" fillId="0" borderId="10" xfId="43" applyNumberFormat="1" applyBorder="1" applyAlignment="1">
      <alignment horizontal="center" vertical="center" wrapText="1"/>
    </xf>
    <xf numFmtId="49" fontId="2" fillId="0" borderId="10" xfId="43" applyNumberFormat="1" applyBorder="1" applyAlignment="1">
      <alignment horizontal="center" vertical="center" wrapText="1"/>
    </xf>
    <xf numFmtId="0" fontId="2" fillId="0" borderId="10" xfId="43" applyBorder="1" applyAlignment="1">
      <alignment horizontal="center" vertical="center" wrapText="1"/>
    </xf>
    <xf numFmtId="3" fontId="2" fillId="0" borderId="10" xfId="43" applyNumberFormat="1" applyBorder="1" applyAlignment="1">
      <alignment horizontal="right" vertical="center" wrapText="1"/>
    </xf>
    <xf numFmtId="0" fontId="0" fillId="0" borderId="10" xfId="0" applyNumberFormat="1" applyFont="1" applyFill="1" applyBorder="1" applyAlignment="1">
      <alignment vertical="center" wrapText="1"/>
    </xf>
    <xf numFmtId="0" fontId="0" fillId="0" borderId="10" xfId="43" applyNumberFormat="1" applyFont="1" applyBorder="1" applyAlignment="1">
      <alignment horizontal="left" vertical="center" wrapText="1"/>
    </xf>
    <xf numFmtId="0" fontId="2" fillId="0" borderId="10" xfId="38" applyNumberFormat="1" applyFont="1" applyFill="1" applyBorder="1" applyAlignment="1">
      <alignment horizontal="left" vertical="center" wrapText="1"/>
    </xf>
    <xf numFmtId="0" fontId="2" fillId="0" borderId="10" xfId="0" applyNumberFormat="1" applyFont="1" applyBorder="1" applyAlignment="1">
      <alignment horizontal="left" vertical="center" wrapText="1"/>
    </xf>
    <xf numFmtId="0" fontId="2" fillId="0" borderId="10" xfId="38" applyNumberFormat="1" applyFont="1" applyBorder="1" applyAlignment="1">
      <alignment horizontal="left" vertical="center" wrapText="1"/>
    </xf>
    <xf numFmtId="0" fontId="0" fillId="0" borderId="12" xfId="0" applyNumberFormat="1" applyFont="1" applyFill="1" applyBorder="1" applyAlignment="1">
      <alignment horizontal="left" vertical="center" wrapText="1"/>
    </xf>
    <xf numFmtId="0" fontId="0" fillId="0" borderId="10" xfId="38" applyNumberFormat="1" applyFont="1" applyBorder="1" applyAlignment="1">
      <alignment vertical="center" wrapText="1"/>
    </xf>
    <xf numFmtId="0" fontId="2" fillId="0" borderId="10" xfId="0" applyNumberFormat="1" applyFont="1" applyFill="1" applyBorder="1" applyAlignment="1">
      <alignment vertical="center" wrapText="1"/>
    </xf>
    <xf numFmtId="0" fontId="2" fillId="0" borderId="10" xfId="0" applyNumberFormat="1" applyFont="1" applyBorder="1" applyAlignment="1">
      <alignment vertical="center" wrapText="1"/>
    </xf>
    <xf numFmtId="0" fontId="0" fillId="0" borderId="10" xfId="38" applyNumberFormat="1" applyFont="1" applyBorder="1" applyAlignment="1">
      <alignment horizontal="left" vertical="center" wrapText="1"/>
    </xf>
    <xf numFmtId="0" fontId="2" fillId="0" borderId="10" xfId="0" applyNumberFormat="1" applyFont="1" applyBorder="1" applyAlignment="1" applyProtection="1">
      <alignment horizontal="left" vertical="center" wrapText="1"/>
      <protection locked="0"/>
    </xf>
    <xf numFmtId="0" fontId="2" fillId="0" borderId="10" xfId="0" applyNumberFormat="1" applyFont="1" applyBorder="1" applyAlignment="1" applyProtection="1">
      <alignment horizontal="left" wrapText="1"/>
      <protection locked="0"/>
    </xf>
    <xf numFmtId="0" fontId="5" fillId="0" borderId="0" xfId="0" applyFont="1" applyBorder="1" applyAlignment="1">
      <alignment horizontal="justify" wrapText="1"/>
    </xf>
    <xf numFmtId="0" fontId="5" fillId="0" borderId="0" xfId="0" applyFont="1" applyBorder="1" applyAlignment="1">
      <alignment horizontal="justify"/>
    </xf>
    <xf numFmtId="0" fontId="28" fillId="0" borderId="0" xfId="0" applyFont="1" applyBorder="1" applyAlignment="1">
      <alignment horizontal="center"/>
    </xf>
    <xf numFmtId="0" fontId="26" fillId="0" borderId="0" xfId="0" applyFont="1" applyBorder="1" applyAlignment="1">
      <alignment horizontal="center"/>
    </xf>
    <xf numFmtId="0" fontId="26" fillId="0" borderId="0" xfId="0" applyFont="1" applyBorder="1" applyAlignment="1">
      <alignment horizontal="center" vertical="center" wrapText="1"/>
    </xf>
    <xf numFmtId="0" fontId="26" fillId="0" borderId="0" xfId="0" applyFont="1" applyAlignment="1">
      <alignment horizontal="center"/>
    </xf>
    <xf numFmtId="0" fontId="32" fillId="24" borderId="10" xfId="43" applyFont="1" applyFill="1" applyBorder="1" applyAlignment="1">
      <alignment horizontal="center" vertical="center"/>
    </xf>
    <xf numFmtId="0" fontId="32" fillId="0" borderId="10" xfId="43" applyFont="1" applyBorder="1" applyAlignment="1">
      <alignment horizontal="center" vertical="center"/>
    </xf>
    <xf numFmtId="0" fontId="3" fillId="24" borderId="10" xfId="0" applyFont="1" applyFill="1" applyBorder="1" applyAlignment="1">
      <alignment horizontal="center" vertical="center"/>
    </xf>
    <xf numFmtId="0" fontId="3" fillId="24" borderId="10" xfId="0" applyFont="1" applyFill="1" applyBorder="1" applyAlignment="1">
      <alignment horizontal="center" vertical="center" wrapText="1"/>
    </xf>
    <xf numFmtId="0" fontId="3" fillId="0" borderId="10" xfId="0" applyFont="1" applyBorder="1" applyAlignment="1">
      <alignment horizontal="center" vertical="center"/>
    </xf>
    <xf numFmtId="0" fontId="3" fillId="24" borderId="12" xfId="0" applyFont="1" applyFill="1" applyBorder="1" applyAlignment="1">
      <alignment horizontal="center" vertical="center"/>
    </xf>
    <xf numFmtId="0" fontId="3" fillId="24" borderId="15" xfId="0" applyFont="1" applyFill="1" applyBorder="1" applyAlignment="1">
      <alignment horizontal="center" vertical="center"/>
    </xf>
    <xf numFmtId="0" fontId="3" fillId="24" borderId="14" xfId="0" applyFont="1" applyFill="1" applyBorder="1" applyAlignment="1">
      <alignment horizontal="center" vertical="center"/>
    </xf>
    <xf numFmtId="0" fontId="3" fillId="0" borderId="12" xfId="0" applyFont="1" applyBorder="1" applyAlignment="1">
      <alignment horizontal="center" vertical="center"/>
    </xf>
    <xf numFmtId="0" fontId="3" fillId="0" borderId="14" xfId="0" applyFont="1" applyBorder="1" applyAlignment="1">
      <alignment horizontal="center" vertical="center"/>
    </xf>
    <xf numFmtId="0" fontId="32" fillId="0" borderId="10" xfId="0" applyFont="1" applyBorder="1" applyAlignment="1">
      <alignment horizontal="center" vertical="center"/>
    </xf>
    <xf numFmtId="0" fontId="32" fillId="24" borderId="10" xfId="0" applyFont="1" applyFill="1" applyBorder="1" applyAlignment="1">
      <alignment horizontal="center" vertical="center"/>
    </xf>
  </cellXfs>
  <cellStyles count="45">
    <cellStyle name="20% - 1. jelölőszín" xfId="1" builtinId="30" customBuiltin="1"/>
    <cellStyle name="20% - 2. jelölőszín" xfId="2" builtinId="34" customBuiltin="1"/>
    <cellStyle name="20% - 3. jelölőszín" xfId="3" builtinId="38" customBuiltin="1"/>
    <cellStyle name="20% - 4. jelölőszín" xfId="4" builtinId="42" customBuiltin="1"/>
    <cellStyle name="20% - 5. jelölőszín" xfId="5" builtinId="46" customBuiltin="1"/>
    <cellStyle name="20% - 6. jelölőszín" xfId="6" builtinId="50" customBuiltin="1"/>
    <cellStyle name="40% - 1. jelölőszín" xfId="7" builtinId="31" customBuiltin="1"/>
    <cellStyle name="40% - 2. jelölőszín" xfId="8" builtinId="35" customBuiltin="1"/>
    <cellStyle name="40% - 3. jelölőszín" xfId="9" builtinId="39" customBuiltin="1"/>
    <cellStyle name="40% - 4. jelölőszín" xfId="10" builtinId="43" customBuiltin="1"/>
    <cellStyle name="40% - 5. jelölőszín" xfId="11" builtinId="47" customBuiltin="1"/>
    <cellStyle name="40% - 6. jelölőszín" xfId="12" builtinId="51" customBuiltin="1"/>
    <cellStyle name="60% - 1. jelölőszín" xfId="13" builtinId="32" customBuiltin="1"/>
    <cellStyle name="60% - 2. jelölőszín" xfId="14" builtinId="36" customBuiltin="1"/>
    <cellStyle name="60% - 3. jelölőszín" xfId="15" builtinId="40" customBuiltin="1"/>
    <cellStyle name="60% - 4. jelölőszín" xfId="16" builtinId="44" customBuiltin="1"/>
    <cellStyle name="60% - 5. jelölőszín" xfId="17" builtinId="48" customBuiltin="1"/>
    <cellStyle name="60% - 6. jelölőszín" xfId="18" builtinId="52" customBuiltin="1"/>
    <cellStyle name="Bevitel" xfId="19" builtinId="20" customBuiltin="1"/>
    <cellStyle name="Cím" xfId="20" builtinId="15" customBuiltin="1"/>
    <cellStyle name="Címsor 1" xfId="21" builtinId="16" customBuiltin="1"/>
    <cellStyle name="Címsor 2" xfId="22" builtinId="17" customBuiltin="1"/>
    <cellStyle name="Címsor 3" xfId="23" builtinId="18" customBuiltin="1"/>
    <cellStyle name="Címsor 4" xfId="24" builtinId="19" customBuiltin="1"/>
    <cellStyle name="Ellenőrzőcella" xfId="25" builtinId="23" customBuiltin="1"/>
    <cellStyle name="Figyelmeztetés" xfId="26" builtinId="11" customBuiltin="1"/>
    <cellStyle name="Hivatkozott cella" xfId="27" builtinId="24" customBuiltin="1"/>
    <cellStyle name="Jegyzet" xfId="28" builtinId="10" customBuiltin="1"/>
    <cellStyle name="Jelölőszín (1)" xfId="29" builtinId="29" customBuiltin="1"/>
    <cellStyle name="Jelölőszín (2)" xfId="30" builtinId="33" customBuiltin="1"/>
    <cellStyle name="Jelölőszín (3)" xfId="31" builtinId="37" customBuiltin="1"/>
    <cellStyle name="Jelölőszín (4)" xfId="32" builtinId="41" customBuiltin="1"/>
    <cellStyle name="Jelölőszín (5)" xfId="33" builtinId="45" customBuiltin="1"/>
    <cellStyle name="Jelölőszín (6)" xfId="34" builtinId="49" customBuiltin="1"/>
    <cellStyle name="Jó" xfId="35" builtinId="26" customBuiltin="1"/>
    <cellStyle name="Kimenet" xfId="36" builtinId="21" customBuiltin="1"/>
    <cellStyle name="Magyarázó szöveg" xfId="37" builtinId="53" customBuiltin="1"/>
    <cellStyle name="Normál" xfId="0" builtinId="0"/>
    <cellStyle name="Normál 2" xfId="38"/>
    <cellStyle name="Normál 3" xfId="43"/>
    <cellStyle name="Normál 3 2" xfId="44"/>
    <cellStyle name="Összesen" xfId="39" builtinId="25" customBuiltin="1"/>
    <cellStyle name="Rossz" xfId="40" builtinId="27" customBuiltin="1"/>
    <cellStyle name="Semleges" xfId="41" builtinId="28" customBuiltin="1"/>
    <cellStyle name="Számítás" xfId="42" builtinId="22"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F37"/>
  <sheetViews>
    <sheetView topLeftCell="A16" zoomScale="115" zoomScaleNormal="115" workbookViewId="0">
      <selection activeCell="I13" sqref="I13"/>
    </sheetView>
  </sheetViews>
  <sheetFormatPr defaultRowHeight="12.75"/>
  <cols>
    <col min="1" max="1" width="10.7109375" customWidth="1"/>
    <col min="2" max="3" width="15.7109375" customWidth="1"/>
    <col min="4" max="5" width="10.7109375" customWidth="1"/>
    <col min="6" max="6" width="20.7109375" customWidth="1"/>
  </cols>
  <sheetData>
    <row r="1" spans="1:6" ht="15">
      <c r="A1" s="10"/>
      <c r="B1" s="11"/>
      <c r="C1" s="11"/>
      <c r="D1" s="11"/>
      <c r="E1" s="11"/>
      <c r="F1" s="11"/>
    </row>
    <row r="2" spans="1:6">
      <c r="A2" s="12"/>
      <c r="B2" s="13"/>
      <c r="C2" s="13"/>
      <c r="D2" s="13"/>
      <c r="E2" s="13"/>
      <c r="F2" s="13"/>
    </row>
    <row r="3" spans="1:6" ht="18" customHeight="1">
      <c r="A3" s="94" t="s">
        <v>74</v>
      </c>
      <c r="B3" s="94"/>
      <c r="C3" s="94"/>
      <c r="D3" s="94"/>
      <c r="E3" s="94"/>
      <c r="F3" s="94"/>
    </row>
    <row r="4" spans="1:6" ht="18" customHeight="1">
      <c r="A4" s="94"/>
      <c r="B4" s="94"/>
      <c r="C4" s="94"/>
      <c r="D4" s="94"/>
      <c r="E4" s="94"/>
      <c r="F4" s="94"/>
    </row>
    <row r="5" spans="1:6" ht="18">
      <c r="A5" s="93" t="s">
        <v>75</v>
      </c>
      <c r="B5" s="93"/>
      <c r="C5" s="93"/>
      <c r="D5" s="93"/>
      <c r="E5" s="93"/>
      <c r="F5" s="93"/>
    </row>
    <row r="6" spans="1:6" ht="16.5" customHeight="1">
      <c r="A6" s="95" t="s">
        <v>76</v>
      </c>
      <c r="B6" s="95"/>
      <c r="C6" s="95"/>
      <c r="D6" s="95"/>
      <c r="E6" s="95"/>
      <c r="F6" s="95"/>
    </row>
    <row r="7" spans="1:6" ht="16.5" customHeight="1">
      <c r="A7" s="14"/>
      <c r="B7" s="14"/>
      <c r="C7" s="14"/>
      <c r="D7" s="14"/>
      <c r="E7" s="14"/>
      <c r="F7" s="14"/>
    </row>
    <row r="8" spans="1:6" ht="16.5">
      <c r="A8" s="12"/>
      <c r="B8" s="15"/>
      <c r="C8" s="13"/>
      <c r="D8" s="13"/>
      <c r="E8" s="13"/>
      <c r="F8" s="13"/>
    </row>
    <row r="9" spans="1:6" ht="20.25">
      <c r="A9" s="92" t="s">
        <v>2</v>
      </c>
      <c r="B9" s="92"/>
      <c r="C9" s="92"/>
      <c r="D9" s="92"/>
      <c r="E9" s="92"/>
      <c r="F9" s="92"/>
    </row>
    <row r="10" spans="1:6" ht="16.5">
      <c r="A10" s="12"/>
      <c r="B10" s="16"/>
      <c r="C10" s="13"/>
      <c r="D10" s="13"/>
      <c r="E10" s="13"/>
      <c r="F10" s="13"/>
    </row>
    <row r="11" spans="1:6" ht="16.5">
      <c r="A11" s="12"/>
      <c r="B11" s="16"/>
      <c r="C11" s="13"/>
      <c r="D11" s="13"/>
      <c r="E11" s="13"/>
      <c r="F11" s="13"/>
    </row>
    <row r="12" spans="1:6" ht="18">
      <c r="A12" s="93" t="s">
        <v>3</v>
      </c>
      <c r="B12" s="93"/>
      <c r="C12" s="93"/>
      <c r="D12" s="93"/>
      <c r="E12" s="93"/>
      <c r="F12" s="93"/>
    </row>
    <row r="13" spans="1:6">
      <c r="A13" s="12"/>
      <c r="B13" s="13"/>
      <c r="C13" s="13"/>
      <c r="D13" s="13"/>
      <c r="E13" s="13"/>
      <c r="F13" s="13"/>
    </row>
    <row r="14" spans="1:6">
      <c r="A14" s="12"/>
      <c r="B14" s="13"/>
      <c r="C14" s="13"/>
      <c r="D14" s="13"/>
      <c r="E14" s="13"/>
      <c r="F14" s="13"/>
    </row>
    <row r="15" spans="1:6">
      <c r="A15" s="12"/>
      <c r="B15" s="13" t="s">
        <v>4</v>
      </c>
      <c r="C15" s="13"/>
      <c r="D15" s="13"/>
      <c r="E15" s="13"/>
      <c r="F15" s="13"/>
    </row>
    <row r="16" spans="1:6">
      <c r="A16" s="17"/>
      <c r="B16" s="18"/>
      <c r="C16" s="18"/>
      <c r="D16" s="19" t="s">
        <v>5</v>
      </c>
      <c r="E16" s="19" t="s">
        <v>6</v>
      </c>
      <c r="F16" s="19" t="s">
        <v>7</v>
      </c>
    </row>
    <row r="17" spans="1:6">
      <c r="A17" s="17"/>
      <c r="B17" s="18"/>
      <c r="C17" s="18"/>
      <c r="D17" s="19"/>
      <c r="E17" s="19"/>
      <c r="F17" s="19"/>
    </row>
    <row r="18" spans="1:6">
      <c r="A18" s="17" t="s">
        <v>8</v>
      </c>
      <c r="B18" s="18" t="s">
        <v>144</v>
      </c>
      <c r="C18" s="18"/>
      <c r="D18" s="49">
        <f>BONTÁS!G7</f>
        <v>0</v>
      </c>
      <c r="E18" s="49">
        <f>BONTÁS!H7</f>
        <v>0</v>
      </c>
      <c r="F18" s="49">
        <f>D18+E18</f>
        <v>0</v>
      </c>
    </row>
    <row r="19" spans="1:6">
      <c r="A19" s="17" t="s">
        <v>9</v>
      </c>
      <c r="B19" s="18" t="s">
        <v>50</v>
      </c>
      <c r="C19" s="18"/>
      <c r="D19" s="49">
        <f>'VÍZ-CSATORNA'!G56</f>
        <v>0</v>
      </c>
      <c r="E19" s="49">
        <f>'VÍZ-CSATORNA'!H56</f>
        <v>0</v>
      </c>
      <c r="F19" s="49">
        <f>D19+E19</f>
        <v>0</v>
      </c>
    </row>
    <row r="20" spans="1:6">
      <c r="A20" s="17" t="s">
        <v>64</v>
      </c>
      <c r="B20" s="18" t="s">
        <v>51</v>
      </c>
      <c r="C20" s="18"/>
      <c r="D20" s="49">
        <f>'FŰTÉS-HŰTÉS'!G27</f>
        <v>0</v>
      </c>
      <c r="E20" s="49">
        <f>'FŰTÉS-HŰTÉS'!H27</f>
        <v>0</v>
      </c>
      <c r="F20" s="49">
        <f t="shared" ref="F20:F21" si="0">D20+E20</f>
        <v>0</v>
      </c>
    </row>
    <row r="21" spans="1:6">
      <c r="A21" s="20" t="s">
        <v>65</v>
      </c>
      <c r="B21" s="23" t="s">
        <v>52</v>
      </c>
      <c r="C21" s="21"/>
      <c r="D21" s="50">
        <f>LÉGTECHNIKA!G22</f>
        <v>0</v>
      </c>
      <c r="E21" s="50">
        <f>LÉGTECHNIKA!H22</f>
        <v>0</v>
      </c>
      <c r="F21" s="50">
        <f t="shared" si="0"/>
        <v>0</v>
      </c>
    </row>
    <row r="22" spans="1:6">
      <c r="A22" s="17"/>
      <c r="B22" s="18"/>
      <c r="C22" s="18"/>
      <c r="D22" s="49"/>
      <c r="E22" s="49"/>
      <c r="F22" s="49"/>
    </row>
    <row r="23" spans="1:6">
      <c r="A23" s="17"/>
      <c r="B23" s="18" t="s">
        <v>10</v>
      </c>
      <c r="C23" s="18"/>
      <c r="D23" s="49">
        <f>SUM(D18:D21)</f>
        <v>0</v>
      </c>
      <c r="E23" s="49">
        <f>SUM(E18:E21)</f>
        <v>0</v>
      </c>
      <c r="F23" s="49"/>
    </row>
    <row r="24" spans="1:6">
      <c r="A24" s="17"/>
      <c r="B24" s="18"/>
      <c r="C24" s="18"/>
      <c r="D24" s="49"/>
      <c r="E24" s="49"/>
      <c r="F24" s="49"/>
    </row>
    <row r="25" spans="1:6">
      <c r="A25" s="17"/>
      <c r="B25" s="18" t="s">
        <v>11</v>
      </c>
      <c r="C25" s="18" t="s">
        <v>148</v>
      </c>
      <c r="D25" s="49"/>
      <c r="E25" s="49"/>
      <c r="F25" s="49">
        <f>SUM(F18:F21)</f>
        <v>0</v>
      </c>
    </row>
    <row r="26" spans="1:6">
      <c r="A26" s="17"/>
      <c r="B26" s="18"/>
      <c r="C26" s="21" t="s">
        <v>145</v>
      </c>
      <c r="D26" s="73">
        <v>0.27</v>
      </c>
      <c r="E26" s="50"/>
      <c r="F26" s="50">
        <f>F25*0.27</f>
        <v>0</v>
      </c>
    </row>
    <row r="27" spans="1:6">
      <c r="A27" s="17"/>
      <c r="B27" s="18"/>
      <c r="C27" s="18" t="s">
        <v>146</v>
      </c>
      <c r="D27" s="49"/>
      <c r="E27" s="49"/>
      <c r="F27" s="49">
        <f>F25+F26</f>
        <v>0</v>
      </c>
    </row>
    <row r="28" spans="1:6">
      <c r="A28" s="12"/>
      <c r="B28" s="13"/>
      <c r="C28" s="13"/>
      <c r="D28" s="22"/>
      <c r="E28" s="13"/>
      <c r="F28" s="12" t="s">
        <v>147</v>
      </c>
    </row>
    <row r="29" spans="1:6">
      <c r="A29" s="12"/>
      <c r="B29" s="13"/>
      <c r="C29" s="13"/>
      <c r="D29" s="13"/>
      <c r="E29" s="13"/>
      <c r="F29" s="13"/>
    </row>
    <row r="30" spans="1:6" ht="78" customHeight="1">
      <c r="A30" s="91" t="s">
        <v>16</v>
      </c>
      <c r="B30" s="91"/>
      <c r="C30" s="91"/>
      <c r="D30" s="91"/>
      <c r="E30" s="91"/>
      <c r="F30" s="91"/>
    </row>
    <row r="31" spans="1:6" ht="27.75" customHeight="1">
      <c r="A31" s="91" t="s">
        <v>12</v>
      </c>
      <c r="B31" s="91"/>
      <c r="C31" s="91"/>
      <c r="D31" s="91"/>
      <c r="E31" s="91"/>
      <c r="F31" s="91"/>
    </row>
    <row r="32" spans="1:6" ht="40.5" customHeight="1">
      <c r="A32" s="91" t="s">
        <v>0</v>
      </c>
      <c r="B32" s="91"/>
      <c r="C32" s="91"/>
      <c r="D32" s="91"/>
      <c r="E32" s="91"/>
      <c r="F32" s="91"/>
    </row>
    <row r="33" spans="1:6" ht="26.25" customHeight="1">
      <c r="A33" s="91" t="s">
        <v>13</v>
      </c>
      <c r="B33" s="91"/>
      <c r="C33" s="91"/>
      <c r="D33" s="91"/>
      <c r="E33" s="91"/>
      <c r="F33" s="91"/>
    </row>
    <row r="34" spans="1:6" ht="39" customHeight="1">
      <c r="A34" s="91" t="s">
        <v>14</v>
      </c>
      <c r="B34" s="91"/>
      <c r="C34" s="91"/>
      <c r="D34" s="91"/>
      <c r="E34" s="91"/>
      <c r="F34" s="91"/>
    </row>
    <row r="35" spans="1:6" ht="27.75" customHeight="1">
      <c r="A35" s="90" t="s">
        <v>15</v>
      </c>
      <c r="B35" s="90"/>
      <c r="C35" s="90"/>
      <c r="D35" s="90"/>
      <c r="E35" s="90"/>
      <c r="F35" s="90"/>
    </row>
    <row r="36" spans="1:6">
      <c r="A36" s="18"/>
      <c r="B36" s="18"/>
      <c r="C36" s="18"/>
      <c r="D36" s="18"/>
      <c r="E36" s="18"/>
      <c r="F36" s="18"/>
    </row>
    <row r="37" spans="1:6">
      <c r="A37" s="18"/>
      <c r="B37" s="18"/>
      <c r="C37" s="18"/>
      <c r="D37" s="18"/>
      <c r="E37" s="18"/>
      <c r="F37" s="18"/>
    </row>
  </sheetData>
  <mergeCells count="11">
    <mergeCell ref="A9:F9"/>
    <mergeCell ref="A12:F12"/>
    <mergeCell ref="A34:F34"/>
    <mergeCell ref="A5:F5"/>
    <mergeCell ref="A3:F4"/>
    <mergeCell ref="A6:F6"/>
    <mergeCell ref="A35:F35"/>
    <mergeCell ref="A30:F30"/>
    <mergeCell ref="A31:F31"/>
    <mergeCell ref="A32:F32"/>
    <mergeCell ref="A33:F33"/>
  </mergeCells>
  <phoneticPr fontId="4" type="noConversion"/>
  <printOptions horizontalCentered="1"/>
  <pageMargins left="0.59055118110236227" right="0.59055118110236227" top="0.59055118110236227" bottom="0.59055118110236227" header="0.39370078740157483" footer="0.39370078740157483"/>
  <pageSetup paperSize="9" orientation="portrait" r:id="rId1"/>
  <headerFooter alignWithMargins="0">
    <oddFooter>&amp;C&amp;8Összesítő</oddFooter>
  </headerFooter>
</worksheet>
</file>

<file path=xl/worksheets/sheet2.xml><?xml version="1.0" encoding="utf-8"?>
<worksheet xmlns="http://schemas.openxmlformats.org/spreadsheetml/2006/main" xmlns:r="http://schemas.openxmlformats.org/officeDocument/2006/relationships">
  <dimension ref="A1:H7"/>
  <sheetViews>
    <sheetView topLeftCell="A4" workbookViewId="0">
      <selection activeCell="B20" sqref="B20"/>
    </sheetView>
  </sheetViews>
  <sheetFormatPr defaultRowHeight="12.75"/>
  <cols>
    <col min="1" max="1" width="6.7109375" style="1" customWidth="1"/>
    <col min="2" max="2" width="30.7109375" style="4" customWidth="1"/>
    <col min="3" max="4" width="7.7109375" style="1" customWidth="1"/>
    <col min="5" max="8" width="10.7109375" style="3" customWidth="1"/>
  </cols>
  <sheetData>
    <row r="1" spans="1:8" s="5" customFormat="1">
      <c r="A1" s="96" t="s">
        <v>141</v>
      </c>
      <c r="B1" s="96"/>
      <c r="C1" s="96"/>
      <c r="D1" s="96"/>
      <c r="E1" s="96"/>
      <c r="F1" s="96"/>
      <c r="G1" s="96"/>
      <c r="H1" s="96"/>
    </row>
    <row r="2" spans="1:8" s="7" customFormat="1" ht="25.5">
      <c r="A2" s="46" t="s">
        <v>31</v>
      </c>
      <c r="B2" s="46" t="s">
        <v>23</v>
      </c>
      <c r="C2" s="46" t="s">
        <v>30</v>
      </c>
      <c r="D2" s="46" t="s">
        <v>28</v>
      </c>
      <c r="E2" s="46" t="s">
        <v>24</v>
      </c>
      <c r="F2" s="46" t="s">
        <v>25</v>
      </c>
      <c r="G2" s="46" t="s">
        <v>26</v>
      </c>
      <c r="H2" s="46" t="s">
        <v>27</v>
      </c>
    </row>
    <row r="3" spans="1:8" ht="165.75">
      <c r="A3" s="74">
        <f>MAX(A$1:A2)+1</f>
        <v>1</v>
      </c>
      <c r="B3" s="79" t="s">
        <v>150</v>
      </c>
      <c r="C3" s="75" t="s">
        <v>34</v>
      </c>
      <c r="D3" s="76" t="s">
        <v>1</v>
      </c>
      <c r="E3" s="77">
        <v>0</v>
      </c>
      <c r="F3" s="77">
        <v>0</v>
      </c>
      <c r="G3" s="77">
        <f>C3*E3</f>
        <v>0</v>
      </c>
      <c r="H3" s="77">
        <f>C3*F3</f>
        <v>0</v>
      </c>
    </row>
    <row r="4" spans="1:8" ht="178.5">
      <c r="A4" s="74">
        <f>MAX(A$1:A3)+1</f>
        <v>2</v>
      </c>
      <c r="B4" s="79" t="s">
        <v>151</v>
      </c>
      <c r="C4" s="75" t="s">
        <v>34</v>
      </c>
      <c r="D4" s="76" t="s">
        <v>1</v>
      </c>
      <c r="E4" s="77">
        <v>0</v>
      </c>
      <c r="F4" s="77">
        <v>0</v>
      </c>
      <c r="G4" s="77">
        <f>C4*E4</f>
        <v>0</v>
      </c>
      <c r="H4" s="77">
        <f>C4*F4</f>
        <v>0</v>
      </c>
    </row>
    <row r="5" spans="1:8" ht="165.75">
      <c r="A5" s="74">
        <f>MAX(A$1:A4)+1</f>
        <v>3</v>
      </c>
      <c r="B5" s="79" t="s">
        <v>152</v>
      </c>
      <c r="C5" s="75" t="s">
        <v>34</v>
      </c>
      <c r="D5" s="76" t="s">
        <v>1</v>
      </c>
      <c r="E5" s="77">
        <v>0</v>
      </c>
      <c r="F5" s="77">
        <v>0</v>
      </c>
      <c r="G5" s="77">
        <f>C5*E5</f>
        <v>0</v>
      </c>
      <c r="H5" s="77">
        <f>C5*F5</f>
        <v>0</v>
      </c>
    </row>
    <row r="6" spans="1:8" ht="89.25">
      <c r="A6" s="74">
        <f>MAX(A$1:A5)+1</f>
        <v>4</v>
      </c>
      <c r="B6" s="79" t="s">
        <v>149</v>
      </c>
      <c r="C6" s="75" t="s">
        <v>34</v>
      </c>
      <c r="D6" s="76" t="s">
        <v>1</v>
      </c>
      <c r="E6" s="77">
        <v>0</v>
      </c>
      <c r="F6" s="77">
        <v>0</v>
      </c>
      <c r="G6" s="77">
        <f t="shared" ref="G6" si="0">C6*E6</f>
        <v>0</v>
      </c>
      <c r="H6" s="77">
        <f t="shared" ref="H6" si="1">C6*F6</f>
        <v>0</v>
      </c>
    </row>
    <row r="7" spans="1:8">
      <c r="A7" s="96" t="s">
        <v>142</v>
      </c>
      <c r="B7" s="96"/>
      <c r="C7" s="96"/>
      <c r="D7" s="96"/>
      <c r="E7" s="97" t="s">
        <v>17</v>
      </c>
      <c r="F7" s="97"/>
      <c r="G7" s="47">
        <f>SUM(G3:G6)</f>
        <v>0</v>
      </c>
      <c r="H7" s="47">
        <f>SUM(H3:H6)</f>
        <v>0</v>
      </c>
    </row>
  </sheetData>
  <mergeCells count="3">
    <mergeCell ref="A1:H1"/>
    <mergeCell ref="A7:D7"/>
    <mergeCell ref="E7:F7"/>
  </mergeCells>
  <printOptions horizontalCentered="1"/>
  <pageMargins left="0.59055118110236227" right="0.59055118110236227" top="0.59055118110236227" bottom="0.59055118110236227" header="0.39370078740157483" footer="0.39370078740157483"/>
  <pageSetup paperSize="9" scale="95" firstPageNumber="3" orientation="portrait" horizontalDpi="1200" verticalDpi="1200" r:id="rId1"/>
  <headerFooter alignWithMargins="0">
    <oddFooter>&amp;C&amp;P</oddFooter>
  </headerFooter>
</worksheet>
</file>

<file path=xl/worksheets/sheet3.xml><?xml version="1.0" encoding="utf-8"?>
<worksheet xmlns="http://schemas.openxmlformats.org/spreadsheetml/2006/main" xmlns:r="http://schemas.openxmlformats.org/officeDocument/2006/relationships">
  <dimension ref="A1:H59"/>
  <sheetViews>
    <sheetView tabSelected="1" topLeftCell="A32" workbookViewId="0">
      <selection activeCell="D32" sqref="D32"/>
    </sheetView>
  </sheetViews>
  <sheetFormatPr defaultRowHeight="12.75"/>
  <cols>
    <col min="1" max="1" width="6.7109375" style="1" customWidth="1"/>
    <col min="2" max="2" width="30.7109375" style="4" customWidth="1"/>
    <col min="3" max="4" width="7.7109375" style="1" customWidth="1"/>
    <col min="5" max="8" width="10.7109375" style="3" customWidth="1"/>
  </cols>
  <sheetData>
    <row r="1" spans="1:8" s="5" customFormat="1">
      <c r="A1" s="98" t="s">
        <v>143</v>
      </c>
      <c r="B1" s="98"/>
      <c r="C1" s="98"/>
      <c r="D1" s="98"/>
      <c r="E1" s="98"/>
      <c r="F1" s="98"/>
      <c r="G1" s="98"/>
      <c r="H1" s="98"/>
    </row>
    <row r="2" spans="1:8" s="7" customFormat="1" ht="25.5">
      <c r="A2" s="6" t="s">
        <v>31</v>
      </c>
      <c r="B2" s="6" t="s">
        <v>23</v>
      </c>
      <c r="C2" s="6" t="s">
        <v>30</v>
      </c>
      <c r="D2" s="6" t="s">
        <v>28</v>
      </c>
      <c r="E2" s="6" t="s">
        <v>24</v>
      </c>
      <c r="F2" s="6" t="s">
        <v>25</v>
      </c>
      <c r="G2" s="6" t="s">
        <v>26</v>
      </c>
      <c r="H2" s="6" t="s">
        <v>27</v>
      </c>
    </row>
    <row r="3" spans="1:8" ht="191.25">
      <c r="A3" s="42">
        <f>MAX(A$1:A2)+1</f>
        <v>1</v>
      </c>
      <c r="B3" s="80" t="s">
        <v>41</v>
      </c>
      <c r="C3" s="59" t="s">
        <v>114</v>
      </c>
      <c r="D3" s="60" t="s">
        <v>29</v>
      </c>
      <c r="E3" s="61">
        <v>0</v>
      </c>
      <c r="F3" s="61">
        <v>0</v>
      </c>
      <c r="G3" s="62">
        <f>C3*E3</f>
        <v>0</v>
      </c>
      <c r="H3" s="62">
        <f>C3*F3</f>
        <v>0</v>
      </c>
    </row>
    <row r="4" spans="1:8" ht="25.5">
      <c r="A4" s="42">
        <f>MAX(A$1:A3)+1</f>
        <v>2</v>
      </c>
      <c r="B4" s="80" t="s">
        <v>38</v>
      </c>
      <c r="C4" s="59" t="s">
        <v>81</v>
      </c>
      <c r="D4" s="60" t="s">
        <v>29</v>
      </c>
      <c r="E4" s="61">
        <v>0</v>
      </c>
      <c r="F4" s="61">
        <v>0</v>
      </c>
      <c r="G4" s="62">
        <f t="shared" ref="G4:G35" si="0">C4*E4</f>
        <v>0</v>
      </c>
      <c r="H4" s="62">
        <f t="shared" ref="H4:H35" si="1">C4*F4</f>
        <v>0</v>
      </c>
    </row>
    <row r="5" spans="1:8" ht="25.5">
      <c r="A5" s="42">
        <f>MAX(A$1:A4)+1</f>
        <v>3</v>
      </c>
      <c r="B5" s="80" t="s">
        <v>39</v>
      </c>
      <c r="C5" s="59" t="s">
        <v>36</v>
      </c>
      <c r="D5" s="60" t="s">
        <v>29</v>
      </c>
      <c r="E5" s="61">
        <v>0</v>
      </c>
      <c r="F5" s="61">
        <v>0</v>
      </c>
      <c r="G5" s="62">
        <f t="shared" si="0"/>
        <v>0</v>
      </c>
      <c r="H5" s="62">
        <f t="shared" si="1"/>
        <v>0</v>
      </c>
    </row>
    <row r="6" spans="1:8" ht="25.5">
      <c r="A6" s="42">
        <f>MAX(A$1:A5)+1</f>
        <v>4</v>
      </c>
      <c r="B6" s="80" t="s">
        <v>73</v>
      </c>
      <c r="C6" s="59" t="s">
        <v>116</v>
      </c>
      <c r="D6" s="60" t="s">
        <v>29</v>
      </c>
      <c r="E6" s="61">
        <v>0</v>
      </c>
      <c r="F6" s="61">
        <v>0</v>
      </c>
      <c r="G6" s="62">
        <f t="shared" ref="G6" si="2">C6*E6</f>
        <v>0</v>
      </c>
      <c r="H6" s="62">
        <f t="shared" ref="H6" si="3">C6*F6</f>
        <v>0</v>
      </c>
    </row>
    <row r="7" spans="1:8" ht="25.5">
      <c r="A7" s="42">
        <f>MAX(A$1:A6)+1</f>
        <v>5</v>
      </c>
      <c r="B7" s="80" t="s">
        <v>115</v>
      </c>
      <c r="C7" s="59" t="s">
        <v>117</v>
      </c>
      <c r="D7" s="60" t="s">
        <v>29</v>
      </c>
      <c r="E7" s="61">
        <v>0</v>
      </c>
      <c r="F7" s="61">
        <v>0</v>
      </c>
      <c r="G7" s="62">
        <f t="shared" ref="G7" si="4">C7*E7</f>
        <v>0</v>
      </c>
      <c r="H7" s="62">
        <f t="shared" ref="H7" si="5">C7*F7</f>
        <v>0</v>
      </c>
    </row>
    <row r="8" spans="1:8" ht="191.25">
      <c r="A8" s="42">
        <f>MAX(A$1:A7)+1</f>
        <v>6</v>
      </c>
      <c r="B8" s="80" t="s">
        <v>118</v>
      </c>
      <c r="C8" s="59" t="s">
        <v>116</v>
      </c>
      <c r="D8" s="60" t="s">
        <v>29</v>
      </c>
      <c r="E8" s="61">
        <v>0</v>
      </c>
      <c r="F8" s="61">
        <v>0</v>
      </c>
      <c r="G8" s="62">
        <f t="shared" si="0"/>
        <v>0</v>
      </c>
      <c r="H8" s="62">
        <f t="shared" si="1"/>
        <v>0</v>
      </c>
    </row>
    <row r="9" spans="1:8" ht="25.5">
      <c r="A9" s="42">
        <f>MAX(A$1:A8)+1</f>
        <v>7</v>
      </c>
      <c r="B9" s="80" t="s">
        <v>39</v>
      </c>
      <c r="C9" s="59" t="s">
        <v>116</v>
      </c>
      <c r="D9" s="60" t="s">
        <v>29</v>
      </c>
      <c r="E9" s="61">
        <v>0</v>
      </c>
      <c r="F9" s="61">
        <v>0</v>
      </c>
      <c r="G9" s="62">
        <f t="shared" ref="G9" si="6">C9*E9</f>
        <v>0</v>
      </c>
      <c r="H9" s="62">
        <f t="shared" ref="H9" si="7">C9*F9</f>
        <v>0</v>
      </c>
    </row>
    <row r="10" spans="1:8" ht="25.5">
      <c r="A10" s="42">
        <f>MAX(A$1:A9)+1</f>
        <v>8</v>
      </c>
      <c r="B10" s="80" t="s">
        <v>73</v>
      </c>
      <c r="C10" s="59" t="s">
        <v>119</v>
      </c>
      <c r="D10" s="60" t="s">
        <v>29</v>
      </c>
      <c r="E10" s="61">
        <v>0</v>
      </c>
      <c r="F10" s="61">
        <v>0</v>
      </c>
      <c r="G10" s="62">
        <f t="shared" ref="G10" si="8">C10*E10</f>
        <v>0</v>
      </c>
      <c r="H10" s="62">
        <f t="shared" ref="H10" si="9">C10*F10</f>
        <v>0</v>
      </c>
    </row>
    <row r="11" spans="1:8" ht="140.25">
      <c r="A11" s="42">
        <f>MAX(A$1:A10)+1</f>
        <v>9</v>
      </c>
      <c r="B11" s="81" t="s">
        <v>120</v>
      </c>
      <c r="C11" s="59" t="s">
        <v>81</v>
      </c>
      <c r="D11" s="60" t="s">
        <v>29</v>
      </c>
      <c r="E11" s="61">
        <v>0</v>
      </c>
      <c r="F11" s="61">
        <v>0</v>
      </c>
      <c r="G11" s="62">
        <f t="shared" ref="G11:G12" si="10">C11*E11</f>
        <v>0</v>
      </c>
      <c r="H11" s="62">
        <f t="shared" ref="H11:H12" si="11">C11*F11</f>
        <v>0</v>
      </c>
    </row>
    <row r="12" spans="1:8" ht="25.5">
      <c r="A12" s="42">
        <f>MAX(A$1:A11)+1</f>
        <v>10</v>
      </c>
      <c r="B12" s="82" t="s">
        <v>121</v>
      </c>
      <c r="C12" s="59" t="s">
        <v>122</v>
      </c>
      <c r="D12" s="60" t="s">
        <v>29</v>
      </c>
      <c r="E12" s="61">
        <v>0</v>
      </c>
      <c r="F12" s="61">
        <v>0</v>
      </c>
      <c r="G12" s="62">
        <f t="shared" si="10"/>
        <v>0</v>
      </c>
      <c r="H12" s="62">
        <f t="shared" si="11"/>
        <v>0</v>
      </c>
    </row>
    <row r="13" spans="1:8" ht="114.75">
      <c r="A13" s="42">
        <f>MAX(A$1:A12)+1</f>
        <v>11</v>
      </c>
      <c r="B13" s="63" t="s">
        <v>57</v>
      </c>
      <c r="C13" s="60">
        <v>230</v>
      </c>
      <c r="D13" s="60" t="s">
        <v>29</v>
      </c>
      <c r="E13" s="61">
        <v>0</v>
      </c>
      <c r="F13" s="61">
        <v>0</v>
      </c>
      <c r="G13" s="62">
        <f t="shared" si="0"/>
        <v>0</v>
      </c>
      <c r="H13" s="62">
        <f t="shared" si="1"/>
        <v>0</v>
      </c>
    </row>
    <row r="14" spans="1:8" ht="25.5">
      <c r="A14" s="42">
        <f>MAX(A$1:A13)+1</f>
        <v>12</v>
      </c>
      <c r="B14" s="63" t="s">
        <v>58</v>
      </c>
      <c r="C14" s="60">
        <v>55</v>
      </c>
      <c r="D14" s="60" t="s">
        <v>29</v>
      </c>
      <c r="E14" s="61">
        <v>0</v>
      </c>
      <c r="F14" s="61">
        <v>0</v>
      </c>
      <c r="G14" s="62">
        <f t="shared" si="0"/>
        <v>0</v>
      </c>
      <c r="H14" s="62">
        <f t="shared" si="1"/>
        <v>0</v>
      </c>
    </row>
    <row r="15" spans="1:8" ht="25.5">
      <c r="A15" s="42">
        <f>MAX(A$1:A14)+1</f>
        <v>13</v>
      </c>
      <c r="B15" s="63" t="s">
        <v>67</v>
      </c>
      <c r="C15" s="60">
        <v>40</v>
      </c>
      <c r="D15" s="60" t="s">
        <v>29</v>
      </c>
      <c r="E15" s="61">
        <v>0</v>
      </c>
      <c r="F15" s="61">
        <v>0</v>
      </c>
      <c r="G15" s="62">
        <f t="shared" ref="G15:G21" si="12">C15*E15</f>
        <v>0</v>
      </c>
      <c r="H15" s="62">
        <f t="shared" ref="H15:H21" si="13">C15*F15</f>
        <v>0</v>
      </c>
    </row>
    <row r="16" spans="1:8" ht="25.5">
      <c r="A16" s="42">
        <f>MAX(A$1:A15)+1</f>
        <v>14</v>
      </c>
      <c r="B16" s="63" t="s">
        <v>123</v>
      </c>
      <c r="C16" s="60">
        <v>10</v>
      </c>
      <c r="D16" s="60" t="s">
        <v>29</v>
      </c>
      <c r="E16" s="61">
        <v>0</v>
      </c>
      <c r="F16" s="61">
        <v>0</v>
      </c>
      <c r="G16" s="62">
        <f t="shared" ref="G16" si="14">C16*E16</f>
        <v>0</v>
      </c>
      <c r="H16" s="62">
        <f t="shared" ref="H16" si="15">C16*F16</f>
        <v>0</v>
      </c>
    </row>
    <row r="17" spans="1:8" ht="153">
      <c r="A17" s="42">
        <f>MAX(A$1:A16)+1</f>
        <v>15</v>
      </c>
      <c r="B17" s="81" t="s">
        <v>127</v>
      </c>
      <c r="C17" s="60">
        <v>5</v>
      </c>
      <c r="D17" s="60" t="s">
        <v>29</v>
      </c>
      <c r="E17" s="61">
        <v>0</v>
      </c>
      <c r="F17" s="61">
        <v>0</v>
      </c>
      <c r="G17" s="62">
        <f t="shared" ref="G17:G20" si="16">C17*E17</f>
        <v>0</v>
      </c>
      <c r="H17" s="62">
        <f t="shared" ref="H17:H20" si="17">C17*F17</f>
        <v>0</v>
      </c>
    </row>
    <row r="18" spans="1:8" ht="25.5">
      <c r="A18" s="42">
        <f>MAX(A$1:A17)+1</f>
        <v>16</v>
      </c>
      <c r="B18" s="81" t="s">
        <v>124</v>
      </c>
      <c r="C18" s="60">
        <v>20</v>
      </c>
      <c r="D18" s="60" t="s">
        <v>29</v>
      </c>
      <c r="E18" s="61">
        <v>0</v>
      </c>
      <c r="F18" s="61">
        <v>0</v>
      </c>
      <c r="G18" s="62">
        <f t="shared" si="16"/>
        <v>0</v>
      </c>
      <c r="H18" s="62">
        <f t="shared" si="17"/>
        <v>0</v>
      </c>
    </row>
    <row r="19" spans="1:8" ht="25.5">
      <c r="A19" s="42">
        <f>MAX(A$1:A18)+1</f>
        <v>17</v>
      </c>
      <c r="B19" s="81" t="s">
        <v>125</v>
      </c>
      <c r="C19" s="60">
        <v>25</v>
      </c>
      <c r="D19" s="60" t="s">
        <v>29</v>
      </c>
      <c r="E19" s="61">
        <v>0</v>
      </c>
      <c r="F19" s="61">
        <v>0</v>
      </c>
      <c r="G19" s="62">
        <f t="shared" si="16"/>
        <v>0</v>
      </c>
      <c r="H19" s="62">
        <f t="shared" si="17"/>
        <v>0</v>
      </c>
    </row>
    <row r="20" spans="1:8" ht="25.5">
      <c r="A20" s="42">
        <f>MAX(A$1:A19)+1</f>
        <v>18</v>
      </c>
      <c r="B20" s="81" t="s">
        <v>126</v>
      </c>
      <c r="C20" s="60">
        <v>10</v>
      </c>
      <c r="D20" s="60" t="s">
        <v>29</v>
      </c>
      <c r="E20" s="61">
        <v>0</v>
      </c>
      <c r="F20" s="61">
        <v>0</v>
      </c>
      <c r="G20" s="62">
        <f t="shared" si="16"/>
        <v>0</v>
      </c>
      <c r="H20" s="62">
        <f t="shared" si="17"/>
        <v>0</v>
      </c>
    </row>
    <row r="21" spans="1:8" s="72" customFormat="1" ht="140.25">
      <c r="A21" s="69">
        <f>MAX(A$1:A20)+1</f>
        <v>19</v>
      </c>
      <c r="B21" s="83" t="s">
        <v>140</v>
      </c>
      <c r="C21" s="66">
        <v>11</v>
      </c>
      <c r="D21" s="66" t="s">
        <v>32</v>
      </c>
      <c r="E21" s="70">
        <v>0</v>
      </c>
      <c r="F21" s="70">
        <v>0</v>
      </c>
      <c r="G21" s="71">
        <f t="shared" si="12"/>
        <v>0</v>
      </c>
      <c r="H21" s="71">
        <f t="shared" si="13"/>
        <v>0</v>
      </c>
    </row>
    <row r="22" spans="1:8" ht="63.75">
      <c r="A22" s="42">
        <f>MAX(A$1:A21)+1</f>
        <v>20</v>
      </c>
      <c r="B22" s="63" t="s">
        <v>60</v>
      </c>
      <c r="C22" s="60">
        <v>3</v>
      </c>
      <c r="D22" s="60" t="s">
        <v>32</v>
      </c>
      <c r="E22" s="61">
        <v>0</v>
      </c>
      <c r="F22" s="61">
        <v>0</v>
      </c>
      <c r="G22" s="62">
        <f t="shared" si="0"/>
        <v>0</v>
      </c>
      <c r="H22" s="62">
        <f t="shared" si="1"/>
        <v>0</v>
      </c>
    </row>
    <row r="23" spans="1:8" ht="25.5">
      <c r="A23" s="42">
        <f>MAX(A$1:A22)+1</f>
        <v>21</v>
      </c>
      <c r="B23" s="63" t="s">
        <v>59</v>
      </c>
      <c r="C23" s="60">
        <v>18</v>
      </c>
      <c r="D23" s="60" t="s">
        <v>32</v>
      </c>
      <c r="E23" s="61">
        <v>0</v>
      </c>
      <c r="F23" s="61">
        <v>0</v>
      </c>
      <c r="G23" s="62">
        <f t="shared" si="0"/>
        <v>0</v>
      </c>
      <c r="H23" s="62">
        <f t="shared" si="1"/>
        <v>0</v>
      </c>
    </row>
    <row r="24" spans="1:8" ht="25.5">
      <c r="A24" s="42">
        <f>MAX(A$1:A23)+1</f>
        <v>22</v>
      </c>
      <c r="B24" s="63" t="s">
        <v>37</v>
      </c>
      <c r="C24" s="60">
        <v>2</v>
      </c>
      <c r="D24" s="60" t="s">
        <v>32</v>
      </c>
      <c r="E24" s="61">
        <v>0</v>
      </c>
      <c r="F24" s="61">
        <v>0</v>
      </c>
      <c r="G24" s="62">
        <f t="shared" si="0"/>
        <v>0</v>
      </c>
      <c r="H24" s="62">
        <f t="shared" si="1"/>
        <v>0</v>
      </c>
    </row>
    <row r="25" spans="1:8" ht="25.5">
      <c r="A25" s="42">
        <f>MAX(A$1:A24)+1</f>
        <v>23</v>
      </c>
      <c r="B25" s="63" t="s">
        <v>128</v>
      </c>
      <c r="C25" s="60">
        <v>4</v>
      </c>
      <c r="D25" s="60" t="s">
        <v>32</v>
      </c>
      <c r="E25" s="61">
        <v>0</v>
      </c>
      <c r="F25" s="61">
        <v>0</v>
      </c>
      <c r="G25" s="62">
        <f t="shared" ref="G25:G26" si="18">C25*E25</f>
        <v>0</v>
      </c>
      <c r="H25" s="62">
        <f t="shared" ref="H25:H26" si="19">C25*F25</f>
        <v>0</v>
      </c>
    </row>
    <row r="26" spans="1:8" ht="25.5">
      <c r="A26" s="42">
        <f>MAX(A$1:A25)+1</f>
        <v>24</v>
      </c>
      <c r="B26" s="63" t="s">
        <v>72</v>
      </c>
      <c r="C26" s="60">
        <v>2</v>
      </c>
      <c r="D26" s="60" t="s">
        <v>32</v>
      </c>
      <c r="E26" s="61">
        <v>0</v>
      </c>
      <c r="F26" s="61">
        <v>0</v>
      </c>
      <c r="G26" s="62">
        <f t="shared" si="18"/>
        <v>0</v>
      </c>
      <c r="H26" s="62">
        <f t="shared" si="19"/>
        <v>0</v>
      </c>
    </row>
    <row r="27" spans="1:8" ht="140.25">
      <c r="A27" s="42">
        <f>MAX(A$1:A26)+1</f>
        <v>25</v>
      </c>
      <c r="B27" s="63" t="s">
        <v>129</v>
      </c>
      <c r="C27" s="60">
        <v>1</v>
      </c>
      <c r="D27" s="60" t="s">
        <v>32</v>
      </c>
      <c r="E27" s="61">
        <v>0</v>
      </c>
      <c r="F27" s="61">
        <v>0</v>
      </c>
      <c r="G27" s="62">
        <f t="shared" si="0"/>
        <v>0</v>
      </c>
      <c r="H27" s="62">
        <f t="shared" si="1"/>
        <v>0</v>
      </c>
    </row>
    <row r="28" spans="1:8" ht="229.5">
      <c r="A28" s="42">
        <f>MAX(A$1:A27)+1</f>
        <v>26</v>
      </c>
      <c r="B28" s="84" t="s">
        <v>155</v>
      </c>
      <c r="C28" s="60">
        <v>9</v>
      </c>
      <c r="D28" s="60" t="s">
        <v>32</v>
      </c>
      <c r="E28" s="61">
        <v>0</v>
      </c>
      <c r="F28" s="61">
        <v>0</v>
      </c>
      <c r="G28" s="62">
        <f t="shared" si="0"/>
        <v>0</v>
      </c>
      <c r="H28" s="62">
        <f t="shared" si="1"/>
        <v>0</v>
      </c>
    </row>
    <row r="29" spans="1:8" ht="25.5">
      <c r="A29" s="42">
        <f>MAX(A$1:A28)+1</f>
        <v>27</v>
      </c>
      <c r="B29" s="63" t="s">
        <v>130</v>
      </c>
      <c r="C29" s="60">
        <v>2</v>
      </c>
      <c r="D29" s="60" t="s">
        <v>32</v>
      </c>
      <c r="E29" s="61">
        <v>0</v>
      </c>
      <c r="F29" s="61">
        <v>0</v>
      </c>
      <c r="G29" s="62">
        <f t="shared" ref="G29" si="20">C29*E29</f>
        <v>0</v>
      </c>
      <c r="H29" s="62">
        <f t="shared" ref="H29" si="21">C29*F29</f>
        <v>0</v>
      </c>
    </row>
    <row r="30" spans="1:8" ht="204">
      <c r="A30" s="42">
        <f>MAX(A$1:A29)+1</f>
        <v>28</v>
      </c>
      <c r="B30" s="64" t="s">
        <v>70</v>
      </c>
      <c r="C30" s="60">
        <v>11</v>
      </c>
      <c r="D30" s="60" t="s">
        <v>32</v>
      </c>
      <c r="E30" s="61">
        <v>0</v>
      </c>
      <c r="F30" s="61">
        <v>0</v>
      </c>
      <c r="G30" s="62">
        <f t="shared" si="0"/>
        <v>0</v>
      </c>
      <c r="H30" s="62">
        <f t="shared" si="1"/>
        <v>0</v>
      </c>
    </row>
    <row r="31" spans="1:8" ht="318.75">
      <c r="A31" s="42">
        <f>MAX(A$1:A30)+1</f>
        <v>29</v>
      </c>
      <c r="B31" s="64" t="s">
        <v>40</v>
      </c>
      <c r="C31" s="60">
        <v>11</v>
      </c>
      <c r="D31" s="60" t="s">
        <v>32</v>
      </c>
      <c r="E31" s="61">
        <v>0</v>
      </c>
      <c r="F31" s="61">
        <v>0</v>
      </c>
      <c r="G31" s="62">
        <f t="shared" si="0"/>
        <v>0</v>
      </c>
      <c r="H31" s="62">
        <f t="shared" si="1"/>
        <v>0</v>
      </c>
    </row>
    <row r="32" spans="1:8" ht="331.5">
      <c r="A32" s="42">
        <f>MAX(A$1:A31)+1</f>
        <v>30</v>
      </c>
      <c r="B32" s="84" t="s">
        <v>157</v>
      </c>
      <c r="C32" s="60">
        <v>9</v>
      </c>
      <c r="D32" s="60" t="s">
        <v>32</v>
      </c>
      <c r="E32" s="61">
        <v>0</v>
      </c>
      <c r="F32" s="61">
        <v>0</v>
      </c>
      <c r="G32" s="62">
        <f t="shared" si="0"/>
        <v>0</v>
      </c>
      <c r="H32" s="62">
        <f t="shared" si="1"/>
        <v>0</v>
      </c>
    </row>
    <row r="33" spans="1:8" ht="191.25">
      <c r="A33" s="42">
        <f>MAX(A$1:A32)+1</f>
        <v>31</v>
      </c>
      <c r="B33" s="78" t="s">
        <v>156</v>
      </c>
      <c r="C33" s="60">
        <v>8</v>
      </c>
      <c r="D33" s="60" t="s">
        <v>32</v>
      </c>
      <c r="E33" s="61">
        <v>0</v>
      </c>
      <c r="F33" s="61">
        <v>0</v>
      </c>
      <c r="G33" s="62">
        <f t="shared" si="0"/>
        <v>0</v>
      </c>
      <c r="H33" s="62">
        <f t="shared" si="1"/>
        <v>0</v>
      </c>
    </row>
    <row r="34" spans="1:8" ht="255">
      <c r="A34" s="42">
        <f>MAX(A$1:A33)+1</f>
        <v>32</v>
      </c>
      <c r="B34" s="65" t="s">
        <v>131</v>
      </c>
      <c r="C34" s="60">
        <v>1</v>
      </c>
      <c r="D34" s="60" t="s">
        <v>32</v>
      </c>
      <c r="E34" s="61">
        <v>0</v>
      </c>
      <c r="F34" s="61">
        <v>0</v>
      </c>
      <c r="G34" s="62">
        <f t="shared" si="0"/>
        <v>0</v>
      </c>
      <c r="H34" s="62">
        <f t="shared" si="1"/>
        <v>0</v>
      </c>
    </row>
    <row r="35" spans="1:8" ht="66" customHeight="1">
      <c r="A35" s="42">
        <f>MAX(A$1:A34)+1</f>
        <v>33</v>
      </c>
      <c r="B35" s="85" t="s">
        <v>33</v>
      </c>
      <c r="C35" s="60">
        <v>5</v>
      </c>
      <c r="D35" s="60" t="s">
        <v>32</v>
      </c>
      <c r="E35" s="61">
        <v>0</v>
      </c>
      <c r="F35" s="61">
        <v>0</v>
      </c>
      <c r="G35" s="62">
        <f t="shared" si="0"/>
        <v>0</v>
      </c>
      <c r="H35" s="62">
        <f t="shared" si="1"/>
        <v>0</v>
      </c>
    </row>
    <row r="36" spans="1:8" ht="89.25">
      <c r="A36" s="42">
        <f>MAX(A$1:A35)+1</f>
        <v>34</v>
      </c>
      <c r="B36" s="64" t="s">
        <v>68</v>
      </c>
      <c r="C36" s="60">
        <v>9</v>
      </c>
      <c r="D36" s="60" t="s">
        <v>32</v>
      </c>
      <c r="E36" s="61">
        <v>0</v>
      </c>
      <c r="F36" s="61">
        <v>0</v>
      </c>
      <c r="G36" s="62">
        <f t="shared" ref="G36" si="22">C36*E36</f>
        <v>0</v>
      </c>
      <c r="H36" s="62">
        <f t="shared" ref="H36" si="23">C36*F36</f>
        <v>0</v>
      </c>
    </row>
    <row r="37" spans="1:8" ht="102">
      <c r="A37" s="42">
        <f>MAX(A$1:A36)+1</f>
        <v>35</v>
      </c>
      <c r="B37" s="64" t="s">
        <v>132</v>
      </c>
      <c r="C37" s="60">
        <v>25</v>
      </c>
      <c r="D37" s="60" t="s">
        <v>32</v>
      </c>
      <c r="E37" s="61">
        <v>0</v>
      </c>
      <c r="F37" s="61">
        <v>0</v>
      </c>
      <c r="G37" s="62">
        <f t="shared" ref="G37" si="24">C37*E37</f>
        <v>0</v>
      </c>
      <c r="H37" s="62">
        <f t="shared" ref="H37" si="25">C37*F37</f>
        <v>0</v>
      </c>
    </row>
    <row r="38" spans="1:8" ht="127.5">
      <c r="A38" s="42">
        <f>MAX(A$1:A37)+1</f>
        <v>36</v>
      </c>
      <c r="B38" s="86" t="s">
        <v>69</v>
      </c>
      <c r="C38" s="60">
        <v>9</v>
      </c>
      <c r="D38" s="60" t="s">
        <v>32</v>
      </c>
      <c r="E38" s="61">
        <v>0</v>
      </c>
      <c r="F38" s="61">
        <v>0</v>
      </c>
      <c r="G38" s="62">
        <f t="shared" ref="G38" si="26">C38*E38</f>
        <v>0</v>
      </c>
      <c r="H38" s="62">
        <f t="shared" ref="H38" si="27">C38*F38</f>
        <v>0</v>
      </c>
    </row>
    <row r="39" spans="1:8" ht="140.25">
      <c r="A39" s="42">
        <f>MAX(A$1:A38)+1</f>
        <v>37</v>
      </c>
      <c r="B39" s="68" t="s">
        <v>138</v>
      </c>
      <c r="C39" s="66">
        <v>1</v>
      </c>
      <c r="D39" s="60" t="s">
        <v>32</v>
      </c>
      <c r="E39" s="61">
        <v>0</v>
      </c>
      <c r="F39" s="61">
        <v>0</v>
      </c>
      <c r="G39" s="62">
        <f t="shared" ref="G39:G40" si="28">C39*E39</f>
        <v>0</v>
      </c>
      <c r="H39" s="62">
        <f t="shared" ref="H39:H40" si="29">C39*F39</f>
        <v>0</v>
      </c>
    </row>
    <row r="40" spans="1:8" ht="51">
      <c r="A40" s="42">
        <f>MAX(A$1:A39)+1</f>
        <v>38</v>
      </c>
      <c r="B40" s="87" t="s">
        <v>139</v>
      </c>
      <c r="C40" s="66">
        <v>8</v>
      </c>
      <c r="D40" s="60" t="s">
        <v>32</v>
      </c>
      <c r="E40" s="61">
        <v>0</v>
      </c>
      <c r="F40" s="61">
        <v>0</v>
      </c>
      <c r="G40" s="62">
        <f t="shared" si="28"/>
        <v>0</v>
      </c>
      <c r="H40" s="62">
        <f t="shared" si="29"/>
        <v>0</v>
      </c>
    </row>
    <row r="41" spans="1:8" ht="140.25">
      <c r="A41" s="42">
        <f>MAX(A$1:A40)+1</f>
        <v>39</v>
      </c>
      <c r="B41" s="78" t="s">
        <v>136</v>
      </c>
      <c r="C41" s="66">
        <v>1</v>
      </c>
      <c r="D41" s="60" t="s">
        <v>32</v>
      </c>
      <c r="E41" s="61">
        <v>0</v>
      </c>
      <c r="F41" s="61">
        <v>0</v>
      </c>
      <c r="G41" s="62">
        <f t="shared" ref="G41" si="30">C41*E41</f>
        <v>0</v>
      </c>
      <c r="H41" s="62">
        <f t="shared" ref="H41" si="31">C41*F41</f>
        <v>0</v>
      </c>
    </row>
    <row r="42" spans="1:8" ht="63.75">
      <c r="A42" s="42">
        <f>MAX(A$1:A41)+1</f>
        <v>40</v>
      </c>
      <c r="B42" s="87" t="s">
        <v>137</v>
      </c>
      <c r="C42" s="67">
        <v>2</v>
      </c>
      <c r="D42" s="60" t="s">
        <v>32</v>
      </c>
      <c r="E42" s="61">
        <v>0</v>
      </c>
      <c r="F42" s="61">
        <v>0</v>
      </c>
      <c r="G42" s="62">
        <f t="shared" ref="G42" si="32">C42*E42</f>
        <v>0</v>
      </c>
      <c r="H42" s="62">
        <f t="shared" ref="H42" si="33">C42*F42</f>
        <v>0</v>
      </c>
    </row>
    <row r="43" spans="1:8" ht="51">
      <c r="A43" s="42">
        <f>MAX(A$1:A42)+1</f>
        <v>41</v>
      </c>
      <c r="B43" s="82" t="s">
        <v>134</v>
      </c>
      <c r="C43" s="67">
        <v>6</v>
      </c>
      <c r="D43" s="60" t="s">
        <v>32</v>
      </c>
      <c r="E43" s="61">
        <v>0</v>
      </c>
      <c r="F43" s="61">
        <v>0</v>
      </c>
      <c r="G43" s="62">
        <f t="shared" ref="G43:G46" si="34">C43*E43</f>
        <v>0</v>
      </c>
      <c r="H43" s="62">
        <f t="shared" ref="H43:H46" si="35">C43*F43</f>
        <v>0</v>
      </c>
    </row>
    <row r="44" spans="1:8" ht="25.5">
      <c r="A44" s="42">
        <f>MAX(A$1:A43)+1</f>
        <v>42</v>
      </c>
      <c r="B44" s="82" t="s">
        <v>133</v>
      </c>
      <c r="C44" s="59" t="s">
        <v>135</v>
      </c>
      <c r="D44" s="60" t="s">
        <v>32</v>
      </c>
      <c r="E44" s="61">
        <v>0</v>
      </c>
      <c r="F44" s="61">
        <v>0</v>
      </c>
      <c r="G44" s="62">
        <f t="shared" si="34"/>
        <v>0</v>
      </c>
      <c r="H44" s="62">
        <f t="shared" si="35"/>
        <v>0</v>
      </c>
    </row>
    <row r="45" spans="1:8" ht="89.25">
      <c r="A45" s="42">
        <f>MAX(A$1:A44)+1</f>
        <v>43</v>
      </c>
      <c r="B45" s="79" t="s">
        <v>154</v>
      </c>
      <c r="C45" s="60">
        <v>1</v>
      </c>
      <c r="D45" s="60" t="s">
        <v>1</v>
      </c>
      <c r="E45" s="61">
        <v>0</v>
      </c>
      <c r="F45" s="61">
        <v>0</v>
      </c>
      <c r="G45" s="62">
        <f t="shared" ref="G45" si="36">C45*E45</f>
        <v>0</v>
      </c>
      <c r="H45" s="62">
        <f t="shared" ref="H45" si="37">C45*F45</f>
        <v>0</v>
      </c>
    </row>
    <row r="46" spans="1:8" ht="102">
      <c r="A46" s="42">
        <f>MAX(A$1:A45)+1</f>
        <v>44</v>
      </c>
      <c r="B46" s="79" t="s">
        <v>153</v>
      </c>
      <c r="C46" s="60">
        <v>1</v>
      </c>
      <c r="D46" s="60" t="s">
        <v>1</v>
      </c>
      <c r="E46" s="61">
        <v>0</v>
      </c>
      <c r="F46" s="61">
        <v>0</v>
      </c>
      <c r="G46" s="62">
        <f t="shared" si="34"/>
        <v>0</v>
      </c>
      <c r="H46" s="62">
        <f t="shared" si="35"/>
        <v>0</v>
      </c>
    </row>
    <row r="47" spans="1:8" ht="38.25">
      <c r="A47" s="42">
        <f>MAX(A$1:A46)+1</f>
        <v>45</v>
      </c>
      <c r="B47" s="85" t="s">
        <v>19</v>
      </c>
      <c r="C47" s="60">
        <v>1</v>
      </c>
      <c r="D47" s="60" t="s">
        <v>1</v>
      </c>
      <c r="E47" s="61">
        <v>0</v>
      </c>
      <c r="F47" s="61">
        <v>0</v>
      </c>
      <c r="G47" s="62">
        <f t="shared" ref="G47:G55" si="38">C47*E47</f>
        <v>0</v>
      </c>
      <c r="H47" s="62">
        <f t="shared" ref="H47:H55" si="39">C47*F47</f>
        <v>0</v>
      </c>
    </row>
    <row r="48" spans="1:8" ht="38.25">
      <c r="A48" s="42">
        <f>MAX(A$1:A47)+1</f>
        <v>46</v>
      </c>
      <c r="B48" s="85" t="s">
        <v>18</v>
      </c>
      <c r="C48" s="60">
        <v>1</v>
      </c>
      <c r="D48" s="60" t="s">
        <v>1</v>
      </c>
      <c r="E48" s="61">
        <v>0</v>
      </c>
      <c r="F48" s="61">
        <v>0</v>
      </c>
      <c r="G48" s="62">
        <f t="shared" si="38"/>
        <v>0</v>
      </c>
      <c r="H48" s="62">
        <f t="shared" si="39"/>
        <v>0</v>
      </c>
    </row>
    <row r="49" spans="1:8" ht="38.25">
      <c r="A49" s="42">
        <f>MAX(A$1:A48)+1</f>
        <v>47</v>
      </c>
      <c r="B49" s="85" t="s">
        <v>20</v>
      </c>
      <c r="C49" s="60">
        <v>1</v>
      </c>
      <c r="D49" s="60" t="s">
        <v>1</v>
      </c>
      <c r="E49" s="61">
        <v>0</v>
      </c>
      <c r="F49" s="61">
        <v>0</v>
      </c>
      <c r="G49" s="62">
        <f t="shared" si="38"/>
        <v>0</v>
      </c>
      <c r="H49" s="62">
        <f t="shared" si="39"/>
        <v>0</v>
      </c>
    </row>
    <row r="50" spans="1:8" ht="38.25">
      <c r="A50" s="42">
        <f>MAX(A$1:A49)+1</f>
        <v>48</v>
      </c>
      <c r="B50" s="85" t="s">
        <v>21</v>
      </c>
      <c r="C50" s="60">
        <v>1</v>
      </c>
      <c r="D50" s="60" t="s">
        <v>1</v>
      </c>
      <c r="E50" s="61">
        <v>0</v>
      </c>
      <c r="F50" s="61">
        <v>0</v>
      </c>
      <c r="G50" s="62">
        <f t="shared" si="38"/>
        <v>0</v>
      </c>
      <c r="H50" s="62">
        <f t="shared" si="39"/>
        <v>0</v>
      </c>
    </row>
    <row r="51" spans="1:8">
      <c r="A51" s="42">
        <f>MAX(A$1:A50)+1</f>
        <v>49</v>
      </c>
      <c r="B51" s="85" t="s">
        <v>22</v>
      </c>
      <c r="C51" s="60">
        <v>1</v>
      </c>
      <c r="D51" s="60" t="s">
        <v>1</v>
      </c>
      <c r="E51" s="61">
        <v>0</v>
      </c>
      <c r="F51" s="61">
        <v>0</v>
      </c>
      <c r="G51" s="62">
        <f t="shared" si="38"/>
        <v>0</v>
      </c>
      <c r="H51" s="62">
        <f t="shared" si="39"/>
        <v>0</v>
      </c>
    </row>
    <row r="52" spans="1:8" ht="25.5">
      <c r="A52" s="42">
        <f>MAX(A$1:A51)+1</f>
        <v>50</v>
      </c>
      <c r="B52" s="88" t="s">
        <v>42</v>
      </c>
      <c r="C52" s="43" t="s">
        <v>34</v>
      </c>
      <c r="D52" s="60" t="s">
        <v>1</v>
      </c>
      <c r="E52" s="61">
        <v>0</v>
      </c>
      <c r="F52" s="61">
        <v>0</v>
      </c>
      <c r="G52" s="62">
        <f t="shared" si="38"/>
        <v>0</v>
      </c>
      <c r="H52" s="62">
        <f t="shared" si="39"/>
        <v>0</v>
      </c>
    </row>
    <row r="53" spans="1:8" ht="51">
      <c r="A53" s="42">
        <f>MAX(A$1:A52)+1</f>
        <v>51</v>
      </c>
      <c r="B53" s="89" t="s">
        <v>45</v>
      </c>
      <c r="C53" s="43" t="s">
        <v>34</v>
      </c>
      <c r="D53" s="60" t="s">
        <v>1</v>
      </c>
      <c r="E53" s="61">
        <v>0</v>
      </c>
      <c r="F53" s="61">
        <v>0</v>
      </c>
      <c r="G53" s="62">
        <f t="shared" ref="G53" si="40">C53*E53</f>
        <v>0</v>
      </c>
      <c r="H53" s="62">
        <f t="shared" ref="H53" si="41">C53*F53</f>
        <v>0</v>
      </c>
    </row>
    <row r="54" spans="1:8" ht="51">
      <c r="A54" s="42">
        <f>MAX(A$1:A53)+1</f>
        <v>52</v>
      </c>
      <c r="B54" s="89" t="s">
        <v>46</v>
      </c>
      <c r="C54" s="43" t="s">
        <v>34</v>
      </c>
      <c r="D54" s="60" t="s">
        <v>1</v>
      </c>
      <c r="E54" s="61">
        <v>0</v>
      </c>
      <c r="F54" s="61">
        <v>0</v>
      </c>
      <c r="G54" s="62">
        <f t="shared" si="38"/>
        <v>0</v>
      </c>
      <c r="H54" s="62">
        <f t="shared" si="39"/>
        <v>0</v>
      </c>
    </row>
    <row r="55" spans="1:8" ht="51">
      <c r="A55" s="42">
        <f>MAX(A$1:A54)+1</f>
        <v>53</v>
      </c>
      <c r="B55" s="89" t="s">
        <v>47</v>
      </c>
      <c r="C55" s="43" t="s">
        <v>34</v>
      </c>
      <c r="D55" s="60" t="s">
        <v>1</v>
      </c>
      <c r="E55" s="61">
        <v>0</v>
      </c>
      <c r="F55" s="61">
        <v>0</v>
      </c>
      <c r="G55" s="62">
        <f t="shared" si="38"/>
        <v>0</v>
      </c>
      <c r="H55" s="62">
        <f t="shared" si="39"/>
        <v>0</v>
      </c>
    </row>
    <row r="56" spans="1:8" s="8" customFormat="1" ht="27.75" customHeight="1">
      <c r="A56" s="99" t="s">
        <v>55</v>
      </c>
      <c r="B56" s="99"/>
      <c r="C56" s="99"/>
      <c r="D56" s="99"/>
      <c r="E56" s="100" t="s">
        <v>17</v>
      </c>
      <c r="F56" s="100"/>
      <c r="G56" s="48">
        <f>SUM(G3:G55)</f>
        <v>0</v>
      </c>
      <c r="H56" s="48">
        <f>SUM(H3:H55)</f>
        <v>0</v>
      </c>
    </row>
    <row r="57" spans="1:8">
      <c r="B57" s="28"/>
    </row>
    <row r="58" spans="1:8">
      <c r="B58" s="28"/>
    </row>
    <row r="59" spans="1:8">
      <c r="B59" s="28"/>
    </row>
  </sheetData>
  <mergeCells count="3">
    <mergeCell ref="A1:H1"/>
    <mergeCell ref="A56:D56"/>
    <mergeCell ref="E56:F56"/>
  </mergeCells>
  <printOptions horizontalCentered="1"/>
  <pageMargins left="0.59055118110236227" right="0.59055118110236227" top="0.59055118110236227" bottom="0.59055118110236227" header="0.39370078740157483" footer="0.39370078740157483"/>
  <pageSetup paperSize="9" scale="95" firstPageNumber="3" orientation="portrait" horizontalDpi="1200" verticalDpi="1200" r:id="rId1"/>
  <headerFooter alignWithMargins="0">
    <oddFooter>&amp;C&amp;P</oddFooter>
  </headerFooter>
</worksheet>
</file>

<file path=xl/worksheets/sheet4.xml><?xml version="1.0" encoding="utf-8"?>
<worksheet xmlns="http://schemas.openxmlformats.org/spreadsheetml/2006/main" xmlns:r="http://schemas.openxmlformats.org/officeDocument/2006/relationships">
  <dimension ref="A1:H27"/>
  <sheetViews>
    <sheetView topLeftCell="A19" workbookViewId="0">
      <selection activeCell="B26" sqref="B26"/>
    </sheetView>
  </sheetViews>
  <sheetFormatPr defaultRowHeight="12.75"/>
  <cols>
    <col min="1" max="1" width="6.7109375" style="25" customWidth="1"/>
    <col min="2" max="2" width="30.7109375" style="38" customWidth="1"/>
    <col min="3" max="4" width="7.7109375" style="25" customWidth="1"/>
    <col min="5" max="8" width="10.7109375" style="24" customWidth="1"/>
  </cols>
  <sheetData>
    <row r="1" spans="1:8">
      <c r="A1" s="98" t="s">
        <v>62</v>
      </c>
      <c r="B1" s="98"/>
      <c r="C1" s="98"/>
      <c r="D1" s="98"/>
      <c r="E1" s="98"/>
      <c r="F1" s="98"/>
      <c r="G1" s="98"/>
      <c r="H1" s="98"/>
    </row>
    <row r="2" spans="1:8" ht="25.5">
      <c r="A2" s="6" t="s">
        <v>31</v>
      </c>
      <c r="B2" s="36" t="s">
        <v>23</v>
      </c>
      <c r="C2" s="6" t="s">
        <v>30</v>
      </c>
      <c r="D2" s="6" t="s">
        <v>28</v>
      </c>
      <c r="E2" s="6" t="s">
        <v>24</v>
      </c>
      <c r="F2" s="6" t="s">
        <v>25</v>
      </c>
      <c r="G2" s="6" t="s">
        <v>26</v>
      </c>
      <c r="H2" s="6" t="s">
        <v>27</v>
      </c>
    </row>
    <row r="3" spans="1:8" ht="178.5">
      <c r="A3" s="41">
        <f>MAX(A$1:A2)+1</f>
        <v>1</v>
      </c>
      <c r="B3" s="32" t="s">
        <v>92</v>
      </c>
      <c r="C3" s="30">
        <v>265</v>
      </c>
      <c r="D3" s="30" t="s">
        <v>29</v>
      </c>
      <c r="E3" s="29">
        <v>0</v>
      </c>
      <c r="F3" s="29">
        <v>0</v>
      </c>
      <c r="G3" s="29">
        <f t="shared" ref="G3:G9" si="0">C3*E3</f>
        <v>0</v>
      </c>
      <c r="H3" s="29">
        <f t="shared" ref="H3:H9" si="1">C3*F3</f>
        <v>0</v>
      </c>
    </row>
    <row r="4" spans="1:8" ht="25.5">
      <c r="A4" s="41">
        <f>MAX(A$1:A3)+1</f>
        <v>2</v>
      </c>
      <c r="B4" s="32" t="s">
        <v>93</v>
      </c>
      <c r="C4" s="30">
        <v>250</v>
      </c>
      <c r="D4" s="30" t="s">
        <v>29</v>
      </c>
      <c r="E4" s="29">
        <v>0</v>
      </c>
      <c r="F4" s="29">
        <v>0</v>
      </c>
      <c r="G4" s="29">
        <f t="shared" si="0"/>
        <v>0</v>
      </c>
      <c r="H4" s="29">
        <f t="shared" si="1"/>
        <v>0</v>
      </c>
    </row>
    <row r="5" spans="1:8" ht="25.5">
      <c r="A5" s="41">
        <f>MAX(A$1:A4)+1</f>
        <v>3</v>
      </c>
      <c r="B5" s="32" t="s">
        <v>94</v>
      </c>
      <c r="C5" s="30">
        <v>15</v>
      </c>
      <c r="D5" s="30" t="s">
        <v>29</v>
      </c>
      <c r="E5" s="29">
        <v>0</v>
      </c>
      <c r="F5" s="29">
        <v>0</v>
      </c>
      <c r="G5" s="29">
        <f t="shared" ref="G5" si="2">C5*E5</f>
        <v>0</v>
      </c>
      <c r="H5" s="29">
        <f t="shared" ref="H5" si="3">C5*F5</f>
        <v>0</v>
      </c>
    </row>
    <row r="6" spans="1:8" ht="178.5">
      <c r="A6" s="41">
        <f>MAX(A$1:A5)+1</f>
        <v>4</v>
      </c>
      <c r="B6" s="32" t="s">
        <v>95</v>
      </c>
      <c r="C6" s="30">
        <v>30</v>
      </c>
      <c r="D6" s="30" t="s">
        <v>29</v>
      </c>
      <c r="E6" s="29">
        <v>0</v>
      </c>
      <c r="F6" s="29">
        <v>0</v>
      </c>
      <c r="G6" s="29">
        <f t="shared" si="0"/>
        <v>0</v>
      </c>
      <c r="H6" s="29">
        <f t="shared" si="1"/>
        <v>0</v>
      </c>
    </row>
    <row r="7" spans="1:8" ht="25.5">
      <c r="A7" s="41">
        <f>MAX(A$1:A6)+1</f>
        <v>5</v>
      </c>
      <c r="B7" s="32" t="s">
        <v>93</v>
      </c>
      <c r="C7" s="30">
        <v>25</v>
      </c>
      <c r="D7" s="30" t="s">
        <v>29</v>
      </c>
      <c r="E7" s="29">
        <v>0</v>
      </c>
      <c r="F7" s="29">
        <v>0</v>
      </c>
      <c r="G7" s="29">
        <f t="shared" ref="G7:G8" si="4">C7*E7</f>
        <v>0</v>
      </c>
      <c r="H7" s="29">
        <f t="shared" ref="H7:H8" si="5">C7*F7</f>
        <v>0</v>
      </c>
    </row>
    <row r="8" spans="1:8" ht="25.5">
      <c r="A8" s="41">
        <f>MAX(A$1:A7)+1</f>
        <v>6</v>
      </c>
      <c r="B8" s="32" t="s">
        <v>94</v>
      </c>
      <c r="C8" s="30">
        <v>5</v>
      </c>
      <c r="D8" s="30" t="s">
        <v>29</v>
      </c>
      <c r="E8" s="29">
        <v>0</v>
      </c>
      <c r="F8" s="29">
        <v>0</v>
      </c>
      <c r="G8" s="29">
        <f t="shared" si="4"/>
        <v>0</v>
      </c>
      <c r="H8" s="29">
        <f t="shared" si="5"/>
        <v>0</v>
      </c>
    </row>
    <row r="9" spans="1:8" ht="204">
      <c r="A9" s="41">
        <f>MAX(A$1:A8)+1</f>
        <v>7</v>
      </c>
      <c r="B9" s="58" t="s">
        <v>100</v>
      </c>
      <c r="C9" s="26" t="s">
        <v>103</v>
      </c>
      <c r="D9" s="27" t="s">
        <v>32</v>
      </c>
      <c r="E9" s="29">
        <v>0</v>
      </c>
      <c r="F9" s="29">
        <v>0</v>
      </c>
      <c r="G9" s="29">
        <f t="shared" si="0"/>
        <v>0</v>
      </c>
      <c r="H9" s="29">
        <f t="shared" si="1"/>
        <v>0</v>
      </c>
    </row>
    <row r="10" spans="1:8" ht="89.25">
      <c r="A10" s="41"/>
      <c r="B10" s="32" t="s">
        <v>99</v>
      </c>
      <c r="C10" s="26" t="s">
        <v>66</v>
      </c>
      <c r="D10" s="27" t="s">
        <v>32</v>
      </c>
      <c r="E10" s="29">
        <v>0</v>
      </c>
      <c r="F10" s="29">
        <v>0</v>
      </c>
      <c r="G10" s="29">
        <f t="shared" ref="G10:G12" si="6">C10*E10</f>
        <v>0</v>
      </c>
      <c r="H10" s="29">
        <f t="shared" ref="H10:H12" si="7">C10*F10</f>
        <v>0</v>
      </c>
    </row>
    <row r="11" spans="1:8" ht="89.25">
      <c r="A11" s="41"/>
      <c r="B11" s="32" t="s">
        <v>101</v>
      </c>
      <c r="C11" s="26" t="s">
        <v>35</v>
      </c>
      <c r="D11" s="27" t="s">
        <v>32</v>
      </c>
      <c r="E11" s="29">
        <v>0</v>
      </c>
      <c r="F11" s="29">
        <v>0</v>
      </c>
      <c r="G11" s="29">
        <f t="shared" si="6"/>
        <v>0</v>
      </c>
      <c r="H11" s="29">
        <f t="shared" si="7"/>
        <v>0</v>
      </c>
    </row>
    <row r="12" spans="1:8" ht="89.25">
      <c r="A12" s="41"/>
      <c r="B12" s="32" t="s">
        <v>102</v>
      </c>
      <c r="C12" s="26" t="s">
        <v>35</v>
      </c>
      <c r="D12" s="27" t="s">
        <v>32</v>
      </c>
      <c r="E12" s="29">
        <v>0</v>
      </c>
      <c r="F12" s="29">
        <v>0</v>
      </c>
      <c r="G12" s="29">
        <f t="shared" si="6"/>
        <v>0</v>
      </c>
      <c r="H12" s="29">
        <f t="shared" si="7"/>
        <v>0</v>
      </c>
    </row>
    <row r="13" spans="1:8" ht="216.75">
      <c r="A13" s="41">
        <f>MAX(A$1:A9)+1</f>
        <v>8</v>
      </c>
      <c r="B13" s="58" t="s">
        <v>104</v>
      </c>
      <c r="C13" s="31" t="s">
        <v>108</v>
      </c>
      <c r="D13" s="30" t="s">
        <v>32</v>
      </c>
      <c r="E13" s="29">
        <v>0</v>
      </c>
      <c r="F13" s="29">
        <v>0</v>
      </c>
      <c r="G13" s="29">
        <f t="shared" ref="G13" si="8">C13*E13</f>
        <v>0</v>
      </c>
      <c r="H13" s="29">
        <f t="shared" ref="H13" si="9">C13*F13</f>
        <v>0</v>
      </c>
    </row>
    <row r="14" spans="1:8" ht="76.5">
      <c r="A14" s="41"/>
      <c r="B14" s="32" t="s">
        <v>105</v>
      </c>
      <c r="C14" s="31" t="s">
        <v>35</v>
      </c>
      <c r="D14" s="30" t="s">
        <v>32</v>
      </c>
      <c r="E14" s="29">
        <v>0</v>
      </c>
      <c r="F14" s="29">
        <v>0</v>
      </c>
      <c r="G14" s="29">
        <f t="shared" ref="G14:G16" si="10">C14*E14</f>
        <v>0</v>
      </c>
      <c r="H14" s="29">
        <f t="shared" ref="H14:H16" si="11">C14*F14</f>
        <v>0</v>
      </c>
    </row>
    <row r="15" spans="1:8" ht="76.5">
      <c r="A15" s="41"/>
      <c r="B15" s="32" t="s">
        <v>106</v>
      </c>
      <c r="C15" s="31" t="s">
        <v>66</v>
      </c>
      <c r="D15" s="30" t="s">
        <v>32</v>
      </c>
      <c r="E15" s="29">
        <v>0</v>
      </c>
      <c r="F15" s="29">
        <v>0</v>
      </c>
      <c r="G15" s="29">
        <f t="shared" si="10"/>
        <v>0</v>
      </c>
      <c r="H15" s="29">
        <f t="shared" si="11"/>
        <v>0</v>
      </c>
    </row>
    <row r="16" spans="1:8" ht="76.5">
      <c r="A16" s="41"/>
      <c r="B16" s="32" t="s">
        <v>107</v>
      </c>
      <c r="C16" s="31" t="s">
        <v>34</v>
      </c>
      <c r="D16" s="30" t="s">
        <v>32</v>
      </c>
      <c r="E16" s="29">
        <v>0</v>
      </c>
      <c r="F16" s="29">
        <v>0</v>
      </c>
      <c r="G16" s="29">
        <f t="shared" si="10"/>
        <v>0</v>
      </c>
      <c r="H16" s="29">
        <f t="shared" si="11"/>
        <v>0</v>
      </c>
    </row>
    <row r="17" spans="1:8" ht="76.5">
      <c r="A17" s="41">
        <f>MAX(A$1:A13)+1</f>
        <v>9</v>
      </c>
      <c r="B17" s="58" t="s">
        <v>109</v>
      </c>
      <c r="C17" s="31" t="s">
        <v>91</v>
      </c>
      <c r="D17" s="30" t="s">
        <v>32</v>
      </c>
      <c r="E17" s="29">
        <v>0</v>
      </c>
      <c r="F17" s="29">
        <v>0</v>
      </c>
      <c r="G17" s="29">
        <f t="shared" ref="G17" si="12">C17*E17</f>
        <v>0</v>
      </c>
      <c r="H17" s="29">
        <f t="shared" ref="H17" si="13">C17*F17</f>
        <v>0</v>
      </c>
    </row>
    <row r="18" spans="1:8" ht="229.5">
      <c r="A18" s="41"/>
      <c r="B18" s="32" t="s">
        <v>110</v>
      </c>
      <c r="C18" s="31" t="s">
        <v>91</v>
      </c>
      <c r="D18" s="30" t="s">
        <v>32</v>
      </c>
      <c r="E18" s="29">
        <v>0</v>
      </c>
      <c r="F18" s="29">
        <v>0</v>
      </c>
      <c r="G18" s="29">
        <f t="shared" ref="G18" si="14">C18*E18</f>
        <v>0</v>
      </c>
      <c r="H18" s="29">
        <f t="shared" ref="H18" si="15">C18*F18</f>
        <v>0</v>
      </c>
    </row>
    <row r="19" spans="1:8" ht="127.5">
      <c r="A19" s="41">
        <f>MAX(A$1:A17)+1</f>
        <v>10</v>
      </c>
      <c r="B19" s="35" t="s">
        <v>98</v>
      </c>
      <c r="C19" s="31" t="s">
        <v>96</v>
      </c>
      <c r="D19" s="30" t="s">
        <v>32</v>
      </c>
      <c r="E19" s="29">
        <v>0</v>
      </c>
      <c r="F19" s="29">
        <v>0</v>
      </c>
      <c r="G19" s="29">
        <f t="shared" ref="G19:G20" si="16">C19*E19</f>
        <v>0</v>
      </c>
      <c r="H19" s="29">
        <f t="shared" ref="H19:H20" si="17">C19*F19</f>
        <v>0</v>
      </c>
    </row>
    <row r="20" spans="1:8" ht="114.75">
      <c r="A20" s="41">
        <f>MAX(A$1:A19)+1</f>
        <v>11</v>
      </c>
      <c r="B20" s="35" t="s">
        <v>97</v>
      </c>
      <c r="C20" s="31" t="s">
        <v>35</v>
      </c>
      <c r="D20" s="30" t="s">
        <v>32</v>
      </c>
      <c r="E20" s="29">
        <v>0</v>
      </c>
      <c r="F20" s="29">
        <v>0</v>
      </c>
      <c r="G20" s="29">
        <f t="shared" si="16"/>
        <v>0</v>
      </c>
      <c r="H20" s="29">
        <f t="shared" si="17"/>
        <v>0</v>
      </c>
    </row>
    <row r="21" spans="1:8" ht="51">
      <c r="A21" s="41">
        <f>MAX(A$1:A20)+1</f>
        <v>12</v>
      </c>
      <c r="B21" s="37" t="s">
        <v>111</v>
      </c>
      <c r="C21" s="31" t="s">
        <v>91</v>
      </c>
      <c r="D21" s="30" t="s">
        <v>1</v>
      </c>
      <c r="E21" s="29">
        <v>0</v>
      </c>
      <c r="F21" s="29">
        <v>0</v>
      </c>
      <c r="G21" s="29">
        <f t="shared" ref="G21:G26" si="18">C21*E21</f>
        <v>0</v>
      </c>
      <c r="H21" s="29">
        <f t="shared" ref="H21:H26" si="19">C21*F21</f>
        <v>0</v>
      </c>
    </row>
    <row r="22" spans="1:8" ht="51">
      <c r="A22" s="41">
        <f>MAX(A$1:A21)+1</f>
        <v>13</v>
      </c>
      <c r="B22" s="37" t="s">
        <v>112</v>
      </c>
      <c r="C22" s="31" t="s">
        <v>91</v>
      </c>
      <c r="D22" s="30" t="s">
        <v>1</v>
      </c>
      <c r="E22" s="29">
        <v>0</v>
      </c>
      <c r="F22" s="29">
        <v>0</v>
      </c>
      <c r="G22" s="29">
        <f t="shared" si="18"/>
        <v>0</v>
      </c>
      <c r="H22" s="29">
        <f t="shared" si="19"/>
        <v>0</v>
      </c>
    </row>
    <row r="23" spans="1:8" ht="38.25">
      <c r="A23" s="41">
        <f>MAX(A$1:A22)+1</f>
        <v>14</v>
      </c>
      <c r="B23" s="39" t="s">
        <v>113</v>
      </c>
      <c r="C23" s="31" t="s">
        <v>91</v>
      </c>
      <c r="D23" s="30" t="s">
        <v>1</v>
      </c>
      <c r="E23" s="29">
        <v>0</v>
      </c>
      <c r="F23" s="29">
        <v>0</v>
      </c>
      <c r="G23" s="29">
        <f t="shared" si="18"/>
        <v>0</v>
      </c>
      <c r="H23" s="29">
        <f t="shared" si="19"/>
        <v>0</v>
      </c>
    </row>
    <row r="24" spans="1:8" ht="25.5">
      <c r="A24" s="41">
        <f>MAX(A$1:A23)+1</f>
        <v>15</v>
      </c>
      <c r="B24" s="40" t="s">
        <v>42</v>
      </c>
      <c r="C24" s="31" t="s">
        <v>34</v>
      </c>
      <c r="D24" s="30" t="s">
        <v>1</v>
      </c>
      <c r="E24" s="29">
        <v>0</v>
      </c>
      <c r="F24" s="29">
        <v>0</v>
      </c>
      <c r="G24" s="29">
        <f t="shared" si="18"/>
        <v>0</v>
      </c>
      <c r="H24" s="29">
        <f t="shared" si="19"/>
        <v>0</v>
      </c>
    </row>
    <row r="25" spans="1:8" ht="51">
      <c r="A25" s="41">
        <f>MAX(A$1:A24)+1</f>
        <v>16</v>
      </c>
      <c r="B25" s="40" t="s">
        <v>43</v>
      </c>
      <c r="C25" s="31" t="s">
        <v>34</v>
      </c>
      <c r="D25" s="30" t="s">
        <v>1</v>
      </c>
      <c r="E25" s="29">
        <v>0</v>
      </c>
      <c r="F25" s="29">
        <v>0</v>
      </c>
      <c r="G25" s="29">
        <f t="shared" si="18"/>
        <v>0</v>
      </c>
      <c r="H25" s="29">
        <f t="shared" si="19"/>
        <v>0</v>
      </c>
    </row>
    <row r="26" spans="1:8" ht="51">
      <c r="A26" s="41">
        <f>MAX(A$1:A25)+1</f>
        <v>17</v>
      </c>
      <c r="B26" s="40" t="s">
        <v>44</v>
      </c>
      <c r="C26" s="31" t="s">
        <v>34</v>
      </c>
      <c r="D26" s="30" t="s">
        <v>1</v>
      </c>
      <c r="E26" s="29">
        <v>0</v>
      </c>
      <c r="F26" s="29">
        <v>0</v>
      </c>
      <c r="G26" s="29">
        <f t="shared" si="18"/>
        <v>0</v>
      </c>
      <c r="H26" s="29">
        <f t="shared" si="19"/>
        <v>0</v>
      </c>
    </row>
    <row r="27" spans="1:8">
      <c r="A27" s="101" t="s">
        <v>54</v>
      </c>
      <c r="B27" s="102"/>
      <c r="C27" s="102"/>
      <c r="D27" s="103"/>
      <c r="E27" s="104" t="s">
        <v>17</v>
      </c>
      <c r="F27" s="105"/>
      <c r="G27" s="57">
        <f>SUM(G3:G26)</f>
        <v>0</v>
      </c>
      <c r="H27" s="57">
        <f>SUM(H3:H26)</f>
        <v>0</v>
      </c>
    </row>
  </sheetData>
  <mergeCells count="3">
    <mergeCell ref="A1:H1"/>
    <mergeCell ref="A27:D27"/>
    <mergeCell ref="E27:F27"/>
  </mergeCells>
  <phoneticPr fontId="4" type="noConversion"/>
  <printOptions horizontalCentered="1"/>
  <pageMargins left="0.59055118110236227" right="0.59055118110236227" top="0.59055118110236227" bottom="0.59055118110236227" header="0.39370078740157483" footer="0.39370078740157483"/>
  <pageSetup paperSize="9" scale="95" firstPageNumber="17" orientation="portrait" horizontalDpi="1200" r:id="rId1"/>
  <headerFooter alignWithMargins="0">
    <oddFooter>&amp;C&amp;8&amp;P</oddFooter>
  </headerFooter>
</worksheet>
</file>

<file path=xl/worksheets/sheet5.xml><?xml version="1.0" encoding="utf-8"?>
<worksheet xmlns="http://schemas.openxmlformats.org/spreadsheetml/2006/main" xmlns:r="http://schemas.openxmlformats.org/officeDocument/2006/relationships">
  <dimension ref="A1:I22"/>
  <sheetViews>
    <sheetView zoomScale="110" zoomScaleNormal="110" workbookViewId="0">
      <selection activeCell="B3" sqref="B3"/>
    </sheetView>
  </sheetViews>
  <sheetFormatPr defaultRowHeight="12.75"/>
  <cols>
    <col min="1" max="1" width="6.7109375" style="1" customWidth="1"/>
    <col min="2" max="2" width="30.7109375" style="28" customWidth="1"/>
    <col min="3" max="4" width="7.7109375" style="1" customWidth="1"/>
    <col min="5" max="8" width="10.7109375" style="3" customWidth="1"/>
    <col min="9" max="9" width="9.140625" style="3"/>
  </cols>
  <sheetData>
    <row r="1" spans="1:8" s="5" customFormat="1">
      <c r="A1" s="98" t="s">
        <v>63</v>
      </c>
      <c r="B1" s="98"/>
      <c r="C1" s="98"/>
      <c r="D1" s="98"/>
      <c r="E1" s="98"/>
      <c r="F1" s="98"/>
      <c r="G1" s="98"/>
      <c r="H1" s="98"/>
    </row>
    <row r="2" spans="1:8" s="7" customFormat="1" ht="25.5">
      <c r="A2" s="9" t="s">
        <v>31</v>
      </c>
      <c r="B2" s="9" t="s">
        <v>23</v>
      </c>
      <c r="C2" s="6" t="s">
        <v>30</v>
      </c>
      <c r="D2" s="6" t="s">
        <v>28</v>
      </c>
      <c r="E2" s="6" t="s">
        <v>24</v>
      </c>
      <c r="F2" s="6" t="s">
        <v>25</v>
      </c>
      <c r="G2" s="6" t="s">
        <v>26</v>
      </c>
      <c r="H2" s="6" t="s">
        <v>27</v>
      </c>
    </row>
    <row r="3" spans="1:8" s="2" customFormat="1" ht="293.25">
      <c r="A3" s="42">
        <f>MAX(A$1:A2)+1</f>
        <v>1</v>
      </c>
      <c r="B3" s="58" t="s">
        <v>79</v>
      </c>
      <c r="C3" s="43" t="s">
        <v>80</v>
      </c>
      <c r="D3" s="33" t="s">
        <v>29</v>
      </c>
      <c r="E3" s="51">
        <v>0</v>
      </c>
      <c r="F3" s="51">
        <v>0</v>
      </c>
      <c r="G3" s="55">
        <f>C3*E3</f>
        <v>0</v>
      </c>
      <c r="H3" s="55">
        <f>C3*F3</f>
        <v>0</v>
      </c>
    </row>
    <row r="4" spans="1:8" s="28" customFormat="1" ht="25.5">
      <c r="A4" s="42">
        <f>MAX(A$1:A3)+1</f>
        <v>2</v>
      </c>
      <c r="B4" s="34" t="s">
        <v>77</v>
      </c>
      <c r="C4" s="43" t="s">
        <v>81</v>
      </c>
      <c r="D4" s="33" t="s">
        <v>29</v>
      </c>
      <c r="E4" s="51">
        <v>0</v>
      </c>
      <c r="F4" s="51">
        <v>0</v>
      </c>
      <c r="G4" s="55">
        <f t="shared" ref="G4" si="0">C4*E4</f>
        <v>0</v>
      </c>
      <c r="H4" s="55">
        <f t="shared" ref="H4" si="1">C4*F4</f>
        <v>0</v>
      </c>
    </row>
    <row r="5" spans="1:8" s="28" customFormat="1" ht="25.5">
      <c r="A5" s="42">
        <f>MAX(A$1:A4)+1</f>
        <v>3</v>
      </c>
      <c r="B5" s="34" t="s">
        <v>61</v>
      </c>
      <c r="C5" s="43" t="s">
        <v>80</v>
      </c>
      <c r="D5" s="33" t="s">
        <v>29</v>
      </c>
      <c r="E5" s="51">
        <v>0</v>
      </c>
      <c r="F5" s="51">
        <v>0</v>
      </c>
      <c r="G5" s="55">
        <f t="shared" ref="G5:G21" si="2">C5*E5</f>
        <v>0</v>
      </c>
      <c r="H5" s="55">
        <f t="shared" ref="H5:H21" si="3">C5*F5</f>
        <v>0</v>
      </c>
    </row>
    <row r="6" spans="1:8" s="28" customFormat="1" ht="242.25">
      <c r="A6" s="42">
        <f>MAX(A$1:A5)+1</f>
        <v>4</v>
      </c>
      <c r="B6" s="58" t="s">
        <v>78</v>
      </c>
      <c r="C6" s="43" t="s">
        <v>82</v>
      </c>
      <c r="D6" s="33" t="s">
        <v>29</v>
      </c>
      <c r="E6" s="51">
        <v>0</v>
      </c>
      <c r="F6" s="51">
        <v>0</v>
      </c>
      <c r="G6" s="55">
        <f t="shared" ref="G6:G8" si="4">C6*E6</f>
        <v>0</v>
      </c>
      <c r="H6" s="55">
        <f t="shared" ref="H6:H8" si="5">C6*F6</f>
        <v>0</v>
      </c>
    </row>
    <row r="7" spans="1:8" s="28" customFormat="1" ht="25.5">
      <c r="A7" s="42">
        <f>MAX(A$1:A6)+1</f>
        <v>5</v>
      </c>
      <c r="B7" s="34" t="s">
        <v>77</v>
      </c>
      <c r="C7" s="43" t="s">
        <v>56</v>
      </c>
      <c r="D7" s="33" t="s">
        <v>29</v>
      </c>
      <c r="E7" s="51">
        <v>0</v>
      </c>
      <c r="F7" s="51">
        <v>0</v>
      </c>
      <c r="G7" s="55">
        <f t="shared" si="4"/>
        <v>0</v>
      </c>
      <c r="H7" s="55">
        <f t="shared" si="5"/>
        <v>0</v>
      </c>
    </row>
    <row r="8" spans="1:8" s="28" customFormat="1" ht="25.5">
      <c r="A8" s="42">
        <f>MAX(A$1:A7)+1</f>
        <v>6</v>
      </c>
      <c r="B8" s="34" t="s">
        <v>61</v>
      </c>
      <c r="C8" s="43" t="s">
        <v>36</v>
      </c>
      <c r="D8" s="33" t="s">
        <v>29</v>
      </c>
      <c r="E8" s="51">
        <v>0</v>
      </c>
      <c r="F8" s="51">
        <v>0</v>
      </c>
      <c r="G8" s="55">
        <f t="shared" si="4"/>
        <v>0</v>
      </c>
      <c r="H8" s="55">
        <f t="shared" si="5"/>
        <v>0</v>
      </c>
    </row>
    <row r="9" spans="1:8" s="28" customFormat="1" ht="76.5">
      <c r="A9" s="42">
        <f>MAX(A$1:A8)+1</f>
        <v>7</v>
      </c>
      <c r="B9" s="44" t="s">
        <v>83</v>
      </c>
      <c r="C9" s="43" t="s">
        <v>35</v>
      </c>
      <c r="D9" s="33" t="s">
        <v>29</v>
      </c>
      <c r="E9" s="51">
        <v>0</v>
      </c>
      <c r="F9" s="51">
        <v>0</v>
      </c>
      <c r="G9" s="55">
        <f t="shared" ref="G9" si="6">C9*E9</f>
        <v>0</v>
      </c>
      <c r="H9" s="55">
        <f t="shared" ref="H9" si="7">C9*F9</f>
        <v>0</v>
      </c>
    </row>
    <row r="10" spans="1:8" s="28" customFormat="1" ht="204">
      <c r="A10" s="42">
        <f>MAX(A$1:A9)+1</f>
        <v>8</v>
      </c>
      <c r="B10" s="35" t="s">
        <v>86</v>
      </c>
      <c r="C10" s="43" t="s">
        <v>85</v>
      </c>
      <c r="D10" s="33" t="s">
        <v>32</v>
      </c>
      <c r="E10" s="51">
        <v>0</v>
      </c>
      <c r="F10" s="51">
        <v>0</v>
      </c>
      <c r="G10" s="55">
        <f t="shared" si="2"/>
        <v>0</v>
      </c>
      <c r="H10" s="55">
        <f t="shared" si="3"/>
        <v>0</v>
      </c>
    </row>
    <row r="11" spans="1:8" s="28" customFormat="1" ht="204">
      <c r="A11" s="42">
        <f>MAX(A$1:A10)+1</f>
        <v>9</v>
      </c>
      <c r="B11" s="35" t="s">
        <v>84</v>
      </c>
      <c r="C11" s="43" t="s">
        <v>34</v>
      </c>
      <c r="D11" s="33" t="s">
        <v>32</v>
      </c>
      <c r="E11" s="51">
        <v>0</v>
      </c>
      <c r="F11" s="51">
        <v>0</v>
      </c>
      <c r="G11" s="55">
        <f t="shared" ref="G11" si="8">C11*E11</f>
        <v>0</v>
      </c>
      <c r="H11" s="55">
        <f t="shared" ref="H11" si="9">C11*F11</f>
        <v>0</v>
      </c>
    </row>
    <row r="12" spans="1:8" s="28" customFormat="1" ht="102">
      <c r="A12" s="42">
        <f>MAX(A$1:A11)+1</f>
        <v>10</v>
      </c>
      <c r="B12" s="58" t="s">
        <v>87</v>
      </c>
      <c r="C12" s="43" t="s">
        <v>35</v>
      </c>
      <c r="D12" s="33" t="s">
        <v>32</v>
      </c>
      <c r="E12" s="51">
        <v>0</v>
      </c>
      <c r="F12" s="51">
        <v>0</v>
      </c>
      <c r="G12" s="55">
        <f t="shared" ref="G12" si="10">C12*E12</f>
        <v>0</v>
      </c>
      <c r="H12" s="55">
        <f t="shared" ref="H12" si="11">C12*F12</f>
        <v>0</v>
      </c>
    </row>
    <row r="13" spans="1:8" s="28" customFormat="1" ht="102">
      <c r="A13" s="42">
        <f>MAX(A$1:A12)+1</f>
        <v>11</v>
      </c>
      <c r="B13" s="58" t="s">
        <v>88</v>
      </c>
      <c r="C13" s="43" t="s">
        <v>85</v>
      </c>
      <c r="D13" s="33" t="s">
        <v>32</v>
      </c>
      <c r="E13" s="51">
        <v>0</v>
      </c>
      <c r="F13" s="51">
        <v>0</v>
      </c>
      <c r="G13" s="55">
        <f t="shared" ref="G13" si="12">C13*E13</f>
        <v>0</v>
      </c>
      <c r="H13" s="55">
        <f t="shared" ref="H13" si="13">C13*F13</f>
        <v>0</v>
      </c>
    </row>
    <row r="14" spans="1:8" s="28" customFormat="1" ht="25.5">
      <c r="A14" s="42">
        <f>MAX(A$1:A13)+1</f>
        <v>12</v>
      </c>
      <c r="B14" s="34" t="s">
        <v>77</v>
      </c>
      <c r="C14" s="43" t="s">
        <v>66</v>
      </c>
      <c r="D14" s="33" t="s">
        <v>32</v>
      </c>
      <c r="E14" s="51">
        <v>0</v>
      </c>
      <c r="F14" s="51">
        <v>0</v>
      </c>
      <c r="G14" s="55">
        <f t="shared" ref="G14:G15" si="14">C14*E14</f>
        <v>0</v>
      </c>
      <c r="H14" s="55">
        <f t="shared" ref="H14:H15" si="15">C14*F14</f>
        <v>0</v>
      </c>
    </row>
    <row r="15" spans="1:8" s="28" customFormat="1" ht="25.5">
      <c r="A15" s="42">
        <f>MAX(A$1:A14)+1</f>
        <v>13</v>
      </c>
      <c r="B15" s="34" t="s">
        <v>61</v>
      </c>
      <c r="C15" s="43" t="s">
        <v>85</v>
      </c>
      <c r="D15" s="33" t="s">
        <v>32</v>
      </c>
      <c r="E15" s="51">
        <v>0</v>
      </c>
      <c r="F15" s="51">
        <v>0</v>
      </c>
      <c r="G15" s="55">
        <f t="shared" si="14"/>
        <v>0</v>
      </c>
      <c r="H15" s="55">
        <f t="shared" si="15"/>
        <v>0</v>
      </c>
    </row>
    <row r="16" spans="1:8" s="28" customFormat="1" ht="153">
      <c r="A16" s="42">
        <f>MAX(A$1:A15)+1</f>
        <v>14</v>
      </c>
      <c r="B16" s="58" t="s">
        <v>89</v>
      </c>
      <c r="C16" s="43" t="s">
        <v>35</v>
      </c>
      <c r="D16" s="33" t="s">
        <v>32</v>
      </c>
      <c r="E16" s="51">
        <v>0</v>
      </c>
      <c r="F16" s="51">
        <v>0</v>
      </c>
      <c r="G16" s="55">
        <f t="shared" ref="G16:G17" si="16">C16*E16</f>
        <v>0</v>
      </c>
      <c r="H16" s="55">
        <f t="shared" ref="H16:H17" si="17">C16*F16</f>
        <v>0</v>
      </c>
    </row>
    <row r="17" spans="1:8" s="28" customFormat="1" ht="127.5">
      <c r="A17" s="42">
        <f>MAX(A$1:A16)+1</f>
        <v>15</v>
      </c>
      <c r="B17" s="35" t="s">
        <v>90</v>
      </c>
      <c r="C17" s="43" t="s">
        <v>35</v>
      </c>
      <c r="D17" s="33" t="s">
        <v>32</v>
      </c>
      <c r="E17" s="51">
        <v>0</v>
      </c>
      <c r="F17" s="51">
        <v>0</v>
      </c>
      <c r="G17" s="55">
        <f t="shared" si="16"/>
        <v>0</v>
      </c>
      <c r="H17" s="55">
        <f t="shared" si="17"/>
        <v>0</v>
      </c>
    </row>
    <row r="18" spans="1:8" s="28" customFormat="1" ht="63.75">
      <c r="A18" s="42">
        <f>MAX(A$1:A17)+1</f>
        <v>16</v>
      </c>
      <c r="B18" s="52" t="s">
        <v>71</v>
      </c>
      <c r="C18" s="43" t="s">
        <v>91</v>
      </c>
      <c r="D18" s="33" t="s">
        <v>1</v>
      </c>
      <c r="E18" s="51">
        <v>0</v>
      </c>
      <c r="F18" s="51">
        <v>0</v>
      </c>
      <c r="G18" s="55">
        <f t="shared" si="2"/>
        <v>0</v>
      </c>
      <c r="H18" s="55">
        <f t="shared" si="3"/>
        <v>0</v>
      </c>
    </row>
    <row r="19" spans="1:8" s="28" customFormat="1" ht="25.5">
      <c r="A19" s="42">
        <f>MAX(A$1:A18)+1</f>
        <v>17</v>
      </c>
      <c r="B19" s="45" t="s">
        <v>42</v>
      </c>
      <c r="C19" s="43" t="s">
        <v>34</v>
      </c>
      <c r="D19" s="33" t="s">
        <v>1</v>
      </c>
      <c r="E19" s="51">
        <v>0</v>
      </c>
      <c r="F19" s="51">
        <v>0</v>
      </c>
      <c r="G19" s="55">
        <f t="shared" si="2"/>
        <v>0</v>
      </c>
      <c r="H19" s="55">
        <f t="shared" si="3"/>
        <v>0</v>
      </c>
    </row>
    <row r="20" spans="1:8" s="28" customFormat="1" ht="51">
      <c r="A20" s="42">
        <f>MAX(A$1:A19)+1</f>
        <v>18</v>
      </c>
      <c r="B20" s="45" t="s">
        <v>48</v>
      </c>
      <c r="C20" s="43" t="s">
        <v>34</v>
      </c>
      <c r="D20" s="33" t="s">
        <v>1</v>
      </c>
      <c r="E20" s="51">
        <v>0</v>
      </c>
      <c r="F20" s="51">
        <v>0</v>
      </c>
      <c r="G20" s="55">
        <f t="shared" si="2"/>
        <v>0</v>
      </c>
      <c r="H20" s="55">
        <f t="shared" si="3"/>
        <v>0</v>
      </c>
    </row>
    <row r="21" spans="1:8" s="28" customFormat="1" ht="51">
      <c r="A21" s="42">
        <f>MAX(A$1:A20)+1</f>
        <v>19</v>
      </c>
      <c r="B21" s="45" t="s">
        <v>49</v>
      </c>
      <c r="C21" s="53" t="s">
        <v>34</v>
      </c>
      <c r="D21" s="54" t="s">
        <v>1</v>
      </c>
      <c r="E21" s="51">
        <v>0</v>
      </c>
      <c r="F21" s="51">
        <v>0</v>
      </c>
      <c r="G21" s="55">
        <f t="shared" si="2"/>
        <v>0</v>
      </c>
      <c r="H21" s="55">
        <f t="shared" si="3"/>
        <v>0</v>
      </c>
    </row>
    <row r="22" spans="1:8" s="8" customFormat="1">
      <c r="A22" s="107" t="s">
        <v>53</v>
      </c>
      <c r="B22" s="107"/>
      <c r="C22" s="107"/>
      <c r="D22" s="107"/>
      <c r="E22" s="106" t="s">
        <v>17</v>
      </c>
      <c r="F22" s="106"/>
      <c r="G22" s="56">
        <f>SUM(G3:G21)</f>
        <v>0</v>
      </c>
      <c r="H22" s="56">
        <f>SUM(H3:H21)</f>
        <v>0</v>
      </c>
    </row>
  </sheetData>
  <dataConsolidate/>
  <mergeCells count="3">
    <mergeCell ref="A1:H1"/>
    <mergeCell ref="E22:F22"/>
    <mergeCell ref="A22:D22"/>
  </mergeCells>
  <printOptions horizontalCentered="1"/>
  <pageMargins left="0.59055118110236227" right="0.59055118110236227" top="0.59055118110236227" bottom="0.59055118110236227" header="0.39370078740157483" footer="0.39370078740157483"/>
  <pageSetup paperSize="9" scale="95" orientation="portrait" horizontalDpi="300" r:id="rId1"/>
  <headerFooter alignWithMargins="0">
    <oddFooter>&amp;C&amp;8&amp;P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5</vt:i4>
      </vt:variant>
      <vt:variant>
        <vt:lpstr>Névvel ellátott tartományok</vt:lpstr>
      </vt:variant>
      <vt:variant>
        <vt:i4>5</vt:i4>
      </vt:variant>
    </vt:vector>
  </HeadingPairs>
  <TitlesOfParts>
    <vt:vector size="10" baseType="lpstr">
      <vt:lpstr>Összesítő</vt:lpstr>
      <vt:lpstr>BONTÁS</vt:lpstr>
      <vt:lpstr>VÍZ-CSATORNA</vt:lpstr>
      <vt:lpstr>FŰTÉS-HŰTÉS</vt:lpstr>
      <vt:lpstr>LÉGTECHNIKA</vt:lpstr>
      <vt:lpstr>BONTÁS!Nyomtatási_cím</vt:lpstr>
      <vt:lpstr>'FŰTÉS-HŰTÉS'!Nyomtatási_cím</vt:lpstr>
      <vt:lpstr>LÉGTECHNIKA!Nyomtatási_cím</vt:lpstr>
      <vt:lpstr>'VÍZ-CSATORNA'!Nyomtatási_cím</vt:lpstr>
      <vt:lpstr>LÉGTECHNIKA!Nyomtatási_terület</vt:lpstr>
    </vt:vector>
  </TitlesOfParts>
  <Company>Hungaro-Austro Plan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Király Gábor</dc:creator>
  <cp:lastModifiedBy>Sagra PC-03</cp:lastModifiedBy>
  <cp:lastPrinted>2022-11-24T20:50:29Z</cp:lastPrinted>
  <dcterms:created xsi:type="dcterms:W3CDTF">1999-05-05T06:34:25Z</dcterms:created>
  <dcterms:modified xsi:type="dcterms:W3CDTF">2023-04-04T12:05:26Z</dcterms:modified>
</cp:coreProperties>
</file>