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https://evinzrt-my.sharepoint.com/personal/jzsoldis_evin_hu/Documents/EVIN_2023/beszerzések_2023/Garay48/"/>
    </mc:Choice>
  </mc:AlternateContent>
  <xr:revisionPtr revIDLastSave="0" documentId="8_{BAD75DDA-F97B-49A5-836A-AA7FC85F4DE7}" xr6:coauthVersionLast="47" xr6:coauthVersionMax="47" xr10:uidLastSave="{00000000-0000-0000-0000-000000000000}"/>
  <bookViews>
    <workbookView xWindow="-120" yWindow="-120" windowWidth="29040" windowHeight="15720"/>
  </bookViews>
  <sheets>
    <sheet name="Záradék" sheetId="8" r:id="rId1"/>
    <sheet name="Összesítő" sheetId="7" r:id="rId2"/>
    <sheet name="Zsaluzás és állványozás" sheetId="6" r:id="rId3"/>
    <sheet name="Falazás és egyéb kőművesmunka" sheetId="5" r:id="rId4"/>
    <sheet name="Vakolás és rabicolás" sheetId="4" r:id="rId5"/>
    <sheet name="Felületképzés" sheetId="3" r:id="rId6"/>
    <sheet name="Elektromosenergia-ellátás, vill" sheetId="2" r:id="rId7"/>
    <sheet name="Takarítási munka" sheetId="1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7" l="1"/>
  <c r="H6" i="1"/>
  <c r="I4" i="1"/>
  <c r="I6" i="1" s="1"/>
  <c r="C7" i="7" s="1"/>
  <c r="H4" i="1"/>
  <c r="I2" i="1"/>
  <c r="H2" i="1"/>
  <c r="I50" i="2"/>
  <c r="H50" i="2"/>
  <c r="I48" i="2"/>
  <c r="H48" i="2"/>
  <c r="I46" i="2"/>
  <c r="H46" i="2"/>
  <c r="I44" i="2"/>
  <c r="H44" i="2"/>
  <c r="I42" i="2"/>
  <c r="H42" i="2"/>
  <c r="I40" i="2"/>
  <c r="H40" i="2"/>
  <c r="I38" i="2"/>
  <c r="H38" i="2"/>
  <c r="I36" i="2"/>
  <c r="H36" i="2"/>
  <c r="I34" i="2"/>
  <c r="H34" i="2"/>
  <c r="I32" i="2"/>
  <c r="H32" i="2"/>
  <c r="I30" i="2"/>
  <c r="H30" i="2"/>
  <c r="I28" i="2"/>
  <c r="H28" i="2"/>
  <c r="I26" i="2"/>
  <c r="H26" i="2"/>
  <c r="I24" i="2"/>
  <c r="H24" i="2"/>
  <c r="I22" i="2"/>
  <c r="H22" i="2"/>
  <c r="I20" i="2"/>
  <c r="H20" i="2"/>
  <c r="I18" i="2"/>
  <c r="H18" i="2"/>
  <c r="I16" i="2"/>
  <c r="H16" i="2"/>
  <c r="I14" i="2"/>
  <c r="H14" i="2"/>
  <c r="I12" i="2"/>
  <c r="H12" i="2"/>
  <c r="I10" i="2"/>
  <c r="H10" i="2"/>
  <c r="I8" i="2"/>
  <c r="H8" i="2"/>
  <c r="I6" i="2"/>
  <c r="H6" i="2"/>
  <c r="I4" i="2"/>
  <c r="H4" i="2"/>
  <c r="I2" i="2"/>
  <c r="I52" i="2" s="1"/>
  <c r="C6" i="7" s="1"/>
  <c r="H2" i="2"/>
  <c r="H52" i="2" s="1"/>
  <c r="B6" i="7" s="1"/>
  <c r="I6" i="3"/>
  <c r="C5" i="7" s="1"/>
  <c r="I4" i="3"/>
  <c r="H4" i="3"/>
  <c r="I2" i="3"/>
  <c r="H2" i="3"/>
  <c r="H6" i="3" s="1"/>
  <c r="B5" i="7" s="1"/>
  <c r="I2" i="4"/>
  <c r="I4" i="4" s="1"/>
  <c r="C4" i="7" s="1"/>
  <c r="H2" i="4"/>
  <c r="H4" i="4" s="1"/>
  <c r="B4" i="7" s="1"/>
  <c r="I12" i="5"/>
  <c r="H12" i="5"/>
  <c r="I10" i="5"/>
  <c r="H10" i="5"/>
  <c r="I8" i="5"/>
  <c r="H8" i="5"/>
  <c r="I6" i="5"/>
  <c r="H6" i="5"/>
  <c r="I4" i="5"/>
  <c r="H4" i="5"/>
  <c r="I2" i="5"/>
  <c r="I14" i="5" s="1"/>
  <c r="C3" i="7" s="1"/>
  <c r="H2" i="5"/>
  <c r="H14" i="5" s="1"/>
  <c r="B3" i="7" s="1"/>
  <c r="I2" i="6"/>
  <c r="I4" i="6" s="1"/>
  <c r="C2" i="7" s="1"/>
  <c r="H2" i="6"/>
  <c r="H4" i="6" s="1"/>
  <c r="B2" i="7" s="1"/>
  <c r="C24" i="8" l="1"/>
  <c r="B8" i="7"/>
  <c r="D24" i="8"/>
  <c r="C8" i="7"/>
  <c r="C25" i="8" l="1"/>
  <c r="C26" i="8" l="1"/>
  <c r="C27" i="8" s="1"/>
</calcChain>
</file>

<file path=xl/sharedStrings.xml><?xml version="1.0" encoding="utf-8"?>
<sst xmlns="http://schemas.openxmlformats.org/spreadsheetml/2006/main" count="210" uniqueCount="122">
  <si>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</si>
  <si>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</si>
  <si>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</si>
  <si>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</si>
  <si>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</si>
  <si>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</si>
  <si>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</si>
  <si>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</si>
  <si>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</si>
  <si>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</si>
  <si>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</si>
  <si>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</si>
  <si>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15-012-25.2</t>
  </si>
  <si>
    <t>m2</t>
  </si>
  <si>
    <t>Védőfüggöny szerelése függőfolyósó korlátok közé,Munkavédelmi háló EN-1263/1 szerint 4x4 m, rögzítő bilincsekkele emeleten 2 állással</t>
  </si>
  <si>
    <t>Munkanem összesen:</t>
  </si>
  <si>
    <t>Zsaluzás és állványozás</t>
  </si>
  <si>
    <t>33-063-1.1.2</t>
  </si>
  <si>
    <t>db</t>
  </si>
  <si>
    <t>Faláttörés 30x30 cm méretig, téglafalban, 12,01-25 cm falvastagság között</t>
  </si>
  <si>
    <t>33-063-2.1.3</t>
  </si>
  <si>
    <t>Födémáttörés 30x30 cm méretig, 30 cm födémvastagságig, vasbetonlemez födémben</t>
  </si>
  <si>
    <t>33-063-3.2.2</t>
  </si>
  <si>
    <t>m</t>
  </si>
  <si>
    <t>Horonyvésés, téglafalban, 8,01-16,00 cm² keresztmetszet között</t>
  </si>
  <si>
    <t>33-063-3.2.3</t>
  </si>
  <si>
    <t>Horonyvésés, téglafalban, 16,01-24,00 cm² keresztmetszet között</t>
  </si>
  <si>
    <t>33-063-21.4.4</t>
  </si>
  <si>
    <t>Fészekvésés, dobozok részére téglafalban, 200 x 200 mm-es, 50 mm mélységig</t>
  </si>
  <si>
    <t>33-063-21.4.5</t>
  </si>
  <si>
    <t>Fészekvésés, dobozok részére téglafalban, 250 x 250 mm-es, 50 mm mélységig</t>
  </si>
  <si>
    <t>Falazás és egyéb kőművesmunka</t>
  </si>
  <si>
    <t>36-090-2.1.2</t>
  </si>
  <si>
    <t>Vakolatok pótlása, keskenyvakolatok pótlása oldalfalon, 11-20 cm szélesség között</t>
  </si>
  <si>
    <t>Vakolás és rabicolás</t>
  </si>
  <si>
    <t>47-000-1.21.7.1.1-0419501</t>
  </si>
  <si>
    <t>Belső festéseknél felület előkészítése, részmunkák; glettelés, gipszes glettel, vakolt felületen, tagolatlan felületen POLI-FARBE glettgipsz 0-6, gipszes, beltéri glettanyag, fehér</t>
  </si>
  <si>
    <t>47-011-1.5.1.5.1.1-0160007</t>
  </si>
  <si>
    <t>Mészfestések, korszerű gyári készrekevert fehér vagy színes mészfestékkel, egy színben, lépcsőházban, tagolatlan sima felületen, két rétegben POLI-FARBE kül- és beltéri mészfesték</t>
  </si>
  <si>
    <t>Felületképzés</t>
  </si>
  <si>
    <t>71-000-1.1.1</t>
  </si>
  <si>
    <t>Vezetékek, kábelek és szerelvények bontása; védőcső leszerelése műanyag csőből, falhoronyból</t>
  </si>
  <si>
    <t>71-000-1.5.1</t>
  </si>
  <si>
    <t>Vezetékek, kábelek és szerelvények bontása; vörösréz vagy alumínium vezeték leszerelése védőcsőből kihúzva, 10 mm2-ig</t>
  </si>
  <si>
    <t>71-000-1.5.2</t>
  </si>
  <si>
    <t>Vezetékek, kábelek és szerelvények bontása; vörösréz vagy alumínium vezeték leszerelése védőcsőből kihúzva, 11-120 mm2</t>
  </si>
  <si>
    <t>71-000-1.10</t>
  </si>
  <si>
    <t>Vezetékek, kábelek és szerelvények bontása; áramköri elosztók, fogyasztásmérő szekrények</t>
  </si>
  <si>
    <t>71-000-1.14</t>
  </si>
  <si>
    <t>Vezetékek, kábelek és szerelvények bontása; biztosító, elosztótáblák (tokozott is), jelzőberendezések leszerelése</t>
  </si>
  <si>
    <t>71-001-1.1.1.1.3-0110136</t>
  </si>
  <si>
    <t>Merev, simafalú műanyag védőcső elhelyezése, elágazó dobozokkal, előre elkészített falhoronyba, vékonyfalú kivitelben, könnyű mechanikai igénybevételre, Névleges méret: 36-48 mm HYDRO-THERM beltéri Mü III. vékonyfalú, hajlítható merev műanyag szürke védőcső 36 mm, Kód: MU-III 36</t>
  </si>
  <si>
    <t>71-001-1.1.2.3-0110048</t>
  </si>
  <si>
    <t>Merev, simafalú műanyag védőcső elhelyezése, elágazó dobozokkal, előre elkészített falhoronyba, vastagfalú kivitelben, nehéz mechanikai igénybevételre, Névleges méret: 36-48 mm Beltéri Mü I. vastagfalú, merev műanyag szürke védőcső 48 mm, Kód: MU-I 48</t>
  </si>
  <si>
    <t>71-001-11.1.2-0121103</t>
  </si>
  <si>
    <t>Elágazó doboz illetve szerelvénydoboz elhelyezése, süllyesztve, fészekvésés nélkül, 60 mm mélység felett, kör vagy négyszög alakú Beltéri süllyeszthető műanyag doboz, MÜDS 200 fedéllel, fehér, Kód: MÜDS 200</t>
  </si>
  <si>
    <t>71-002-1.3-0213010</t>
  </si>
  <si>
    <t>Szigetelt vezeték elhelyezése védőcsőbe húzva vagy vezetékcsatornába fektetve, rézvezetővel, leágazó kötésekkel, szigetelés ellenállás méréssel, a szerelvényekhez csatlakozó vezetékvégek bekötése nélkül, keresztmetszet: 10-16 mm² PannonCom-Kábel H07V-K 450/750V 1x10 mm², hajlékony rézvezetővel (Mkh)</t>
  </si>
  <si>
    <t>71-002-1.4-0210025</t>
  </si>
  <si>
    <t>Szigetelt vezeték elhelyezése védőcsőbe húzva vagy vezetékcsatornába fektetve, rézvezetővel, leágazó kötésekkel, szigetelés ellenállás méréssel, a szerelvényekhez csatlakozó vezetékvégek bekötése nélkül, keresztmetszet: 25-35 mm² PannonCom-Kábel H07V-R 450/750V 1x25 mm², vastag elemi szálak rézből</t>
  </si>
  <si>
    <t>71-002-1.5-0210070</t>
  </si>
  <si>
    <t>Szigetelt vezeték elhelyezése védőcsőbe húzva vagy vezetékcsatornába fektetve, rézvezetővel, leágazó kötésekkel, szigetelés ellenállás méréssel, a szerelvényekhez csatlakozó vezetékvégek bekötése nélkül, keresztmetszet: 50-70 mm² H07V-R 450/750V 1x70 mm², vastag elemi szálak rézből</t>
  </si>
  <si>
    <t>71-002-75.2.3-0330070</t>
  </si>
  <si>
    <t>Kábelcsatlakozás kialakítása bekötéssel, kábelsaru sajtolással, keresztmetszet: 70-120 mm² 70 mm2 réz MP kábelsaru</t>
  </si>
  <si>
    <t>71-003-10.2-0491008</t>
  </si>
  <si>
    <t>Szigetelt érvéghüvely rögzítése vezetékre, sajtoló szerszámmal, 10 - 25 mm² LEGRAND Starfix 10mm2 érvéghüvely barna (Kat.szám:037669)</t>
  </si>
  <si>
    <t>71-003-10.2-0491011</t>
  </si>
  <si>
    <t>Szigetelt érvéghüvely rögzítése vezetékre, sajtoló szerszámmal, 10 - 25 mm² LEGRAND Starfix 25mm2 érvéghüvely fekete (Kat.szám:037671)</t>
  </si>
  <si>
    <t>71-004-1.2</t>
  </si>
  <si>
    <t>kg</t>
  </si>
  <si>
    <t>Acél tartószerkezet helyszínen gyártva, beépítéssel, tömeghatár: 5,1-10,0 kg/db között 30x30x3mm szögacél 6m szál(4db)</t>
  </si>
  <si>
    <t>71-004-6.3-0471033</t>
  </si>
  <si>
    <t>Tartó és egyéb szerkezetek elhelyezése, faliék HILTI Univerzális ék HUD-1 8x40, Csz.: 2287816</t>
  </si>
  <si>
    <t>71-008-11.1.1.2-0122544</t>
  </si>
  <si>
    <t>Áram-védőkapcsolók elhelyezése, váltakozó- és pulzáló egyenáramú kioldásra, gyorskioldással (6...40 ms), 6 kA zárlati szilárdsággal, 4 pólusú Schneider Electric Resi9 áram-védőkapcsoló 4P,40A, 30 mA, AC típus, R: R9R11440</t>
  </si>
  <si>
    <t>71-009-5.2-0632045</t>
  </si>
  <si>
    <t>Acéllemez elosztószekrény elhelyezése, szerelőlappal, IP 43-65 védettséggel, 800-1200 mm magasság között FE jelű elosztó elvi kapcsolás szerint felszerelve, bekötve</t>
  </si>
  <si>
    <t>71-009-11.1-0622120</t>
  </si>
  <si>
    <t>Tokozott elosztóberendezések, műanyag tokozatok elhelyezése, IP 54, IP 65, IP 66 védettséggel, rendszer engedélyes üres elosztószekrények HENSEL HEN20.a044(Mi0201-CS)-K-F tip.</t>
  </si>
  <si>
    <t>71-009-11.11-0622340</t>
  </si>
  <si>
    <t>Tokozott elosztóberendezések,kiegészítő  szerelvényei Fővezetéki sorkapocs, Hensel KKL54 tip</t>
  </si>
  <si>
    <t>71-009-16.1</t>
  </si>
  <si>
    <t>Fogyasztásmérő szekrény elhelyezése, (fogyasztásmérő beépítése nélkül) bel- és kültéren, falon kívül vagy falba süllyesztve, IP 65 védettséggel, műanyagból, 300x600 mm-ig,rendszer engedélyes HenselHEN21.001(HB3000-U)-Sz-M63A tip</t>
  </si>
  <si>
    <t>71-013-7.3-0310387</t>
  </si>
  <si>
    <t>Érintésvédelmi hálózat tartozékainak szerelése, épületgépészeti csőhálózat földelő kötése OBO szalagbilincs, 3/8-4", csatlakoztatható vezetékkeresztmetszet 2x2,5-25 mm², R.sz.: 5057523</t>
  </si>
  <si>
    <t>71-013-9</t>
  </si>
  <si>
    <t>mp*</t>
  </si>
  <si>
    <t>Érintésvédelmi mérés és jegyzőkönyv készítése</t>
  </si>
  <si>
    <t>71-013-9-0000010</t>
  </si>
  <si>
    <t>szpó</t>
  </si>
  <si>
    <t>Feszültségmentesítés, átkötések idejére, mérőhely szerelésre</t>
  </si>
  <si>
    <t>71-013-44-0000010</t>
  </si>
  <si>
    <t>Érintésvédelmi hálózat tartozékainak szerelése, EPH csomópont kialakása,  EPH sin műanyag boritással, SCHRACK 900200 tip.</t>
  </si>
  <si>
    <t>Elektromosenergia-ellátás, villanyszerelés</t>
  </si>
  <si>
    <t>90-001-3</t>
  </si>
  <si>
    <t>100 m2</t>
  </si>
  <si>
    <t>Lépcsők seprése</t>
  </si>
  <si>
    <t>90-001-4</t>
  </si>
  <si>
    <t>Folyosók, lépcsőpihenők, közös helyiségek seprése</t>
  </si>
  <si>
    <t>Takarítási munka</t>
  </si>
  <si>
    <t>Összesen:</t>
  </si>
  <si>
    <t>.</t>
  </si>
  <si>
    <t xml:space="preserve">Név :LAKÓÉPÜLET                        </t>
  </si>
  <si>
    <t xml:space="preserve">                                       </t>
  </si>
  <si>
    <t xml:space="preserve">Cím :Bp. Garay u. 48                   </t>
  </si>
  <si>
    <t xml:space="preserve"> Kelt:      2023 év.április hó...nap   </t>
  </si>
  <si>
    <t xml:space="preserve"> Szám         :.............           </t>
  </si>
  <si>
    <t xml:space="preserve"> KSH besorolás:.....................   </t>
  </si>
  <si>
    <t xml:space="preserve"> Teljesítés:20.. év...........hó...nap </t>
  </si>
  <si>
    <t xml:space="preserve">A munka leírása:Villamos fővezeték     </t>
  </si>
  <si>
    <t xml:space="preserve"> Készítette   :.....................   </t>
  </si>
  <si>
    <t xml:space="preserve">felújítás szerelési munkái                                                 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</si>
  <si>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</si>
  <si>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</si>
  <si>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</si>
  <si>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</si>
  <si>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</si>
  <si>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</si>
  <si>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2.1 ÁFA vetítési alap</t>
  </si>
  <si>
    <t>2.2 ÁFA</t>
  </si>
  <si>
    <t>3.  A munka ára</t>
  </si>
  <si>
    <t>Aláírás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</si>
</sst>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0" xfId="0" applyFont="1" applyAlignment="1">
      <alignment vertical="top"/>
    </xf>
    <xf numFmtId="0" fontId="3" fillId="0" borderId="2" xfId="0" applyFont="1" applyBorder="1" applyAlignment="1">
      <alignment vertical="top"/>
    </xf>
    <xf numFmtId="10" fontId="3" fillId="0" borderId="2" xfId="0" applyNumberFormat="1" applyFont="1" applyBorder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2" xfId="0" applyFont="1" applyBorder="1" applyAlignment="1">
      <alignment horizontal="right" vertical="top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4" fillId="0" borderId="0" xfId="0" applyFont="1" applyAlignment="1">
      <alignment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abSelected="1" workbookViewId="0">
      <selection sqref="A1:D1"/>
    </sheetView>
  </sheetViews>
  <sheetFormatPr defaultColWidth="8.7109375" defaultRowHeight="15.75" x14ac:dyDescent="0.25"/>
  <cols>
    <col min="1" max="1" width="36.42578125" style="9" customWidth="1"/>
    <col min="2" max="2" width="10.5703125" style="9" customWidth="1"/>
    <col min="3" max="4" width="15.5703125" style="9" customWidth="1"/>
    <col min="5" max="16384" width="8.7109375" style="9"/>
  </cols>
  <sheetData>
    <row r="1" spans="1:4" s="13" customFormat="1" x14ac:dyDescent="0.25">
      <c r="A1" s="25" t="s">
        <v>101</v>
      </c>
      <c r="B1" s="19"/>
      <c r="C1" s="19"/>
      <c r="D1" s="19"/>
    </row>
    <row r="2" spans="1:4" s="13" customFormat="1" x14ac:dyDescent="0.25">
      <c r="A2" s="25"/>
      <c r="B2" s="19"/>
      <c r="C2" s="19"/>
      <c r="D2" s="19"/>
    </row>
    <row r="3" spans="1:4" s="13" customFormat="1" x14ac:dyDescent="0.25">
      <c r="A3" s="25"/>
      <c r="B3" s="19"/>
      <c r="C3" s="19"/>
      <c r="D3" s="19"/>
    </row>
    <row r="4" spans="1:4" x14ac:dyDescent="0.25">
      <c r="A4" s="18"/>
      <c r="B4" s="19"/>
      <c r="C4" s="19"/>
      <c r="D4" s="19"/>
    </row>
    <row r="5" spans="1:4" x14ac:dyDescent="0.25">
      <c r="A5" s="18"/>
      <c r="B5" s="19"/>
      <c r="C5" s="19"/>
      <c r="D5" s="19"/>
    </row>
    <row r="6" spans="1:4" x14ac:dyDescent="0.25">
      <c r="A6" s="18"/>
      <c r="B6" s="19"/>
      <c r="C6" s="19"/>
      <c r="D6" s="19"/>
    </row>
    <row r="7" spans="1:4" x14ac:dyDescent="0.25">
      <c r="A7" s="18"/>
      <c r="B7" s="19"/>
      <c r="C7" s="19"/>
      <c r="D7" s="19"/>
    </row>
    <row r="9" spans="1:4" x14ac:dyDescent="0.25">
      <c r="A9" s="9" t="s">
        <v>102</v>
      </c>
      <c r="C9" s="9" t="s">
        <v>103</v>
      </c>
    </row>
    <row r="10" spans="1:4" x14ac:dyDescent="0.25">
      <c r="A10" s="9" t="s">
        <v>103</v>
      </c>
      <c r="C10" s="9" t="s">
        <v>103</v>
      </c>
    </row>
    <row r="11" spans="1:4" x14ac:dyDescent="0.25">
      <c r="A11" s="9" t="s">
        <v>104</v>
      </c>
      <c r="C11" s="9" t="s">
        <v>105</v>
      </c>
    </row>
    <row r="12" spans="1:4" x14ac:dyDescent="0.25">
      <c r="A12" s="9" t="s">
        <v>103</v>
      </c>
      <c r="C12" s="9" t="s">
        <v>106</v>
      </c>
    </row>
    <row r="13" spans="1:4" x14ac:dyDescent="0.25">
      <c r="A13" s="9" t="s">
        <v>103</v>
      </c>
      <c r="C13" s="9" t="s">
        <v>107</v>
      </c>
    </row>
    <row r="14" spans="1:4" x14ac:dyDescent="0.25">
      <c r="A14" s="9" t="s">
        <v>103</v>
      </c>
      <c r="C14" s="9" t="s">
        <v>108</v>
      </c>
    </row>
    <row r="15" spans="1:4" x14ac:dyDescent="0.25">
      <c r="A15" s="9" t="s">
        <v>109</v>
      </c>
      <c r="C15" s="9" t="s">
        <v>110</v>
      </c>
    </row>
    <row r="16" spans="1:4" x14ac:dyDescent="0.25">
      <c r="A16" s="9" t="s">
        <v>111</v>
      </c>
    </row>
    <row r="17" spans="1:4" x14ac:dyDescent="0.25">
      <c r="A17" s="9" t="s">
        <v>112</v>
      </c>
    </row>
    <row r="18" spans="1:4" x14ac:dyDescent="0.25">
      <c r="A18" s="9" t="s">
        <v>112</v>
      </c>
    </row>
    <row r="19" spans="1:4" x14ac:dyDescent="0.25">
      <c r="A19" s="9" t="s">
        <v>112</v>
      </c>
    </row>
    <row r="20" spans="1:4" x14ac:dyDescent="0.25">
      <c r="A20" s="9" t="s">
        <v>112</v>
      </c>
    </row>
    <row r="22" spans="1:4" x14ac:dyDescent="0.25">
      <c r="A22" s="20" t="s">
        <v>113</v>
      </c>
      <c r="B22" s="21"/>
      <c r="C22" s="21"/>
      <c r="D22" s="21"/>
    </row>
    <row r="23" spans="1:4" x14ac:dyDescent="0.25">
      <c r="A23" s="14" t="s">
        <v>114</v>
      </c>
      <c r="B23" s="14"/>
      <c r="C23" s="17" t="s">
        <v>115</v>
      </c>
      <c r="D23" s="17" t="s">
        <v>116</v>
      </c>
    </row>
    <row r="24" spans="1:4" x14ac:dyDescent="0.25">
      <c r="A24" s="14" t="s">
        <v>117</v>
      </c>
      <c r="B24" s="14"/>
      <c r="C24" s="14">
        <f>ROUND(SUM(Összesítő!B2:B7),0)</f>
        <v>0</v>
      </c>
      <c r="D24" s="14">
        <f>ROUND(SUM(Összesítő!C2:C7),0)</f>
        <v>0</v>
      </c>
    </row>
    <row r="25" spans="1:4" x14ac:dyDescent="0.25">
      <c r="A25" s="9" t="s">
        <v>118</v>
      </c>
      <c r="C25" s="22">
        <f>ROUND(C24+D24,0)</f>
        <v>0</v>
      </c>
      <c r="D25" s="22"/>
    </row>
    <row r="26" spans="1:4" x14ac:dyDescent="0.25">
      <c r="A26" s="14" t="s">
        <v>119</v>
      </c>
      <c r="B26" s="15">
        <v>0</v>
      </c>
      <c r="C26" s="23">
        <f>ROUND(C25*B26,0)</f>
        <v>0</v>
      </c>
      <c r="D26" s="23"/>
    </row>
    <row r="27" spans="1:4" x14ac:dyDescent="0.25">
      <c r="A27" s="14" t="s">
        <v>120</v>
      </c>
      <c r="B27" s="14"/>
      <c r="C27" s="24">
        <f>ROUND(C25+C26,0)</f>
        <v>0</v>
      </c>
      <c r="D27" s="24"/>
    </row>
    <row r="31" spans="1:4" x14ac:dyDescent="0.25">
      <c r="B31" s="22" t="s">
        <v>121</v>
      </c>
      <c r="C31" s="22"/>
    </row>
    <row r="33" spans="1:1" x14ac:dyDescent="0.25">
      <c r="A33" s="16"/>
    </row>
    <row r="34" spans="1:1" x14ac:dyDescent="0.25">
      <c r="A34" s="16"/>
    </row>
    <row r="35" spans="1:1" x14ac:dyDescent="0.25">
      <c r="A35" s="16"/>
    </row>
  </sheetData>
  <mergeCells count="12">
    <mergeCell ref="A1:D1"/>
    <mergeCell ref="A2:D2"/>
    <mergeCell ref="A3:D3"/>
    <mergeCell ref="A4:D4"/>
    <mergeCell ref="A5:D5"/>
    <mergeCell ref="A6:D6"/>
    <mergeCell ref="A7:D7"/>
    <mergeCell ref="A22:D22"/>
    <mergeCell ref="C25:D25"/>
    <mergeCell ref="C26:D26"/>
    <mergeCell ref="C27:D27"/>
    <mergeCell ref="B31:C31"/>
  </mergeCells>
  <pageMargins left="1" right="1" top="1" bottom="1" header="0.41666666666666669" footer="0.41666666666666669"/>
  <pageSetup paperSize="9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/>
  </sheetViews>
  <sheetFormatPr defaultColWidth="8.7109375" defaultRowHeight="15.75" x14ac:dyDescent="0.25"/>
  <cols>
    <col min="1" max="1" width="36.42578125" style="10" customWidth="1"/>
    <col min="2" max="3" width="20.5703125" style="10" customWidth="1"/>
    <col min="4" max="16384" width="8.7109375" style="10"/>
  </cols>
  <sheetData>
    <row r="1" spans="1:3" s="11" customFormat="1" x14ac:dyDescent="0.25">
      <c r="A1" s="11" t="s">
        <v>0</v>
      </c>
      <c r="B1" s="12" t="s">
        <v>1</v>
      </c>
      <c r="C1" s="12" t="s">
        <v>2</v>
      </c>
    </row>
    <row r="2" spans="1:3" x14ac:dyDescent="0.25">
      <c r="A2" s="10" t="s">
        <v>16</v>
      </c>
      <c r="B2" s="10">
        <f>'Zsaluzás és állványozás'!H4</f>
        <v>0</v>
      </c>
      <c r="C2" s="10">
        <f>'Zsaluzás és állványozás'!I4</f>
        <v>0</v>
      </c>
    </row>
    <row r="3" spans="1:3" x14ac:dyDescent="0.25">
      <c r="A3" s="10" t="s">
        <v>31</v>
      </c>
      <c r="B3" s="10">
        <f>'Falazás és egyéb kőművesmunka'!H14</f>
        <v>0</v>
      </c>
      <c r="C3" s="10">
        <f>'Falazás és egyéb kőművesmunka'!I14</f>
        <v>0</v>
      </c>
    </row>
    <row r="4" spans="1:3" x14ac:dyDescent="0.25">
      <c r="A4" s="10" t="s">
        <v>34</v>
      </c>
      <c r="B4" s="10">
        <f>'Vakolás és rabicolás'!H4</f>
        <v>0</v>
      </c>
      <c r="C4" s="10">
        <f>'Vakolás és rabicolás'!I4</f>
        <v>0</v>
      </c>
    </row>
    <row r="5" spans="1:3" x14ac:dyDescent="0.25">
      <c r="A5" s="10" t="s">
        <v>39</v>
      </c>
      <c r="B5" s="10">
        <f>Felületképzés!H6</f>
        <v>0</v>
      </c>
      <c r="C5" s="10">
        <f>Felületképzés!I6</f>
        <v>0</v>
      </c>
    </row>
    <row r="6" spans="1:3" ht="31.5" x14ac:dyDescent="0.25">
      <c r="A6" s="10" t="s">
        <v>93</v>
      </c>
      <c r="B6" s="10">
        <f>'Elektromosenergia-ellátás, vill'!H52</f>
        <v>0</v>
      </c>
      <c r="C6" s="10">
        <f>'Elektromosenergia-ellátás, vill'!I52</f>
        <v>0</v>
      </c>
    </row>
    <row r="7" spans="1:3" x14ac:dyDescent="0.25">
      <c r="A7" s="10" t="s">
        <v>99</v>
      </c>
      <c r="B7" s="10">
        <f>'Takarítási munka'!H6</f>
        <v>0</v>
      </c>
      <c r="C7" s="10">
        <f>'Takarítási munka'!I6</f>
        <v>0</v>
      </c>
    </row>
    <row r="8" spans="1:3" s="11" customFormat="1" x14ac:dyDescent="0.25">
      <c r="A8" s="11" t="s">
        <v>100</v>
      </c>
      <c r="B8" s="11">
        <f>ROUND(SUM(B2:B7),0)</f>
        <v>0</v>
      </c>
      <c r="C8" s="11">
        <f>ROUND(SUM(C2:C7), 0)</f>
        <v>0</v>
      </c>
    </row>
  </sheetData>
  <pageMargins left="1" right="1" top="1" bottom="1" header="0.41666666666666669" footer="0.41666666666666669"/>
  <pageSetup paperSize="9" orientation="portrait" useFirstPageNumber="1" verticalDpi="0" r:id="rId1"/>
  <headerFooter>
    <oddHeader>&amp;C&amp;"Times New Roman,bold"&amp;12Munkanem összesítő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/>
  </sheetViews>
  <sheetFormatPr defaultColWidth="8.7109375" defaultRowHeight="12.75" x14ac:dyDescent="0.25"/>
  <cols>
    <col min="1" max="1" width="4.28515625" style="7" customWidth="1"/>
    <col min="2" max="2" width="9.140625" style="1" customWidth="1"/>
    <col min="3" max="3" width="32.5703125" style="1" customWidth="1"/>
    <col min="4" max="4" width="6.5703125" style="5" customWidth="1"/>
    <col min="5" max="5" width="6.5703125" style="1" customWidth="1"/>
    <col min="6" max="7" width="8.140625" style="5" customWidth="1"/>
    <col min="8" max="9" width="9.5703125" style="5" customWidth="1"/>
    <col min="10" max="10" width="15.5703125" style="1" customWidth="1"/>
    <col min="11" max="16384" width="8.7109375" style="1"/>
  </cols>
  <sheetData>
    <row r="1" spans="1:9" s="3" customFormat="1" ht="25.5" x14ac:dyDescent="0.2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51" x14ac:dyDescent="0.25">
      <c r="A2" s="7">
        <v>1</v>
      </c>
      <c r="B2" s="1" t="s">
        <v>12</v>
      </c>
      <c r="C2" s="1" t="s">
        <v>14</v>
      </c>
      <c r="D2" s="5">
        <v>16</v>
      </c>
      <c r="E2" s="1" t="s">
        <v>13</v>
      </c>
      <c r="F2" s="5">
        <v>0</v>
      </c>
      <c r="G2" s="5">
        <v>0</v>
      </c>
      <c r="H2" s="5">
        <f>ROUND(D2*F2, 0)</f>
        <v>0</v>
      </c>
      <c r="I2" s="5">
        <f>ROUND(D2*G2, 0)</f>
        <v>0</v>
      </c>
    </row>
    <row r="4" spans="1:9" s="8" customFormat="1" x14ac:dyDescent="0.25">
      <c r="A4" s="6"/>
      <c r="B4" s="2"/>
      <c r="C4" s="2" t="s">
        <v>15</v>
      </c>
      <c r="D4" s="4"/>
      <c r="E4" s="2"/>
      <c r="F4" s="4"/>
      <c r="G4" s="4"/>
      <c r="H4" s="4">
        <f>ROUND(SUM(H2:H3),0)</f>
        <v>0</v>
      </c>
      <c r="I4" s="4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Roman,bold"&amp;10 Zsaluzás és állványozás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/>
  </sheetViews>
  <sheetFormatPr defaultColWidth="8.7109375" defaultRowHeight="12.75" x14ac:dyDescent="0.25"/>
  <cols>
    <col min="1" max="1" width="4.28515625" style="7" customWidth="1"/>
    <col min="2" max="2" width="9.140625" style="1" customWidth="1"/>
    <col min="3" max="3" width="32.5703125" style="1" customWidth="1"/>
    <col min="4" max="4" width="6.5703125" style="5" customWidth="1"/>
    <col min="5" max="5" width="6.5703125" style="1" customWidth="1"/>
    <col min="6" max="7" width="8.140625" style="5" customWidth="1"/>
    <col min="8" max="9" width="9.5703125" style="5" customWidth="1"/>
    <col min="10" max="10" width="15.5703125" style="1" customWidth="1"/>
    <col min="11" max="16384" width="8.7109375" style="1"/>
  </cols>
  <sheetData>
    <row r="1" spans="1:9" s="3" customFormat="1" ht="25.5" x14ac:dyDescent="0.2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25.5" x14ac:dyDescent="0.25">
      <c r="A2" s="7">
        <v>1</v>
      </c>
      <c r="B2" s="1" t="s">
        <v>17</v>
      </c>
      <c r="C2" s="1" t="s">
        <v>19</v>
      </c>
      <c r="D2" s="5">
        <v>6</v>
      </c>
      <c r="E2" s="1" t="s">
        <v>18</v>
      </c>
      <c r="F2" s="5">
        <v>0</v>
      </c>
      <c r="G2" s="5">
        <v>0</v>
      </c>
      <c r="H2" s="5">
        <f>ROUND(D2*F2, 0)</f>
        <v>0</v>
      </c>
      <c r="I2" s="5">
        <f>ROUND(D2*G2, 0)</f>
        <v>0</v>
      </c>
    </row>
    <row r="4" spans="1:9" ht="38.25" x14ac:dyDescent="0.25">
      <c r="A4" s="7">
        <v>2</v>
      </c>
      <c r="B4" s="1" t="s">
        <v>20</v>
      </c>
      <c r="C4" s="1" t="s">
        <v>21</v>
      </c>
      <c r="D4" s="5">
        <v>2</v>
      </c>
      <c r="E4" s="1" t="s">
        <v>18</v>
      </c>
      <c r="F4" s="5">
        <v>0</v>
      </c>
      <c r="G4" s="5">
        <v>0</v>
      </c>
      <c r="H4" s="5">
        <f>ROUND(D4*F4, 0)</f>
        <v>0</v>
      </c>
      <c r="I4" s="5">
        <f>ROUND(D4*G4, 0)</f>
        <v>0</v>
      </c>
    </row>
    <row r="6" spans="1:9" ht="25.5" x14ac:dyDescent="0.25">
      <c r="A6" s="7">
        <v>3</v>
      </c>
      <c r="B6" s="1" t="s">
        <v>22</v>
      </c>
      <c r="C6" s="1" t="s">
        <v>24</v>
      </c>
      <c r="D6" s="5">
        <v>54</v>
      </c>
      <c r="E6" s="1" t="s">
        <v>23</v>
      </c>
      <c r="F6" s="5">
        <v>0</v>
      </c>
      <c r="G6" s="5">
        <v>0</v>
      </c>
      <c r="H6" s="5">
        <f>ROUND(D6*F6, 0)</f>
        <v>0</v>
      </c>
      <c r="I6" s="5">
        <f>ROUND(D6*G6, 0)</f>
        <v>0</v>
      </c>
    </row>
    <row r="8" spans="1:9" ht="25.5" x14ac:dyDescent="0.25">
      <c r="A8" s="7">
        <v>4</v>
      </c>
      <c r="B8" s="1" t="s">
        <v>25</v>
      </c>
      <c r="C8" s="1" t="s">
        <v>26</v>
      </c>
      <c r="D8" s="5">
        <v>25</v>
      </c>
      <c r="E8" s="1" t="s">
        <v>23</v>
      </c>
      <c r="F8" s="5">
        <v>0</v>
      </c>
      <c r="G8" s="5">
        <v>0</v>
      </c>
      <c r="H8" s="5">
        <f>ROUND(D8*F8, 0)</f>
        <v>0</v>
      </c>
      <c r="I8" s="5">
        <f>ROUND(D8*G8, 0)</f>
        <v>0</v>
      </c>
    </row>
    <row r="10" spans="1:9" ht="38.25" x14ac:dyDescent="0.25">
      <c r="A10" s="7">
        <v>5</v>
      </c>
      <c r="B10" s="1" t="s">
        <v>27</v>
      </c>
      <c r="C10" s="1" t="s">
        <v>28</v>
      </c>
      <c r="D10" s="5">
        <v>6</v>
      </c>
      <c r="E10" s="1" t="s">
        <v>18</v>
      </c>
      <c r="F10" s="5">
        <v>0</v>
      </c>
      <c r="G10" s="5">
        <v>0</v>
      </c>
      <c r="H10" s="5">
        <f>ROUND(D10*F10, 0)</f>
        <v>0</v>
      </c>
      <c r="I10" s="5">
        <f>ROUND(D10*G10, 0)</f>
        <v>0</v>
      </c>
    </row>
    <row r="12" spans="1:9" ht="38.25" x14ac:dyDescent="0.25">
      <c r="A12" s="7">
        <v>6</v>
      </c>
      <c r="B12" s="1" t="s">
        <v>29</v>
      </c>
      <c r="C12" s="1" t="s">
        <v>30</v>
      </c>
      <c r="D12" s="5">
        <v>1</v>
      </c>
      <c r="E12" s="1" t="s">
        <v>18</v>
      </c>
      <c r="F12" s="5">
        <v>0</v>
      </c>
      <c r="G12" s="5">
        <v>0</v>
      </c>
      <c r="H12" s="5">
        <f>ROUND(D12*F12, 0)</f>
        <v>0</v>
      </c>
      <c r="I12" s="5">
        <f>ROUND(D12*G12, 0)</f>
        <v>0</v>
      </c>
    </row>
    <row r="14" spans="1:9" s="8" customFormat="1" x14ac:dyDescent="0.25">
      <c r="A14" s="6"/>
      <c r="B14" s="2"/>
      <c r="C14" s="2" t="s">
        <v>15</v>
      </c>
      <c r="D14" s="4"/>
      <c r="E14" s="2"/>
      <c r="F14" s="4"/>
      <c r="G14" s="4"/>
      <c r="H14" s="4">
        <f>ROUND(SUM(H2:H13),0)</f>
        <v>0</v>
      </c>
      <c r="I14" s="4">
        <f>ROUND(SUM(I2:I13),0)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Roman,bold"&amp;10 Falazás és egyéb kőművesmunka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/>
  </sheetViews>
  <sheetFormatPr defaultColWidth="8.7109375" defaultRowHeight="12.75" x14ac:dyDescent="0.25"/>
  <cols>
    <col min="1" max="1" width="4.28515625" style="7" customWidth="1"/>
    <col min="2" max="2" width="9.140625" style="1" customWidth="1"/>
    <col min="3" max="3" width="32.5703125" style="1" customWidth="1"/>
    <col min="4" max="4" width="6.5703125" style="5" customWidth="1"/>
    <col min="5" max="5" width="6.5703125" style="1" customWidth="1"/>
    <col min="6" max="7" width="8.140625" style="5" customWidth="1"/>
    <col min="8" max="9" width="9.5703125" style="5" customWidth="1"/>
    <col min="10" max="10" width="15.5703125" style="1" customWidth="1"/>
    <col min="11" max="16384" width="8.7109375" style="1"/>
  </cols>
  <sheetData>
    <row r="1" spans="1:9" s="3" customFormat="1" ht="25.5" x14ac:dyDescent="0.2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38.25" x14ac:dyDescent="0.25">
      <c r="A2" s="7">
        <v>1</v>
      </c>
      <c r="B2" s="1" t="s">
        <v>32</v>
      </c>
      <c r="C2" s="1" t="s">
        <v>33</v>
      </c>
      <c r="D2" s="5">
        <v>54</v>
      </c>
      <c r="E2" s="1" t="s">
        <v>23</v>
      </c>
      <c r="F2" s="5">
        <v>0</v>
      </c>
      <c r="G2" s="5">
        <v>0</v>
      </c>
      <c r="H2" s="5">
        <f>ROUND(D2*F2, 0)</f>
        <v>0</v>
      </c>
      <c r="I2" s="5">
        <f>ROUND(D2*G2, 0)</f>
        <v>0</v>
      </c>
    </row>
    <row r="4" spans="1:9" s="8" customFormat="1" x14ac:dyDescent="0.25">
      <c r="A4" s="6"/>
      <c r="B4" s="2"/>
      <c r="C4" s="2" t="s">
        <v>15</v>
      </c>
      <c r="D4" s="4"/>
      <c r="E4" s="2"/>
      <c r="F4" s="4"/>
      <c r="G4" s="4"/>
      <c r="H4" s="4">
        <f>ROUND(SUM(H2:H3),0)</f>
        <v>0</v>
      </c>
      <c r="I4" s="4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Roman,bold"&amp;10 Vakolás és rabicolás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/>
  </sheetViews>
  <sheetFormatPr defaultColWidth="8.7109375" defaultRowHeight="12.75" x14ac:dyDescent="0.25"/>
  <cols>
    <col min="1" max="1" width="4.28515625" style="7" customWidth="1"/>
    <col min="2" max="2" width="9.140625" style="1" customWidth="1"/>
    <col min="3" max="3" width="32.5703125" style="1" customWidth="1"/>
    <col min="4" max="4" width="6.5703125" style="5" customWidth="1"/>
    <col min="5" max="5" width="6.5703125" style="1" customWidth="1"/>
    <col min="6" max="7" width="8.140625" style="5" customWidth="1"/>
    <col min="8" max="9" width="9.5703125" style="5" customWidth="1"/>
    <col min="10" max="10" width="15.5703125" style="1" customWidth="1"/>
    <col min="11" max="16384" width="8.7109375" style="1"/>
  </cols>
  <sheetData>
    <row r="1" spans="1:9" s="3" customFormat="1" ht="25.5" x14ac:dyDescent="0.2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63.75" x14ac:dyDescent="0.25">
      <c r="A2" s="7">
        <v>1</v>
      </c>
      <c r="B2" s="1" t="s">
        <v>35</v>
      </c>
      <c r="C2" s="1" t="s">
        <v>36</v>
      </c>
      <c r="D2" s="5">
        <v>11</v>
      </c>
      <c r="E2" s="1" t="s">
        <v>13</v>
      </c>
      <c r="F2" s="5">
        <v>0</v>
      </c>
      <c r="G2" s="5">
        <v>0</v>
      </c>
      <c r="H2" s="5">
        <f>ROUND(D2*F2, 0)</f>
        <v>0</v>
      </c>
      <c r="I2" s="5">
        <f>ROUND(D2*G2, 0)</f>
        <v>0</v>
      </c>
    </row>
    <row r="4" spans="1:9" ht="76.5" x14ac:dyDescent="0.25">
      <c r="A4" s="7">
        <v>2</v>
      </c>
      <c r="B4" s="1" t="s">
        <v>37</v>
      </c>
      <c r="C4" s="1" t="s">
        <v>38</v>
      </c>
      <c r="D4" s="5">
        <v>11</v>
      </c>
      <c r="E4" s="1" t="s">
        <v>13</v>
      </c>
      <c r="F4" s="5">
        <v>0</v>
      </c>
      <c r="G4" s="5">
        <v>0</v>
      </c>
      <c r="H4" s="5">
        <f>ROUND(D4*F4, 0)</f>
        <v>0</v>
      </c>
      <c r="I4" s="5">
        <f>ROUND(D4*G4, 0)</f>
        <v>0</v>
      </c>
    </row>
    <row r="6" spans="1:9" s="8" customFormat="1" x14ac:dyDescent="0.25">
      <c r="A6" s="6"/>
      <c r="B6" s="2"/>
      <c r="C6" s="2" t="s">
        <v>15</v>
      </c>
      <c r="D6" s="4"/>
      <c r="E6" s="2"/>
      <c r="F6" s="4"/>
      <c r="G6" s="4"/>
      <c r="H6" s="4">
        <f>ROUND(SUM(H2:H5),0)</f>
        <v>0</v>
      </c>
      <c r="I6" s="4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Roman,bold"&amp;10 Felületképzés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workbookViewId="0"/>
  </sheetViews>
  <sheetFormatPr defaultColWidth="8.7109375" defaultRowHeight="12.75" x14ac:dyDescent="0.25"/>
  <cols>
    <col min="1" max="1" width="4.28515625" style="7" customWidth="1"/>
    <col min="2" max="2" width="9.140625" style="1" customWidth="1"/>
    <col min="3" max="3" width="32.5703125" style="1" customWidth="1"/>
    <col min="4" max="4" width="6.5703125" style="5" customWidth="1"/>
    <col min="5" max="5" width="6.5703125" style="1" customWidth="1"/>
    <col min="6" max="7" width="8.140625" style="5" customWidth="1"/>
    <col min="8" max="9" width="9.5703125" style="5" customWidth="1"/>
    <col min="10" max="10" width="15.5703125" style="1" customWidth="1"/>
    <col min="11" max="16384" width="8.7109375" style="1"/>
  </cols>
  <sheetData>
    <row r="1" spans="1:9" s="3" customFormat="1" ht="25.5" x14ac:dyDescent="0.2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38.25" x14ac:dyDescent="0.25">
      <c r="A2" s="7">
        <v>1</v>
      </c>
      <c r="B2" s="1" t="s">
        <v>40</v>
      </c>
      <c r="C2" s="1" t="s">
        <v>41</v>
      </c>
      <c r="D2" s="5">
        <v>80</v>
      </c>
      <c r="E2" s="1" t="s">
        <v>23</v>
      </c>
      <c r="F2" s="5">
        <v>0</v>
      </c>
      <c r="G2" s="5">
        <v>0</v>
      </c>
      <c r="H2" s="5">
        <f>ROUND(D2*F2, 0)</f>
        <v>0</v>
      </c>
      <c r="I2" s="5">
        <f>ROUND(D2*G2, 0)</f>
        <v>0</v>
      </c>
    </row>
    <row r="4" spans="1:9" ht="51" x14ac:dyDescent="0.25">
      <c r="A4" s="7">
        <v>2</v>
      </c>
      <c r="B4" s="1" t="s">
        <v>42</v>
      </c>
      <c r="C4" s="1" t="s">
        <v>43</v>
      </c>
      <c r="D4" s="5">
        <v>400</v>
      </c>
      <c r="E4" s="1" t="s">
        <v>23</v>
      </c>
      <c r="F4" s="5">
        <v>0</v>
      </c>
      <c r="G4" s="5">
        <v>0</v>
      </c>
      <c r="H4" s="5">
        <f>ROUND(D4*F4, 0)</f>
        <v>0</v>
      </c>
      <c r="I4" s="5">
        <f>ROUND(D4*G4, 0)</f>
        <v>0</v>
      </c>
    </row>
    <row r="6" spans="1:9" ht="51" x14ac:dyDescent="0.25">
      <c r="A6" s="7">
        <v>3</v>
      </c>
      <c r="B6" s="1" t="s">
        <v>44</v>
      </c>
      <c r="C6" s="1" t="s">
        <v>45</v>
      </c>
      <c r="D6" s="5">
        <v>50</v>
      </c>
      <c r="E6" s="1" t="s">
        <v>23</v>
      </c>
      <c r="F6" s="5">
        <v>0</v>
      </c>
      <c r="G6" s="5">
        <v>0</v>
      </c>
      <c r="H6" s="5">
        <f>ROUND(D6*F6, 0)</f>
        <v>0</v>
      </c>
      <c r="I6" s="5">
        <f>ROUND(D6*G6, 0)</f>
        <v>0</v>
      </c>
    </row>
    <row r="8" spans="1:9" ht="38.25" x14ac:dyDescent="0.25">
      <c r="A8" s="7">
        <v>4</v>
      </c>
      <c r="B8" s="1" t="s">
        <v>46</v>
      </c>
      <c r="C8" s="1" t="s">
        <v>47</v>
      </c>
      <c r="D8" s="5">
        <v>12</v>
      </c>
      <c r="E8" s="1" t="s">
        <v>18</v>
      </c>
      <c r="F8" s="5">
        <v>0</v>
      </c>
      <c r="G8" s="5">
        <v>0</v>
      </c>
      <c r="H8" s="5">
        <f>ROUND(D8*F8, 0)</f>
        <v>0</v>
      </c>
      <c r="I8" s="5">
        <f>ROUND(D8*G8, 0)</f>
        <v>0</v>
      </c>
    </row>
    <row r="10" spans="1:9" ht="51" x14ac:dyDescent="0.25">
      <c r="A10" s="7">
        <v>5</v>
      </c>
      <c r="B10" s="1" t="s">
        <v>48</v>
      </c>
      <c r="C10" s="1" t="s">
        <v>49</v>
      </c>
      <c r="D10" s="5">
        <v>1</v>
      </c>
      <c r="E10" s="1" t="s">
        <v>18</v>
      </c>
      <c r="F10" s="5">
        <v>0</v>
      </c>
      <c r="G10" s="5">
        <v>0</v>
      </c>
      <c r="H10" s="5">
        <f>ROUND(D10*F10, 0)</f>
        <v>0</v>
      </c>
      <c r="I10" s="5">
        <f>ROUND(D10*G10, 0)</f>
        <v>0</v>
      </c>
    </row>
    <row r="12" spans="1:9" ht="102" x14ac:dyDescent="0.25">
      <c r="A12" s="7">
        <v>6</v>
      </c>
      <c r="B12" s="1" t="s">
        <v>50</v>
      </c>
      <c r="C12" s="1" t="s">
        <v>51</v>
      </c>
      <c r="D12" s="5">
        <v>56</v>
      </c>
      <c r="E12" s="1" t="s">
        <v>23</v>
      </c>
      <c r="F12" s="5">
        <v>0</v>
      </c>
      <c r="G12" s="5">
        <v>0</v>
      </c>
      <c r="H12" s="5">
        <f>ROUND(D12*F12, 0)</f>
        <v>0</v>
      </c>
      <c r="I12" s="5">
        <f>ROUND(D12*G12, 0)</f>
        <v>0</v>
      </c>
    </row>
    <row r="14" spans="1:9" ht="102" x14ac:dyDescent="0.25">
      <c r="A14" s="7">
        <v>7</v>
      </c>
      <c r="B14" s="1" t="s">
        <v>52</v>
      </c>
      <c r="C14" s="1" t="s">
        <v>53</v>
      </c>
      <c r="D14" s="5">
        <v>25</v>
      </c>
      <c r="E14" s="1" t="s">
        <v>23</v>
      </c>
      <c r="F14" s="5">
        <v>0</v>
      </c>
      <c r="G14" s="5">
        <v>0</v>
      </c>
      <c r="H14" s="5">
        <f>ROUND(D14*F14, 0)</f>
        <v>0</v>
      </c>
      <c r="I14" s="5">
        <f>ROUND(D14*G14, 0)</f>
        <v>0</v>
      </c>
    </row>
    <row r="16" spans="1:9" ht="76.5" x14ac:dyDescent="0.25">
      <c r="A16" s="7">
        <v>8</v>
      </c>
      <c r="B16" s="1" t="s">
        <v>54</v>
      </c>
      <c r="C16" s="1" t="s">
        <v>55</v>
      </c>
      <c r="D16" s="5">
        <v>12</v>
      </c>
      <c r="E16" s="1" t="s">
        <v>18</v>
      </c>
      <c r="F16" s="5">
        <v>0</v>
      </c>
      <c r="G16" s="5">
        <v>0</v>
      </c>
      <c r="H16" s="5">
        <f>ROUND(D16*F16, 0)</f>
        <v>0</v>
      </c>
      <c r="I16" s="5">
        <f>ROUND(D16*G16, 0)</f>
        <v>0</v>
      </c>
    </row>
    <row r="18" spans="1:9" ht="114.75" x14ac:dyDescent="0.25">
      <c r="A18" s="7">
        <v>9</v>
      </c>
      <c r="B18" s="1" t="s">
        <v>56</v>
      </c>
      <c r="C18" s="1" t="s">
        <v>57</v>
      </c>
      <c r="D18" s="5">
        <v>335</v>
      </c>
      <c r="E18" s="1" t="s">
        <v>23</v>
      </c>
      <c r="F18" s="5">
        <v>0</v>
      </c>
      <c r="G18" s="5">
        <v>0</v>
      </c>
      <c r="H18" s="5">
        <f>ROUND(D18*F18, 0)</f>
        <v>0</v>
      </c>
      <c r="I18" s="5">
        <f>ROUND(D18*G18, 0)</f>
        <v>0</v>
      </c>
    </row>
    <row r="20" spans="1:9" ht="114.75" x14ac:dyDescent="0.25">
      <c r="A20" s="7">
        <v>10</v>
      </c>
      <c r="B20" s="1" t="s">
        <v>58</v>
      </c>
      <c r="C20" s="1" t="s">
        <v>59</v>
      </c>
      <c r="D20" s="5">
        <v>135</v>
      </c>
      <c r="E20" s="1" t="s">
        <v>23</v>
      </c>
      <c r="F20" s="5">
        <v>0</v>
      </c>
      <c r="G20" s="5">
        <v>0</v>
      </c>
      <c r="H20" s="5">
        <f>ROUND(D20*F20, 0)</f>
        <v>0</v>
      </c>
      <c r="I20" s="5">
        <f>ROUND(D20*G20, 0)</f>
        <v>0</v>
      </c>
    </row>
    <row r="22" spans="1:9" ht="114.75" x14ac:dyDescent="0.25">
      <c r="A22" s="7">
        <v>11</v>
      </c>
      <c r="B22" s="1" t="s">
        <v>60</v>
      </c>
      <c r="C22" s="1" t="s">
        <v>61</v>
      </c>
      <c r="D22" s="5">
        <v>5</v>
      </c>
      <c r="E22" s="1" t="s">
        <v>23</v>
      </c>
      <c r="F22" s="5">
        <v>0</v>
      </c>
      <c r="G22" s="5">
        <v>0</v>
      </c>
      <c r="H22" s="5">
        <f>ROUND(D22*F22, 0)</f>
        <v>0</v>
      </c>
      <c r="I22" s="5">
        <f>ROUND(D22*G22, 0)</f>
        <v>0</v>
      </c>
    </row>
    <row r="24" spans="1:9" ht="38.25" x14ac:dyDescent="0.25">
      <c r="A24" s="7">
        <v>12</v>
      </c>
      <c r="B24" s="1" t="s">
        <v>62</v>
      </c>
      <c r="C24" s="1" t="s">
        <v>63</v>
      </c>
      <c r="D24" s="5">
        <v>10</v>
      </c>
      <c r="E24" s="1" t="s">
        <v>18</v>
      </c>
      <c r="F24" s="5">
        <v>0</v>
      </c>
      <c r="G24" s="5">
        <v>0</v>
      </c>
      <c r="H24" s="5">
        <f>ROUND(D24*F24, 0)</f>
        <v>0</v>
      </c>
      <c r="I24" s="5">
        <f>ROUND(D24*G24, 0)</f>
        <v>0</v>
      </c>
    </row>
    <row r="26" spans="1:9" ht="51" x14ac:dyDescent="0.25">
      <c r="A26" s="7">
        <v>13</v>
      </c>
      <c r="B26" s="1" t="s">
        <v>64</v>
      </c>
      <c r="C26" s="1" t="s">
        <v>65</v>
      </c>
      <c r="D26" s="5">
        <v>120</v>
      </c>
      <c r="E26" s="1" t="s">
        <v>18</v>
      </c>
      <c r="F26" s="5">
        <v>0</v>
      </c>
      <c r="G26" s="5">
        <v>0</v>
      </c>
      <c r="H26" s="5">
        <f>ROUND(D26*F26, 0)</f>
        <v>0</v>
      </c>
      <c r="I26" s="5">
        <f>ROUND(D26*G26, 0)</f>
        <v>0</v>
      </c>
    </row>
    <row r="28" spans="1:9" ht="51" x14ac:dyDescent="0.25">
      <c r="A28" s="7">
        <v>14</v>
      </c>
      <c r="B28" s="1" t="s">
        <v>66</v>
      </c>
      <c r="C28" s="1" t="s">
        <v>67</v>
      </c>
      <c r="D28" s="5">
        <v>5</v>
      </c>
      <c r="E28" s="1" t="s">
        <v>18</v>
      </c>
      <c r="F28" s="5">
        <v>0</v>
      </c>
      <c r="G28" s="5">
        <v>0</v>
      </c>
      <c r="H28" s="5">
        <f>ROUND(D28*F28, 0)</f>
        <v>0</v>
      </c>
      <c r="I28" s="5">
        <f>ROUND(D28*G28, 0)</f>
        <v>0</v>
      </c>
    </row>
    <row r="30" spans="1:9" ht="38.25" x14ac:dyDescent="0.25">
      <c r="A30" s="7">
        <v>15</v>
      </c>
      <c r="B30" s="1" t="s">
        <v>68</v>
      </c>
      <c r="C30" s="1" t="s">
        <v>70</v>
      </c>
      <c r="D30" s="5">
        <v>35</v>
      </c>
      <c r="E30" s="1" t="s">
        <v>69</v>
      </c>
      <c r="F30" s="5">
        <v>0</v>
      </c>
      <c r="G30" s="5">
        <v>0</v>
      </c>
      <c r="H30" s="5">
        <f>ROUND(D30*F30, 0)</f>
        <v>0</v>
      </c>
      <c r="I30" s="5">
        <f>ROUND(D30*G30, 0)</f>
        <v>0</v>
      </c>
    </row>
    <row r="32" spans="1:9" ht="38.25" x14ac:dyDescent="0.25">
      <c r="A32" s="7">
        <v>16</v>
      </c>
      <c r="B32" s="1" t="s">
        <v>71</v>
      </c>
      <c r="C32" s="1" t="s">
        <v>72</v>
      </c>
      <c r="D32" s="5">
        <v>28</v>
      </c>
      <c r="E32" s="1" t="s">
        <v>18</v>
      </c>
      <c r="F32" s="5">
        <v>0</v>
      </c>
      <c r="G32" s="5">
        <v>0</v>
      </c>
      <c r="H32" s="5">
        <f>ROUND(D32*F32, 0)</f>
        <v>0</v>
      </c>
      <c r="I32" s="5">
        <f>ROUND(D32*G32, 0)</f>
        <v>0</v>
      </c>
    </row>
    <row r="34" spans="1:9" ht="89.25" x14ac:dyDescent="0.25">
      <c r="A34" s="7">
        <v>17</v>
      </c>
      <c r="B34" s="1" t="s">
        <v>73</v>
      </c>
      <c r="C34" s="1" t="s">
        <v>74</v>
      </c>
      <c r="D34" s="5">
        <v>6</v>
      </c>
      <c r="E34" s="1" t="s">
        <v>18</v>
      </c>
      <c r="F34" s="5">
        <v>0</v>
      </c>
      <c r="G34" s="5">
        <v>0</v>
      </c>
      <c r="H34" s="5">
        <f>ROUND(D34*F34, 0)</f>
        <v>0</v>
      </c>
      <c r="I34" s="5">
        <f>ROUND(D34*G34, 0)</f>
        <v>0</v>
      </c>
    </row>
    <row r="36" spans="1:9" ht="63.75" x14ac:dyDescent="0.25">
      <c r="A36" s="7">
        <v>18</v>
      </c>
      <c r="B36" s="1" t="s">
        <v>75</v>
      </c>
      <c r="C36" s="1" t="s">
        <v>76</v>
      </c>
      <c r="D36" s="5">
        <v>1</v>
      </c>
      <c r="E36" s="1" t="s">
        <v>18</v>
      </c>
      <c r="F36" s="5">
        <v>0</v>
      </c>
      <c r="G36" s="5">
        <v>0</v>
      </c>
      <c r="H36" s="5">
        <f>ROUND(D36*F36, 0)</f>
        <v>0</v>
      </c>
      <c r="I36" s="5">
        <f>ROUND(D36*G36, 0)</f>
        <v>0</v>
      </c>
    </row>
    <row r="38" spans="1:9" ht="63.75" x14ac:dyDescent="0.25">
      <c r="A38" s="7">
        <v>19</v>
      </c>
      <c r="B38" s="1" t="s">
        <v>77</v>
      </c>
      <c r="C38" s="1" t="s">
        <v>78</v>
      </c>
      <c r="D38" s="5">
        <v>2</v>
      </c>
      <c r="E38" s="1" t="s">
        <v>18</v>
      </c>
      <c r="F38" s="5">
        <v>0</v>
      </c>
      <c r="G38" s="5">
        <v>0</v>
      </c>
      <c r="H38" s="5">
        <f>ROUND(D38*F38, 0)</f>
        <v>0</v>
      </c>
      <c r="I38" s="5">
        <f>ROUND(D38*G38, 0)</f>
        <v>0</v>
      </c>
    </row>
    <row r="40" spans="1:9" ht="51" x14ac:dyDescent="0.25">
      <c r="A40" s="7">
        <v>20</v>
      </c>
      <c r="B40" s="1" t="s">
        <v>79</v>
      </c>
      <c r="C40" s="1" t="s">
        <v>80</v>
      </c>
      <c r="D40" s="5">
        <v>2</v>
      </c>
      <c r="E40" s="1" t="s">
        <v>18</v>
      </c>
      <c r="F40" s="5">
        <v>0</v>
      </c>
      <c r="G40" s="5">
        <v>0</v>
      </c>
      <c r="H40" s="5">
        <f>ROUND(D40*F40, 0)</f>
        <v>0</v>
      </c>
      <c r="I40" s="5">
        <f>ROUND(D40*G40, 0)</f>
        <v>0</v>
      </c>
    </row>
    <row r="42" spans="1:9" ht="89.25" x14ac:dyDescent="0.25">
      <c r="A42" s="7">
        <v>21</v>
      </c>
      <c r="B42" s="1" t="s">
        <v>81</v>
      </c>
      <c r="C42" s="1" t="s">
        <v>82</v>
      </c>
      <c r="D42" s="5">
        <v>6</v>
      </c>
      <c r="E42" s="1" t="s">
        <v>18</v>
      </c>
      <c r="F42" s="5">
        <v>0</v>
      </c>
      <c r="G42" s="5">
        <v>0</v>
      </c>
      <c r="H42" s="5">
        <f>ROUND(D42*F42, 0)</f>
        <v>0</v>
      </c>
      <c r="I42" s="5">
        <f>ROUND(D42*G42, 0)</f>
        <v>0</v>
      </c>
    </row>
    <row r="44" spans="1:9" ht="63.75" x14ac:dyDescent="0.25">
      <c r="A44" s="7">
        <v>22</v>
      </c>
      <c r="B44" s="1" t="s">
        <v>83</v>
      </c>
      <c r="C44" s="1" t="s">
        <v>84</v>
      </c>
      <c r="D44" s="5">
        <v>2</v>
      </c>
      <c r="E44" s="1" t="s">
        <v>18</v>
      </c>
      <c r="F44" s="5">
        <v>0</v>
      </c>
      <c r="G44" s="5">
        <v>0</v>
      </c>
      <c r="H44" s="5">
        <f>ROUND(D44*F44, 0)</f>
        <v>0</v>
      </c>
      <c r="I44" s="5">
        <f>ROUND(D44*G44, 0)</f>
        <v>0</v>
      </c>
    </row>
    <row r="46" spans="1:9" ht="25.5" x14ac:dyDescent="0.25">
      <c r="A46" s="7">
        <v>23</v>
      </c>
      <c r="B46" s="1" t="s">
        <v>85</v>
      </c>
      <c r="C46" s="1" t="s">
        <v>87</v>
      </c>
      <c r="D46" s="5">
        <v>12</v>
      </c>
      <c r="E46" s="1" t="s">
        <v>86</v>
      </c>
      <c r="F46" s="5">
        <v>0</v>
      </c>
      <c r="G46" s="5">
        <v>0</v>
      </c>
      <c r="H46" s="5">
        <f>ROUND(D46*F46, 0)</f>
        <v>0</v>
      </c>
      <c r="I46" s="5">
        <f>ROUND(D46*G46, 0)</f>
        <v>0</v>
      </c>
    </row>
    <row r="48" spans="1:9" ht="25.5" x14ac:dyDescent="0.25">
      <c r="A48" s="7">
        <v>24</v>
      </c>
      <c r="B48" s="1" t="s">
        <v>88</v>
      </c>
      <c r="C48" s="1" t="s">
        <v>90</v>
      </c>
      <c r="D48" s="5">
        <v>16</v>
      </c>
      <c r="E48" s="1" t="s">
        <v>89</v>
      </c>
      <c r="F48" s="5">
        <v>0</v>
      </c>
      <c r="G48" s="5">
        <v>0</v>
      </c>
      <c r="H48" s="5">
        <f>ROUND(D48*F48, 0)</f>
        <v>0</v>
      </c>
      <c r="I48" s="5">
        <f>ROUND(D48*G48, 0)</f>
        <v>0</v>
      </c>
    </row>
    <row r="50" spans="1:9" ht="51" x14ac:dyDescent="0.25">
      <c r="A50" s="7">
        <v>25</v>
      </c>
      <c r="B50" s="1" t="s">
        <v>91</v>
      </c>
      <c r="C50" s="1" t="s">
        <v>92</v>
      </c>
      <c r="D50" s="5">
        <v>1</v>
      </c>
      <c r="E50" s="1" t="s">
        <v>18</v>
      </c>
      <c r="F50" s="5">
        <v>0</v>
      </c>
      <c r="G50" s="5">
        <v>0</v>
      </c>
      <c r="H50" s="5">
        <f>ROUND(D50*F50, 0)</f>
        <v>0</v>
      </c>
      <c r="I50" s="5">
        <f>ROUND(D50*G50, 0)</f>
        <v>0</v>
      </c>
    </row>
    <row r="52" spans="1:9" s="8" customFormat="1" x14ac:dyDescent="0.25">
      <c r="A52" s="6"/>
      <c r="B52" s="2"/>
      <c r="C52" s="2" t="s">
        <v>15</v>
      </c>
      <c r="D52" s="4"/>
      <c r="E52" s="2"/>
      <c r="F52" s="4"/>
      <c r="G52" s="4"/>
      <c r="H52" s="4">
        <f>ROUND(SUM(H2:H51),0)</f>
        <v>0</v>
      </c>
      <c r="I52" s="4">
        <f>ROUND(SUM(I2:I51),0)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Roman,bold"&amp;10 Elektromosenergia-ellátás, villanyszerelés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/>
  </sheetViews>
  <sheetFormatPr defaultColWidth="8.7109375" defaultRowHeight="12.75" x14ac:dyDescent="0.25"/>
  <cols>
    <col min="1" max="1" width="4.28515625" style="7" customWidth="1"/>
    <col min="2" max="2" width="9.140625" style="1" customWidth="1"/>
    <col min="3" max="3" width="32.5703125" style="1" customWidth="1"/>
    <col min="4" max="4" width="6.5703125" style="5" customWidth="1"/>
    <col min="5" max="5" width="6.5703125" style="1" customWidth="1"/>
    <col min="6" max="7" width="8.140625" style="5" customWidth="1"/>
    <col min="8" max="9" width="9.5703125" style="5" customWidth="1"/>
    <col min="10" max="10" width="15.5703125" style="1" customWidth="1"/>
    <col min="11" max="16384" width="8.7109375" style="1"/>
  </cols>
  <sheetData>
    <row r="1" spans="1:9" s="3" customFormat="1" ht="25.5" x14ac:dyDescent="0.2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x14ac:dyDescent="0.25">
      <c r="A2" s="7">
        <v>1</v>
      </c>
      <c r="B2" s="1" t="s">
        <v>94</v>
      </c>
      <c r="C2" s="1" t="s">
        <v>96</v>
      </c>
      <c r="D2" s="5">
        <v>0.06</v>
      </c>
      <c r="E2" s="1" t="s">
        <v>95</v>
      </c>
      <c r="F2" s="5">
        <v>0</v>
      </c>
      <c r="G2" s="5">
        <v>0</v>
      </c>
      <c r="H2" s="5">
        <f>ROUND(D2*F2, 0)</f>
        <v>0</v>
      </c>
      <c r="I2" s="5">
        <f>ROUND(D2*G2, 0)</f>
        <v>0</v>
      </c>
    </row>
    <row r="4" spans="1:9" ht="25.5" x14ac:dyDescent="0.25">
      <c r="A4" s="7">
        <v>2</v>
      </c>
      <c r="B4" s="1" t="s">
        <v>97</v>
      </c>
      <c r="C4" s="1" t="s">
        <v>98</v>
      </c>
      <c r="D4" s="5">
        <v>0.4</v>
      </c>
      <c r="E4" s="1" t="s">
        <v>95</v>
      </c>
      <c r="F4" s="5">
        <v>0</v>
      </c>
      <c r="G4" s="5">
        <v>0</v>
      </c>
      <c r="H4" s="5">
        <f>ROUND(D4*F4, 0)</f>
        <v>0</v>
      </c>
      <c r="I4" s="5">
        <f>ROUND(D4*G4, 0)</f>
        <v>0</v>
      </c>
    </row>
    <row r="6" spans="1:9" s="8" customFormat="1" x14ac:dyDescent="0.25">
      <c r="A6" s="6"/>
      <c r="B6" s="2"/>
      <c r="C6" s="2" t="s">
        <v>15</v>
      </c>
      <c r="D6" s="4"/>
      <c r="E6" s="2"/>
      <c r="F6" s="4"/>
      <c r="G6" s="4"/>
      <c r="H6" s="4">
        <f>ROUND(SUM(H2:H5),0)</f>
        <v>0</v>
      </c>
      <c r="I6" s="4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Roman,bold"&amp;10 Takarítási munka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8</vt:i4>
      </vt:variant>
    </vt:vector>
  </HeadingPairs>
  <TitlesOfParts>
    <vt:vector size="8" baseType="lpstr">
      <vt:lpstr>Záradék</vt:lpstr>
      <vt:lpstr>Összesítő</vt:lpstr>
      <vt:lpstr>Zsaluzás és állványozás</vt:lpstr>
      <vt:lpstr>Falazás és egyéb kőművesmunka</vt:lpstr>
      <vt:lpstr>Vakolás és rabicolás</vt:lpstr>
      <vt:lpstr>Felületképzés</vt:lpstr>
      <vt:lpstr>Elektromosenergia-ellátás, vill</vt:lpstr>
      <vt:lpstr>Takarítási munka</vt:lpstr>
    </vt:vector>
  </TitlesOfParts>
  <Company>Ecovill BT.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Zsoldis József</cp:lastModifiedBy>
  <dcterms:created xsi:type="dcterms:W3CDTF">2023-04-21T11:02:37Z</dcterms:created>
  <dcterms:modified xsi:type="dcterms:W3CDTF">2023-05-09T12:52:55Z</dcterms:modified>
</cp:coreProperties>
</file>