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https://evinzrt-my.sharepoint.com/personal/jzsoldis_evin_hu/Documents/EVIN_2023/beszerzések_2023/Nefi12+Péterfy43 épületfelújítás/műszaki doksik_Nef12+Péterfy43/tetőfelújítás_Péterfy43/"/>
    </mc:Choice>
  </mc:AlternateContent>
  <xr:revisionPtr revIDLastSave="0" documentId="8_{7F1AAC08-9AA7-46CB-AC42-553995D93CF5}" xr6:coauthVersionLast="47" xr6:coauthVersionMax="47" xr10:uidLastSave="{00000000-0000-0000-0000-000000000000}"/>
  <bookViews>
    <workbookView xWindow="-120" yWindow="-120" windowWidth="29040" windowHeight="15720"/>
  </bookViews>
  <sheets>
    <sheet name="Záradék" sheetId="9" r:id="rId1"/>
    <sheet name="Összesítő" sheetId="8" r:id="rId2"/>
    <sheet name="Felvonulási létesítmények" sheetId="7" r:id="rId3"/>
    <sheet name="Zsaluzás és állványozás" sheetId="6" r:id="rId4"/>
    <sheet name="Irtás, föld- és sziklamunka" sheetId="5" r:id="rId5"/>
    <sheet name="Falazás és egyéb kőművesmunka" sheetId="4" r:id="rId6"/>
    <sheet name="Ácsmunka" sheetId="3" r:id="rId7"/>
    <sheet name="Tetőfedés" sheetId="2" r:id="rId8"/>
    <sheet name="Bádogozás" sheetId="1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1" l="1"/>
  <c r="H4" i="1"/>
  <c r="I14" i="1"/>
  <c r="H14" i="1"/>
  <c r="I12" i="1"/>
  <c r="I32" i="1"/>
  <c r="C8" i="8"/>
  <c r="H12" i="1"/>
  <c r="I8" i="3"/>
  <c r="H8" i="3"/>
  <c r="H31" i="3"/>
  <c r="B6" i="8"/>
  <c r="I30" i="1"/>
  <c r="H30" i="1"/>
  <c r="I2" i="6"/>
  <c r="I8" i="6"/>
  <c r="C3" i="8"/>
  <c r="H2" i="6"/>
  <c r="H8" i="6"/>
  <c r="B3" i="8"/>
  <c r="H4" i="6"/>
  <c r="I12" i="7"/>
  <c r="H12" i="7"/>
  <c r="I14" i="2"/>
  <c r="H14" i="2"/>
  <c r="I28" i="1"/>
  <c r="H28" i="1"/>
  <c r="I10" i="7"/>
  <c r="H10" i="7"/>
  <c r="I6" i="5"/>
  <c r="H6" i="5"/>
  <c r="I29" i="3"/>
  <c r="H29" i="3"/>
  <c r="I8" i="7"/>
  <c r="H8" i="7"/>
  <c r="I6" i="7"/>
  <c r="H6" i="7"/>
  <c r="I25" i="1"/>
  <c r="H25" i="1"/>
  <c r="I23" i="1"/>
  <c r="H23" i="1"/>
  <c r="I21" i="1"/>
  <c r="H21" i="1"/>
  <c r="I19" i="1"/>
  <c r="H19" i="1"/>
  <c r="I17" i="1"/>
  <c r="H17" i="1"/>
  <c r="I10" i="1"/>
  <c r="H10" i="1"/>
  <c r="H32" i="1"/>
  <c r="B8" i="8"/>
  <c r="I8" i="1"/>
  <c r="H8" i="1"/>
  <c r="I6" i="1"/>
  <c r="H6" i="1"/>
  <c r="I2" i="1"/>
  <c r="H2" i="1"/>
  <c r="I12" i="2"/>
  <c r="H12" i="2"/>
  <c r="I10" i="2"/>
  <c r="H10" i="2"/>
  <c r="I8" i="2"/>
  <c r="I16" i="2"/>
  <c r="C7" i="8"/>
  <c r="H8" i="2"/>
  <c r="I6" i="2"/>
  <c r="H6" i="2"/>
  <c r="I4" i="2"/>
  <c r="H4" i="2"/>
  <c r="I2" i="2"/>
  <c r="H2" i="2"/>
  <c r="H16" i="2"/>
  <c r="B7" i="8"/>
  <c r="I27" i="3"/>
  <c r="H27" i="3"/>
  <c r="I25" i="3"/>
  <c r="H25" i="3"/>
  <c r="I23" i="3"/>
  <c r="H23" i="3"/>
  <c r="I21" i="3"/>
  <c r="H21" i="3"/>
  <c r="I19" i="3"/>
  <c r="H19" i="3"/>
  <c r="I17" i="3"/>
  <c r="H17" i="3"/>
  <c r="I15" i="3"/>
  <c r="H15" i="3"/>
  <c r="I12" i="3"/>
  <c r="H12" i="3"/>
  <c r="I10" i="3"/>
  <c r="H10" i="3"/>
  <c r="I6" i="3"/>
  <c r="I31" i="3"/>
  <c r="C6" i="8"/>
  <c r="H6" i="3"/>
  <c r="I4" i="3"/>
  <c r="H4" i="3"/>
  <c r="I2" i="3"/>
  <c r="H2" i="3"/>
  <c r="I2" i="4"/>
  <c r="I4" i="4"/>
  <c r="C5" i="8"/>
  <c r="H2" i="4"/>
  <c r="H4" i="4"/>
  <c r="B5" i="8"/>
  <c r="I4" i="5"/>
  <c r="I8" i="5"/>
  <c r="C4" i="8"/>
  <c r="H4" i="5"/>
  <c r="I2" i="5"/>
  <c r="H2" i="5"/>
  <c r="I6" i="6"/>
  <c r="H6" i="6"/>
  <c r="I4" i="6"/>
  <c r="I4" i="7"/>
  <c r="H4" i="7"/>
  <c r="H14" i="7"/>
  <c r="B2" i="8"/>
  <c r="I2" i="7"/>
  <c r="I14" i="7"/>
  <c r="C2" i="8"/>
  <c r="H2" i="7"/>
  <c r="H8" i="5"/>
  <c r="B4" i="8"/>
  <c r="C24" i="9"/>
  <c r="C25" i="9"/>
  <c r="B9" i="8"/>
  <c r="D24" i="9"/>
  <c r="D25" i="9"/>
  <c r="C9" i="8"/>
  <c r="C26" i="9"/>
  <c r="C27" i="9"/>
  <c r="C28" i="9"/>
</calcChain>
</file>

<file path=xl/sharedStrings.xml><?xml version="1.0" encoding="utf-8"?>
<sst xmlns="http://schemas.openxmlformats.org/spreadsheetml/2006/main" count="262" uniqueCount="143">
  <si>
    <t>Munkanem megnevezése</t>
  </si>
  <si>
    <t>Anyag összege</t>
  </si>
  <si>
    <t>Díj összege</t>
  </si>
  <si>
    <t>Ssz.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</si>
  <si>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</si>
  <si>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</si>
  <si>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</si>
  <si>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</si>
  <si>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</si>
  <si>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</si>
  <si>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</si>
  <si>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</si>
  <si>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db</t>
  </si>
  <si>
    <t>12-006-3.2</t>
  </si>
  <si>
    <t>m2</t>
  </si>
  <si>
    <t>Védődeszkázat készítése, vízszintes</t>
  </si>
  <si>
    <t>Munkanem összesen:</t>
  </si>
  <si>
    <t>Felvonulási létesítmények</t>
  </si>
  <si>
    <t>15-012-23.2</t>
  </si>
  <si>
    <t>15-016-1.1-0023126</t>
  </si>
  <si>
    <t>Zsaluzás és állványozás</t>
  </si>
  <si>
    <t>21-011-11.6</t>
  </si>
  <si>
    <t>21-011-12</t>
  </si>
  <si>
    <t>m3</t>
  </si>
  <si>
    <t>Munkahelyi depóniából építési törmelék konténerbe rakása,  kézi erővel, önálló munka esetén elszámolva, konténer szállítás nélkül</t>
  </si>
  <si>
    <r>
      <t>Építési törmelék konténeres elszállítása, lerakása, lerakóhelyi díjjal, 8,0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-es konténerbe</t>
    </r>
  </si>
  <si>
    <t>Irtás, föld- és sziklamunka</t>
  </si>
  <si>
    <t>33-091-7.2.1-1110002</t>
  </si>
  <si>
    <t>m</t>
  </si>
  <si>
    <t>Teherhordó és kitöltő falazat, égetett agyag-kerámia termékekből, macskalépcső és tűzfal készítése, 5. sorig történő visszafalazása kisméretű tömör téglából Kisméretű tömör tégla 250x120x65 mm I.o. M 1 (Hf10-mc) falazó, cementes mészhabarcs</t>
  </si>
  <si>
    <t>Falazás és egyéb kőművesmunka</t>
  </si>
  <si>
    <t>35-000-1.1</t>
  </si>
  <si>
    <t>35-000-2.1</t>
  </si>
  <si>
    <t>Tetőlécezés bontása bármely egyszeres hornyolt cserépfedés alatt</t>
  </si>
  <si>
    <t>35-000-5.4</t>
  </si>
  <si>
    <t>Födémszerkezet homlokdeszka bontása</t>
  </si>
  <si>
    <t>35-000-5.5</t>
  </si>
  <si>
    <t>Födémszerkezet oromdeszka bontása</t>
  </si>
  <si>
    <t>35-002-4.2-0113004</t>
  </si>
  <si>
    <t>Páraáteresztő, vízzáró alátétfólia, alátétfedés, vagy alátétszigetelés terítése 15 cm-es átfedéssel (ellenléc külön tételben számolandó) ragasztóval vagy ragasztószalaggal folytonosítva MASTERPLAST Mastermax 3 Eco páraáteresztő, háromrétegű tetőfólia</t>
  </si>
  <si>
    <t>normál hőterhelésre, 100 g/m2, Sd=0,02m, W1, Cikkszám: 0202-10015A75</t>
  </si>
  <si>
    <t>35-003-1.1-0410024</t>
  </si>
  <si>
    <t>Tetőlécezés hornyolt cserépfedés alá Fenyő tetőléc 3-6,5 m 25x50 mm</t>
  </si>
  <si>
    <t>35-003-1.6</t>
  </si>
  <si>
    <t>Tetőlécezés tetőfelület ellenlécezésének elkészítése</t>
  </si>
  <si>
    <t>35-004-1.3</t>
  </si>
  <si>
    <t>35-004-1.4</t>
  </si>
  <si>
    <t>Deszkázás homlokdeszka léctagozattal, gyalulva, 30 cm szélességig</t>
  </si>
  <si>
    <t>35-011-1.2.1-0251508</t>
  </si>
  <si>
    <t>Faanyag gomba és rovarkártevő elleni megszüntető védelme mázolási technológiával felhordott anyaggal PANNON-PROTECT DIFFUSIT IC-B gomba-, rovarkárt megszüntető faanyagvédő szer, színtelen</t>
  </si>
  <si>
    <t>35-011-1.3.2-0251013</t>
  </si>
  <si>
    <t>Faanyag gomba és rovarkártevő elleni megelőző, egyidejűleg égéskésleltető védelme merítéses, bemártásos, fürösztéses technológiával felhordott anyaggal PYRONATUR faanyag rovar, gomba és tűz elleni védőszer</t>
  </si>
  <si>
    <t>35-080-4.1-0310010</t>
  </si>
  <si>
    <t>fam3</t>
  </si>
  <si>
    <r>
      <t>Fa tetőszerkezet bontása 0,036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/m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famennyiségig</t>
    </r>
  </si>
  <si>
    <t>Ácsmunka</t>
  </si>
  <si>
    <t>41-000-4</t>
  </si>
  <si>
    <t>Cserépfedés bontása (bármely rendszerű)</t>
  </si>
  <si>
    <t>41-003-21.2-0115204</t>
  </si>
  <si>
    <t>Egyszeres fedés húzott, hornyolt tetőcserepekkel, 41-45° tetőhajlásszög között, minden második cserép rögzítésével TONDACH Hornyolt hódfarkú alapcserép 21x40 cm, engóbozott</t>
  </si>
  <si>
    <t>41-003-29.3-0115325</t>
  </si>
  <si>
    <t>Egyszeres húzott, hornyolt  tetőcserép fedésnél, taréjgerinc készítése kúpcseréppel, kúpcseréprögzítővel,gerincszellőző-szalaggal, fésűs gerincelemmel vagy kúpalátéttel TONDACH Hornyolt gerinccserép gerincrögzítővel, kerámia, 38x17 cm, engóbozott</t>
  </si>
  <si>
    <t>41-003-29.21-0115193</t>
  </si>
  <si>
    <t>Egyszeres húzott, hornyolt  tetőcserép fedésnél, szellőzőcserép elhelyezése TONDACH Hornyolt egyenesvágású kerámia szellőzőcserép, 21x40 cm, téglavörös</t>
  </si>
  <si>
    <t>41-003-119.33-0194020</t>
  </si>
  <si>
    <t>Sajtolt égetett agyag tetőcserepeknél tetőkibúvó ablak elhelyezése TONDACH univerzális tetőkibúvó ablak 45x55 cm</t>
  </si>
  <si>
    <t>Tetőfedés</t>
  </si>
  <si>
    <t>43-000-2</t>
  </si>
  <si>
    <t>Fekvőeresz vagy párkányba süllyesztett csatornák bontása, 100 cm kiterített szélességig</t>
  </si>
  <si>
    <t>43-000-5</t>
  </si>
  <si>
    <t>Lefolyó csatorna bontása 50 cm kiterített szélességig</t>
  </si>
  <si>
    <t>43-000-7</t>
  </si>
  <si>
    <t>Szegélyek, párkány könyöklő bontása, 100 cm kiterített szélességig</t>
  </si>
  <si>
    <t>43-000-11</t>
  </si>
  <si>
    <t>Tetőkibúvó ajtó vagy tetőablak bontása</t>
  </si>
  <si>
    <t>43-003-4.1.1.2-0993107</t>
  </si>
  <si>
    <t>Falszegély szerelése keményhéjalású tetőhöz, minősített ötvözött horganylemezből, 40 cm kiterített szélességgel RHEINZINK QUALITY ZINC minőségű titáncink lemezből szegély 0,65 mm vtg., kiterített szélesség: 351-400, prePATINA bright rolled felületű</t>
  </si>
  <si>
    <t>43-003-5.1.1.1-0993106</t>
  </si>
  <si>
    <t>Kéményszegély szerelése keményhéjalású tetőhöz, minősített ötvözött horganylemezből, 33 cm kiterített szélességig RHEINZINK QUALITY ZINC minőségű titáncink lemezből szegély 0,65 mm vtg., kiterített szélesség: 301-350, prePATINA bright rolled felületű</t>
  </si>
  <si>
    <t>43-003-7.1.1.1-0993112</t>
  </si>
  <si>
    <t>Hajlatbádogozás korcolt kivitelben, kiselemes vagy táblás tetőfedő rendszerhez, egyenes kivitelben, minősített ötvözött horganylemezből, 50-65 cm kiterített szélességben RHEINZINK QUALITY ZINC minőségű titáncink lemezből szegély 0,65 mm vtg., kiterített</t>
  </si>
  <si>
    <t>Bádogozás</t>
  </si>
  <si>
    <t>Összesen:</t>
  </si>
  <si>
    <t xml:space="preserve">                                       </t>
  </si>
  <si>
    <t xml:space="preserve"> Kelt:      20.. év...........hó...nap </t>
  </si>
  <si>
    <t xml:space="preserve"> Szám         :.............           </t>
  </si>
  <si>
    <t xml:space="preserve"> KSH besorolás:.....................   </t>
  </si>
  <si>
    <t xml:space="preserve"> Teljesítés:20.. év...........hó...nap </t>
  </si>
  <si>
    <t xml:space="preserve">A munka leírása:                       </t>
  </si>
  <si>
    <t xml:space="preserve"> Készítette   :.....................   </t>
  </si>
  <si>
    <t xml:space="preserve">                                                                              </t>
  </si>
  <si>
    <t>Költségvetés főösszesítő</t>
  </si>
  <si>
    <t>Megnevezés</t>
  </si>
  <si>
    <t>Anyagköltség</t>
  </si>
  <si>
    <t>Díjköltség</t>
  </si>
  <si>
    <t>1. Építmény közvetlen költségei</t>
  </si>
  <si>
    <t>1.1 Közvetlen önköltség összesen</t>
  </si>
  <si>
    <t>2.1 ÁFA vetítési alap</t>
  </si>
  <si>
    <t>2.2 Áfa</t>
  </si>
  <si>
    <t>3.  A munka ára</t>
  </si>
  <si>
    <t>Aláírás</t>
  </si>
  <si>
    <t>GEDA emelő bérlése és helyszínen tartása (14-21 napra)</t>
  </si>
  <si>
    <t>K-tétel</t>
  </si>
  <si>
    <t>klt</t>
  </si>
  <si>
    <t>12-011-001.1-0025001</t>
  </si>
  <si>
    <t>Mobil WC bérleti díj elszámolása, szállítással, heti karbantartással Mobil W.C. bérleti díj/hó</t>
  </si>
  <si>
    <t>12-021-001.1-0121601</t>
  </si>
  <si>
    <t>Ideiglenes kerítés, mobil kerítés elhelyezése (tartozékok külön tételben) STEELVENT ST11/11 csőkeretes előhorganyzott mobilkerítés, szélesség: 3500 mm, magasság: 2000 mm, huzalátmérő: 3,5 mm, hálóosztás: 100x300 mm</t>
  </si>
  <si>
    <t>Egyszeres húzott, hornyolt  tetőcserép fedésnél, fém vápaelem elhelyezése TONDACH alumínium vápaelem, 2000x500×0,6 mm (vápa bádog helyének elkészítése, hajlattbádog külön tételben)</t>
  </si>
  <si>
    <t>41-003-29.5-0194003-M</t>
  </si>
  <si>
    <t>Padlástérbe felhordott jelentős mennyiségű és a zárófödémet indokolatlanul terhelő építési törmelék lehordása és konténerbe helyezése</t>
  </si>
  <si>
    <t>Ideiglenes fóliatakarás héjazat elbontását követően (szükség esetén) mezőgazdasági fólia 12,5m szélességű</t>
  </si>
  <si>
    <t>Padlásajtó szakszerű lakatos javítása, zár beépítéssel, felüeltkezeléssel (indokolt esetben csere)</t>
  </si>
  <si>
    <t>Függőereszcsatorna szerelése, félkörszelvényű, bármilyen kiterített szélességben, horganylemezből Függőereszcsatorna H 0,65, félkör szelvényű, Ksz: 33 cm (csatornatartó vasakkal + idomokkal)</t>
  </si>
  <si>
    <t>43-002-1.8-0110002-M</t>
  </si>
  <si>
    <t>Lefolyócső szerelése kör keresztmetszettel, bármilyen kiterített szélességgel, horganylemezből Horgany lefolyócső H 0,65 mm, körszelvényű, Ksz: 33 cm (tartóvassal + kiköpővel hattyúnyakkal)</t>
  </si>
  <si>
    <t>43-002-11.7-0110152-M</t>
  </si>
  <si>
    <t>Acél létra elhelyezése (rögzítve)</t>
  </si>
  <si>
    <t>Közterületfoglalási engedély</t>
  </si>
  <si>
    <r>
      <t>Guruló állvány, 2,50x0,75 m-es járólappal, 2,00 kN/m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terhelhetőséggel, 4,6 m járólapmagasság (típus: 741202) KRAUSE guruló állvány 2,50x0,75 m-es járólappal, 2,00 kN/m2 terhelhetőséggel, 4,6 m járólapmagasság (típus: 741202) (függőfolyosóra)</t>
    </r>
  </si>
  <si>
    <t>Szelemen, szarufa, lécezés cseréje; szelemenek, székoszlopok, váltó- és fiókgerendák Lucfenyő fűrészelt gerenda 100x150 mm-es (FAANYAGVÉDELMI  SZAKVÉLEMÉNY SZERINT) mj.: lécezés alatti szarufa többlettel számolva</t>
  </si>
  <si>
    <t>1071 Bp. Damjanich utca 12.</t>
  </si>
  <si>
    <t>Asz: 12194528-2-42</t>
  </si>
  <si>
    <t>Cégjegyzékszám: 01-10-043258</t>
  </si>
  <si>
    <t>Bsz:11784009-20600413-00000000</t>
  </si>
  <si>
    <t>Név: Tető felújítási munkák</t>
  </si>
  <si>
    <t>EVIN Nonprofit Zrt.</t>
  </si>
  <si>
    <t>szélesség: 601-650, prePATINA bright rolled felületű (VÁPA)</t>
  </si>
  <si>
    <t>Védőtető készítése, gyalogos forgalomfolyosó készítése keretes állványrendszernél (belső udvar)</t>
  </si>
  <si>
    <t>15-012-2.2</t>
  </si>
  <si>
    <t>Több pallószint képzésére alkalmas belső csőállvány készítése pallóterítés nélkül,  állványépítés MSZ- és alkalmazástechnikai kézikönyv szerint 10,01-16,00 m pallószint magasság között</t>
  </si>
  <si>
    <t xml:space="preserve">Készült: 2023. június  </t>
  </si>
  <si>
    <t>Cím: VII. kerület Péterfy S. u. 43.</t>
  </si>
  <si>
    <t>Bádog alatti deszkázat bontása</t>
  </si>
  <si>
    <t>Deszkázás ereszdeszkázás gyalult, hornyolt deszkával, hajópadlóval (BÁDOG ALATT is)</t>
  </si>
  <si>
    <t>Szelemen, szarufa, faanyagvédelmi szakvélemény szerinti bárdolása (9 db elem)</t>
  </si>
  <si>
    <t>43-001-1.1.2.1-0148201</t>
  </si>
  <si>
    <t>Táblás fedések; Sima fémlemez fedés táblalemezből egyszerű korcolt kivitelben, mínősített ötvözött horganylemezből RHEINZINK táblalemez "standard" felület 1000x2000 mm, 0,65 mm vtg, 150 6014</t>
  </si>
  <si>
    <t>43-001-2.4.2.9.1-0149651</t>
  </si>
  <si>
    <t>Sávos szalagfedések; Fémlemez szalagfedések vonalmenti kapcsolatainak készítése, horganyzott acél, színes műanyagbevonatú horganyzott acél, minősített ötvözött horganylemez és bevonatos ötvözött alumínium lemezből,készült kettős állókorcos</t>
  </si>
  <si>
    <t>fémlemezfedésben, vápa kialakítása, egyszeres fekvőkorccal csatlakoztatott vápalemeznél (600 mm) Vápa kialakítása PREFALZ® alumínium szalagból fényes felülettel, 0,7 mm vtg., Ksz: 60 cm</t>
  </si>
  <si>
    <t>Táblás fedések és attika bádog bontása</t>
  </si>
  <si>
    <t>Attika bádogozása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</si>
</sst>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7" formatCode="_-* #,##0_-;\-* #,##0_-;_-* &quot;-&quot;??_-;_-@_-"/>
  </numFmts>
  <fonts count="11" x14ac:knownFonts="1">
    <font>
      <sz val="11"/>
      <color theme="1"/>
      <name val="Calibri"/>
      <family val="2"/>
      <charset val="238"/>
      <scheme val="minor"/>
    </font>
    <font>
      <sz val="10"/>
      <color indexed="8"/>
      <name val="Times New Roman CE"/>
      <charset val="238"/>
    </font>
    <font>
      <vertAlign val="superscript"/>
      <sz val="10"/>
      <color indexed="8"/>
      <name val="Times New Roman CE"/>
      <charset val="238"/>
    </font>
    <font>
      <sz val="10"/>
      <name val="Arial"/>
      <charset val="238"/>
    </font>
    <font>
      <sz val="12"/>
      <name val="Times New Roman"/>
      <family val="1"/>
      <charset val="238"/>
    </font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 CE"/>
      <charset val="238"/>
    </font>
    <font>
      <b/>
      <sz val="10"/>
      <color theme="1"/>
      <name val="Times New Roman CE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3" fillId="0" borderId="0"/>
    <xf numFmtId="0" fontId="3" fillId="0" borderId="0"/>
  </cellStyleXfs>
  <cellXfs count="42">
    <xf numFmtId="0" fontId="0" fillId="0" borderId="0" xfId="0"/>
    <xf numFmtId="0" fontId="7" fillId="0" borderId="0" xfId="0" applyFont="1" applyAlignment="1">
      <alignment vertical="top" wrapText="1"/>
    </xf>
    <xf numFmtId="49" fontId="7" fillId="0" borderId="0" xfId="0" applyNumberFormat="1" applyFont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" xfId="0" applyFont="1" applyBorder="1" applyAlignment="1">
      <alignment horizontal="right" vertical="top" wrapText="1"/>
    </xf>
    <xf numFmtId="0" fontId="7" fillId="0" borderId="0" xfId="0" applyFont="1" applyAlignment="1">
      <alignment horizontal="right" vertical="top" wrapText="1"/>
    </xf>
    <xf numFmtId="0" fontId="8" fillId="0" borderId="1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8" fillId="0" borderId="0" xfId="0" applyFont="1" applyBorder="1" applyAlignment="1">
      <alignment vertical="top" wrapText="1"/>
    </xf>
    <xf numFmtId="0" fontId="9" fillId="0" borderId="0" xfId="0" applyFont="1" applyAlignment="1">
      <alignment vertical="top"/>
    </xf>
    <xf numFmtId="0" fontId="9" fillId="0" borderId="0" xfId="0" applyFont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right" vertical="top" wrapText="1"/>
    </xf>
    <xf numFmtId="0" fontId="10" fillId="0" borderId="0" xfId="0" applyFont="1" applyAlignment="1">
      <alignment vertical="top"/>
    </xf>
    <xf numFmtId="0" fontId="9" fillId="0" borderId="2" xfId="0" applyFont="1" applyBorder="1" applyAlignment="1">
      <alignment vertical="top"/>
    </xf>
    <xf numFmtId="10" fontId="9" fillId="0" borderId="2" xfId="0" applyNumberFormat="1" applyFont="1" applyBorder="1" applyAlignment="1">
      <alignment vertical="top"/>
    </xf>
    <xf numFmtId="0" fontId="9" fillId="0" borderId="0" xfId="0" applyFont="1" applyAlignment="1">
      <alignment horizontal="left" vertical="top"/>
    </xf>
    <xf numFmtId="0" fontId="9" fillId="0" borderId="2" xfId="0" applyFont="1" applyBorder="1" applyAlignment="1">
      <alignment horizontal="right" vertical="top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left" vertical="top" wrapText="1"/>
    </xf>
    <xf numFmtId="0" fontId="9" fillId="0" borderId="0" xfId="0" applyFont="1" applyAlignment="1">
      <alignment vertical="top"/>
    </xf>
    <xf numFmtId="49" fontId="7" fillId="0" borderId="0" xfId="0" applyNumberFormat="1" applyFont="1" applyAlignment="1">
      <alignment vertical="top" wrapText="1"/>
    </xf>
    <xf numFmtId="0" fontId="4" fillId="0" borderId="0" xfId="4" applyFont="1" applyAlignment="1">
      <alignment vertical="top"/>
    </xf>
    <xf numFmtId="167" fontId="9" fillId="0" borderId="2" xfId="1" applyNumberFormat="1" applyFont="1" applyBorder="1" applyAlignment="1">
      <alignment vertical="top"/>
    </xf>
    <xf numFmtId="0" fontId="8" fillId="0" borderId="0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49" fontId="5" fillId="0" borderId="0" xfId="0" applyNumberFormat="1" applyFont="1" applyAlignment="1">
      <alignment vertical="top" wrapText="1"/>
    </xf>
    <xf numFmtId="0" fontId="5" fillId="0" borderId="0" xfId="0" applyFont="1" applyAlignment="1">
      <alignment horizontal="right" vertical="top" wrapText="1"/>
    </xf>
    <xf numFmtId="0" fontId="10" fillId="0" borderId="0" xfId="5" applyFont="1" applyAlignment="1">
      <alignment vertical="top"/>
    </xf>
    <xf numFmtId="0" fontId="9" fillId="0" borderId="0" xfId="5" applyFont="1" applyAlignment="1">
      <alignment vertical="top"/>
    </xf>
    <xf numFmtId="0" fontId="9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167" fontId="9" fillId="0" borderId="3" xfId="1" applyNumberFormat="1" applyFont="1" applyBorder="1" applyAlignment="1">
      <alignment horizontal="center" vertical="top"/>
    </xf>
    <xf numFmtId="167" fontId="9" fillId="0" borderId="2" xfId="1" applyNumberFormat="1" applyFont="1" applyBorder="1" applyAlignment="1">
      <alignment horizontal="center" vertical="top"/>
    </xf>
    <xf numFmtId="167" fontId="9" fillId="0" borderId="1" xfId="1" applyNumberFormat="1" applyFont="1" applyBorder="1" applyAlignment="1">
      <alignment horizontal="center" vertical="top"/>
    </xf>
    <xf numFmtId="0" fontId="9" fillId="0" borderId="3" xfId="0" applyFont="1" applyBorder="1" applyAlignment="1">
      <alignment horizontal="center" vertical="top"/>
    </xf>
  </cellXfs>
  <cellStyles count="6">
    <cellStyle name="Ezres" xfId="1" builtinId="3"/>
    <cellStyle name="Normál" xfId="0" builtinId="0"/>
    <cellStyle name="Normál 2" xfId="2"/>
    <cellStyle name="Normál 2 2" xfId="3"/>
    <cellStyle name="Normál 2 3" xfId="4"/>
    <cellStyle name="Normál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tabSelected="1" workbookViewId="0">
      <selection sqref="A1:D1"/>
    </sheetView>
  </sheetViews>
  <sheetFormatPr defaultRowHeight="15.75" x14ac:dyDescent="0.25"/>
  <cols>
    <col min="1" max="1" width="36.42578125" style="10" customWidth="1"/>
    <col min="2" max="2" width="10.7109375" style="10" customWidth="1"/>
    <col min="3" max="4" width="15.7109375" style="10" customWidth="1"/>
    <col min="5" max="16384" width="9.140625" style="10"/>
  </cols>
  <sheetData>
    <row r="1" spans="1:4" s="14" customFormat="1" x14ac:dyDescent="0.25">
      <c r="A1" s="34" t="s">
        <v>126</v>
      </c>
      <c r="B1" s="34"/>
      <c r="C1" s="34"/>
      <c r="D1" s="34"/>
    </row>
    <row r="2" spans="1:4" s="14" customFormat="1" x14ac:dyDescent="0.25">
      <c r="A2" s="34"/>
      <c r="B2" s="34"/>
      <c r="C2" s="34"/>
      <c r="D2" s="34"/>
    </row>
    <row r="3" spans="1:4" s="14" customFormat="1" x14ac:dyDescent="0.25">
      <c r="A3" s="34"/>
      <c r="B3" s="34"/>
      <c r="C3" s="34"/>
      <c r="D3" s="34"/>
    </row>
    <row r="4" spans="1:4" x14ac:dyDescent="0.25">
      <c r="A4" s="35" t="s">
        <v>121</v>
      </c>
      <c r="B4" s="35"/>
      <c r="C4" s="35"/>
      <c r="D4" s="35"/>
    </row>
    <row r="5" spans="1:4" x14ac:dyDescent="0.25">
      <c r="A5" s="35" t="s">
        <v>122</v>
      </c>
      <c r="B5" s="35"/>
      <c r="C5" s="35"/>
      <c r="D5" s="35"/>
    </row>
    <row r="6" spans="1:4" x14ac:dyDescent="0.25">
      <c r="A6" s="35" t="s">
        <v>123</v>
      </c>
      <c r="B6" s="35"/>
      <c r="C6" s="35"/>
      <c r="D6" s="35"/>
    </row>
    <row r="7" spans="1:4" x14ac:dyDescent="0.25">
      <c r="A7" s="35" t="s">
        <v>124</v>
      </c>
      <c r="B7" s="35"/>
      <c r="C7" s="35"/>
      <c r="D7" s="35"/>
    </row>
    <row r="9" spans="1:4" x14ac:dyDescent="0.25">
      <c r="A9" s="26" t="s">
        <v>125</v>
      </c>
      <c r="C9" s="10" t="s">
        <v>83</v>
      </c>
    </row>
    <row r="10" spans="1:4" x14ac:dyDescent="0.25">
      <c r="A10" s="10" t="s">
        <v>83</v>
      </c>
      <c r="C10" s="10" t="s">
        <v>83</v>
      </c>
    </row>
    <row r="11" spans="1:4" x14ac:dyDescent="0.25">
      <c r="A11" s="26" t="s">
        <v>132</v>
      </c>
      <c r="C11" s="10" t="s">
        <v>84</v>
      </c>
    </row>
    <row r="12" spans="1:4" x14ac:dyDescent="0.25">
      <c r="A12" s="10" t="s">
        <v>83</v>
      </c>
      <c r="C12" s="10" t="s">
        <v>85</v>
      </c>
    </row>
    <row r="13" spans="1:4" x14ac:dyDescent="0.25">
      <c r="A13" s="10" t="s">
        <v>83</v>
      </c>
      <c r="C13" s="10" t="s">
        <v>86</v>
      </c>
    </row>
    <row r="14" spans="1:4" x14ac:dyDescent="0.25">
      <c r="A14" s="10" t="s">
        <v>83</v>
      </c>
      <c r="C14" s="10" t="s">
        <v>87</v>
      </c>
    </row>
    <row r="15" spans="1:4" x14ac:dyDescent="0.25">
      <c r="A15" s="10" t="s">
        <v>88</v>
      </c>
      <c r="C15" s="10" t="s">
        <v>89</v>
      </c>
    </row>
    <row r="16" spans="1:4" x14ac:dyDescent="0.25">
      <c r="A16" s="10" t="s">
        <v>90</v>
      </c>
    </row>
    <row r="17" spans="1:4" x14ac:dyDescent="0.25">
      <c r="A17" s="10" t="s">
        <v>90</v>
      </c>
    </row>
    <row r="18" spans="1:4" x14ac:dyDescent="0.25">
      <c r="A18" s="10" t="s">
        <v>90</v>
      </c>
    </row>
    <row r="19" spans="1:4" x14ac:dyDescent="0.25">
      <c r="A19" s="24" t="s">
        <v>131</v>
      </c>
    </row>
    <row r="20" spans="1:4" x14ac:dyDescent="0.25">
      <c r="A20" s="10" t="s">
        <v>90</v>
      </c>
    </row>
    <row r="22" spans="1:4" x14ac:dyDescent="0.25">
      <c r="A22" s="36" t="s">
        <v>91</v>
      </c>
      <c r="B22" s="37"/>
      <c r="C22" s="37"/>
      <c r="D22" s="37"/>
    </row>
    <row r="23" spans="1:4" x14ac:dyDescent="0.25">
      <c r="A23" s="15" t="s">
        <v>92</v>
      </c>
      <c r="B23" s="15"/>
      <c r="C23" s="18" t="s">
        <v>93</v>
      </c>
      <c r="D23" s="18" t="s">
        <v>94</v>
      </c>
    </row>
    <row r="24" spans="1:4" x14ac:dyDescent="0.25">
      <c r="A24" s="15" t="s">
        <v>95</v>
      </c>
      <c r="B24" s="15"/>
      <c r="C24" s="27">
        <f>ROUND(SUM(Összesítő!B2:B8),0)</f>
        <v>0</v>
      </c>
      <c r="D24" s="27">
        <f>ROUND(SUM(Összesítő!C2:C8),0)</f>
        <v>0</v>
      </c>
    </row>
    <row r="25" spans="1:4" x14ac:dyDescent="0.25">
      <c r="A25" s="15" t="s">
        <v>96</v>
      </c>
      <c r="B25" s="15"/>
      <c r="C25" s="27">
        <f>ROUND(C24,0)</f>
        <v>0</v>
      </c>
      <c r="D25" s="27">
        <f>ROUND(D24,0)</f>
        <v>0</v>
      </c>
    </row>
    <row r="26" spans="1:4" x14ac:dyDescent="0.25">
      <c r="A26" s="10" t="s">
        <v>97</v>
      </c>
      <c r="C26" s="38">
        <f>ROUND(C25+D25,0)</f>
        <v>0</v>
      </c>
      <c r="D26" s="38"/>
    </row>
    <row r="27" spans="1:4" x14ac:dyDescent="0.25">
      <c r="A27" s="15" t="s">
        <v>98</v>
      </c>
      <c r="B27" s="16">
        <v>0.27</v>
      </c>
      <c r="C27" s="39">
        <f>ROUND(C26*B27,0)</f>
        <v>0</v>
      </c>
      <c r="D27" s="39"/>
    </row>
    <row r="28" spans="1:4" x14ac:dyDescent="0.25">
      <c r="A28" s="15" t="s">
        <v>99</v>
      </c>
      <c r="B28" s="15"/>
      <c r="C28" s="40">
        <f>ROUND(C26+C27,0)</f>
        <v>0</v>
      </c>
      <c r="D28" s="40"/>
    </row>
    <row r="32" spans="1:4" x14ac:dyDescent="0.25">
      <c r="B32" s="41" t="s">
        <v>100</v>
      </c>
      <c r="C32" s="41"/>
    </row>
    <row r="34" spans="1:1" x14ac:dyDescent="0.25">
      <c r="A34" s="17"/>
    </row>
    <row r="35" spans="1:1" x14ac:dyDescent="0.25">
      <c r="A35" s="17"/>
    </row>
    <row r="36" spans="1:1" x14ac:dyDescent="0.25">
      <c r="A36" s="17"/>
    </row>
  </sheetData>
  <mergeCells count="12">
    <mergeCell ref="A22:D22"/>
    <mergeCell ref="C26:D26"/>
    <mergeCell ref="C27:D27"/>
    <mergeCell ref="C28:D28"/>
    <mergeCell ref="B32:C32"/>
    <mergeCell ref="A7:D7"/>
    <mergeCell ref="A1:D1"/>
    <mergeCell ref="A2:D2"/>
    <mergeCell ref="A3:D3"/>
    <mergeCell ref="A4:D4"/>
    <mergeCell ref="A5:D5"/>
    <mergeCell ref="A6:D6"/>
  </mergeCells>
  <pageMargins left="1" right="1" top="1" bottom="1" header="0.41666666666666669" footer="0.41666666666666669"/>
  <pageSetup paperSize="9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/>
  </sheetViews>
  <sheetFormatPr defaultRowHeight="15.75" x14ac:dyDescent="0.25"/>
  <cols>
    <col min="1" max="1" width="36.42578125" style="11" customWidth="1"/>
    <col min="2" max="3" width="20.7109375" style="11" customWidth="1"/>
    <col min="4" max="16384" width="9.140625" style="11"/>
  </cols>
  <sheetData>
    <row r="1" spans="1:3" s="12" customFormat="1" x14ac:dyDescent="0.25">
      <c r="A1" s="12" t="s">
        <v>0</v>
      </c>
      <c r="B1" s="13" t="s">
        <v>1</v>
      </c>
      <c r="C1" s="13" t="s">
        <v>2</v>
      </c>
    </row>
    <row r="2" spans="1:3" x14ac:dyDescent="0.25">
      <c r="A2" s="11" t="s">
        <v>17</v>
      </c>
      <c r="B2" s="11">
        <f>'Felvonulási létesítmények'!H14</f>
        <v>0</v>
      </c>
      <c r="C2" s="11">
        <f>'Felvonulási létesítmények'!I14</f>
        <v>0</v>
      </c>
    </row>
    <row r="3" spans="1:3" x14ac:dyDescent="0.25">
      <c r="A3" s="11" t="s">
        <v>20</v>
      </c>
      <c r="B3" s="11">
        <f>'Zsaluzás és állványozás'!H8</f>
        <v>0</v>
      </c>
      <c r="C3" s="11">
        <f>'Zsaluzás és állványozás'!I8</f>
        <v>0</v>
      </c>
    </row>
    <row r="4" spans="1:3" x14ac:dyDescent="0.25">
      <c r="A4" s="11" t="s">
        <v>26</v>
      </c>
      <c r="B4" s="11">
        <f>'Irtás, föld- és sziklamunka'!H8</f>
        <v>0</v>
      </c>
      <c r="C4" s="11">
        <f>'Irtás, föld- és sziklamunka'!I8</f>
        <v>0</v>
      </c>
    </row>
    <row r="5" spans="1:3" x14ac:dyDescent="0.25">
      <c r="A5" s="11" t="s">
        <v>30</v>
      </c>
      <c r="B5" s="11">
        <f>'Falazás és egyéb kőművesmunka'!H4</f>
        <v>0</v>
      </c>
      <c r="C5" s="11">
        <f>'Falazás és egyéb kőművesmunka'!I4</f>
        <v>0</v>
      </c>
    </row>
    <row r="6" spans="1:3" x14ac:dyDescent="0.25">
      <c r="A6" s="11" t="s">
        <v>55</v>
      </c>
      <c r="B6" s="11">
        <f>Ácsmunka!H31</f>
        <v>0</v>
      </c>
      <c r="C6" s="11">
        <f>Ácsmunka!I31</f>
        <v>0</v>
      </c>
    </row>
    <row r="7" spans="1:3" x14ac:dyDescent="0.25">
      <c r="A7" s="11" t="s">
        <v>66</v>
      </c>
      <c r="B7" s="11">
        <f>Tetőfedés!H16</f>
        <v>0</v>
      </c>
      <c r="C7" s="11">
        <f>Tetőfedés!I16</f>
        <v>0</v>
      </c>
    </row>
    <row r="8" spans="1:3" x14ac:dyDescent="0.25">
      <c r="A8" s="11" t="s">
        <v>81</v>
      </c>
      <c r="B8" s="11">
        <f>Bádogozás!H32</f>
        <v>0</v>
      </c>
      <c r="C8" s="11">
        <f>Bádogozás!I32</f>
        <v>0</v>
      </c>
    </row>
    <row r="9" spans="1:3" s="12" customFormat="1" x14ac:dyDescent="0.25">
      <c r="A9" s="12" t="s">
        <v>82</v>
      </c>
      <c r="B9" s="12">
        <f>ROUND(SUM(B2:B8),0)</f>
        <v>0</v>
      </c>
      <c r="C9" s="12">
        <f>ROUND(SUM(C2:C8), 0)</f>
        <v>0</v>
      </c>
    </row>
  </sheetData>
  <pageMargins left="1" right="1" top="1" bottom="1" header="0.41666666666666669" footer="0.41666666666666669"/>
  <pageSetup paperSize="9" orientation="portrait" useFirstPageNumber="1" r:id="rId1"/>
  <headerFooter>
    <oddHeader>&amp;C&amp;"Times New Roman,bold"&amp;12Munkanem összesítő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zoomScaleNormal="100" workbookViewId="0">
      <selection activeCell="F2" sqref="F2"/>
    </sheetView>
  </sheetViews>
  <sheetFormatPr defaultRowHeight="12.75" x14ac:dyDescent="0.2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 x14ac:dyDescent="0.2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25.5" x14ac:dyDescent="0.25">
      <c r="A2" s="8">
        <v>1</v>
      </c>
      <c r="B2" s="1" t="s">
        <v>102</v>
      </c>
      <c r="C2" s="2" t="s">
        <v>101</v>
      </c>
      <c r="D2" s="6">
        <v>1</v>
      </c>
      <c r="E2" s="1" t="s">
        <v>103</v>
      </c>
      <c r="H2" s="6">
        <f>ROUND(D2*F2, 0)</f>
        <v>0</v>
      </c>
      <c r="I2" s="6">
        <f>ROUND(D2*G2, 0)</f>
        <v>0</v>
      </c>
    </row>
    <row r="4" spans="1:9" x14ac:dyDescent="0.25">
      <c r="A4" s="8">
        <v>2</v>
      </c>
      <c r="B4" s="1" t="s">
        <v>13</v>
      </c>
      <c r="C4" s="2" t="s">
        <v>15</v>
      </c>
      <c r="D4" s="6">
        <v>20</v>
      </c>
      <c r="E4" s="1" t="s">
        <v>14</v>
      </c>
      <c r="H4" s="6">
        <f>ROUND(D4*F4, 0)</f>
        <v>0</v>
      </c>
      <c r="I4" s="6">
        <f>ROUND(D4*G4, 0)</f>
        <v>0</v>
      </c>
    </row>
    <row r="5" spans="1:9" x14ac:dyDescent="0.25">
      <c r="C5" s="2"/>
    </row>
    <row r="6" spans="1:9" ht="38.25" x14ac:dyDescent="0.25">
      <c r="A6" s="8">
        <v>3</v>
      </c>
      <c r="B6" s="19" t="s">
        <v>104</v>
      </c>
      <c r="C6" s="19" t="s">
        <v>105</v>
      </c>
      <c r="D6" s="20">
        <v>1</v>
      </c>
      <c r="E6" s="1" t="s">
        <v>103</v>
      </c>
      <c r="H6" s="6">
        <f>ROUND(D6*F6, 0)</f>
        <v>0</v>
      </c>
      <c r="I6" s="6">
        <f>ROUND(D6*G6, 0)</f>
        <v>0</v>
      </c>
    </row>
    <row r="7" spans="1:9" x14ac:dyDescent="0.25">
      <c r="C7" s="2"/>
    </row>
    <row r="8" spans="1:9" ht="76.5" x14ac:dyDescent="0.25">
      <c r="A8" s="8">
        <v>4</v>
      </c>
      <c r="B8" s="21" t="s">
        <v>106</v>
      </c>
      <c r="C8" s="21" t="s">
        <v>107</v>
      </c>
      <c r="D8" s="22">
        <v>15</v>
      </c>
      <c r="E8" s="21" t="s">
        <v>28</v>
      </c>
      <c r="H8" s="6">
        <f>ROUND(D8*F8, 0)</f>
        <v>0</v>
      </c>
      <c r="I8" s="6">
        <f>ROUND(D8*G8, 0)</f>
        <v>0</v>
      </c>
    </row>
    <row r="9" spans="1:9" s="21" customFormat="1" x14ac:dyDescent="0.25">
      <c r="A9" s="23"/>
      <c r="D9" s="22"/>
      <c r="F9" s="22"/>
      <c r="G9" s="22"/>
      <c r="H9" s="22"/>
      <c r="I9" s="22"/>
    </row>
    <row r="10" spans="1:9" s="21" customFormat="1" ht="38.25" x14ac:dyDescent="0.25">
      <c r="A10" s="23">
        <v>5</v>
      </c>
      <c r="B10" s="21" t="s">
        <v>102</v>
      </c>
      <c r="C10" s="25" t="s">
        <v>111</v>
      </c>
      <c r="D10" s="22">
        <v>150</v>
      </c>
      <c r="E10" s="21" t="s">
        <v>14</v>
      </c>
      <c r="F10" s="22"/>
      <c r="G10" s="22"/>
      <c r="H10" s="22">
        <f>ROUND(D10*F10, 0)</f>
        <v>0</v>
      </c>
      <c r="I10" s="22">
        <f>ROUND(D10*G10, 0)</f>
        <v>0</v>
      </c>
    </row>
    <row r="11" spans="1:9" s="21" customFormat="1" x14ac:dyDescent="0.25">
      <c r="A11" s="23"/>
      <c r="C11" s="25"/>
      <c r="D11" s="22"/>
      <c r="F11" s="22"/>
      <c r="G11" s="22"/>
      <c r="H11" s="22"/>
      <c r="I11" s="22"/>
    </row>
    <row r="12" spans="1:9" s="21" customFormat="1" x14ac:dyDescent="0.25">
      <c r="A12" s="23">
        <v>6</v>
      </c>
      <c r="B12" s="21" t="s">
        <v>102</v>
      </c>
      <c r="C12" s="25" t="s">
        <v>118</v>
      </c>
      <c r="D12" s="22">
        <v>1</v>
      </c>
      <c r="E12" s="21" t="s">
        <v>103</v>
      </c>
      <c r="F12" s="22"/>
      <c r="G12" s="22"/>
      <c r="H12" s="22">
        <f>ROUND(D12*F12, 0)</f>
        <v>0</v>
      </c>
      <c r="I12" s="22">
        <f>ROUND(D12*G12, 0)</f>
        <v>0</v>
      </c>
    </row>
    <row r="13" spans="1:9" x14ac:dyDescent="0.25">
      <c r="C13" s="2"/>
    </row>
    <row r="14" spans="1:9" s="9" customFormat="1" x14ac:dyDescent="0.25">
      <c r="A14" s="7"/>
      <c r="B14" s="3"/>
      <c r="C14" s="3" t="s">
        <v>16</v>
      </c>
      <c r="D14" s="5"/>
      <c r="E14" s="3"/>
      <c r="F14" s="5"/>
      <c r="G14" s="5"/>
      <c r="H14" s="5">
        <f>ROUND(SUM(H2:H13),0)</f>
        <v>0</v>
      </c>
      <c r="I14" s="5">
        <f>ROUND(SUM(I2:I13),0)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Felvonulási létesítmények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zoomScaleNormal="100" workbookViewId="0">
      <selection activeCell="F2" sqref="F2"/>
    </sheetView>
  </sheetViews>
  <sheetFormatPr defaultRowHeight="12.75" x14ac:dyDescent="0.2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 x14ac:dyDescent="0.2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s="4" customFormat="1" ht="63.75" x14ac:dyDescent="0.25">
      <c r="A2" s="23">
        <v>1</v>
      </c>
      <c r="B2" s="21" t="s">
        <v>129</v>
      </c>
      <c r="C2" s="25" t="s">
        <v>130</v>
      </c>
      <c r="D2" s="22">
        <v>80</v>
      </c>
      <c r="E2" s="21" t="s">
        <v>14</v>
      </c>
      <c r="F2" s="22"/>
      <c r="G2" s="22"/>
      <c r="H2" s="22">
        <f>ROUND(D2*F2, 0)</f>
        <v>0</v>
      </c>
      <c r="I2" s="22">
        <f>ROUND(D2*G2, 0)</f>
        <v>0</v>
      </c>
    </row>
    <row r="3" spans="1:9" s="4" customFormat="1" x14ac:dyDescent="0.25">
      <c r="A3" s="28"/>
      <c r="B3" s="9"/>
      <c r="C3" s="9"/>
      <c r="D3" s="29"/>
      <c r="E3" s="9"/>
      <c r="F3" s="29"/>
      <c r="G3" s="29"/>
      <c r="H3" s="29"/>
      <c r="I3" s="29"/>
    </row>
    <row r="4" spans="1:9" ht="38.25" x14ac:dyDescent="0.25">
      <c r="A4" s="8">
        <v>2</v>
      </c>
      <c r="B4" s="1" t="s">
        <v>18</v>
      </c>
      <c r="C4" s="2" t="s">
        <v>128</v>
      </c>
      <c r="D4" s="6">
        <v>15</v>
      </c>
      <c r="E4" s="1" t="s">
        <v>14</v>
      </c>
      <c r="H4" s="6">
        <f>ROUND(D4*F4, 0)</f>
        <v>0</v>
      </c>
      <c r="I4" s="6">
        <f>ROUND(D4*G4, 0)</f>
        <v>0</v>
      </c>
    </row>
    <row r="6" spans="1:9" ht="92.25" x14ac:dyDescent="0.25">
      <c r="A6" s="8">
        <v>2</v>
      </c>
      <c r="B6" s="1" t="s">
        <v>19</v>
      </c>
      <c r="C6" s="25" t="s">
        <v>119</v>
      </c>
      <c r="D6" s="6">
        <v>2</v>
      </c>
      <c r="E6" s="1" t="s">
        <v>12</v>
      </c>
      <c r="H6" s="6">
        <f>ROUND(D6*F6, 0)</f>
        <v>0</v>
      </c>
      <c r="I6" s="6">
        <f>ROUND(D6*G6, 0)</f>
        <v>0</v>
      </c>
    </row>
    <row r="8" spans="1:9" s="9" customFormat="1" x14ac:dyDescent="0.25">
      <c r="A8" s="7"/>
      <c r="B8" s="3"/>
      <c r="C8" s="3" t="s">
        <v>16</v>
      </c>
      <c r="D8" s="5"/>
      <c r="E8" s="3"/>
      <c r="F8" s="5"/>
      <c r="G8" s="5"/>
      <c r="H8" s="5">
        <f>ROUND(SUM(H2:H7),0)</f>
        <v>0</v>
      </c>
      <c r="I8" s="5">
        <f>ROUND(SUM(I2:I7),0)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Zsaluzás és állványozás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zoomScaleNormal="100" workbookViewId="0">
      <selection activeCell="F2" sqref="F2"/>
    </sheetView>
  </sheetViews>
  <sheetFormatPr defaultRowHeight="12.75" x14ac:dyDescent="0.2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 x14ac:dyDescent="0.2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41.25" x14ac:dyDescent="0.25">
      <c r="A2" s="8">
        <v>1</v>
      </c>
      <c r="B2" s="1" t="s">
        <v>21</v>
      </c>
      <c r="C2" s="2" t="s">
        <v>25</v>
      </c>
      <c r="D2" s="6">
        <v>8</v>
      </c>
      <c r="E2" s="1" t="s">
        <v>12</v>
      </c>
      <c r="H2" s="6">
        <f>ROUND(D2*F2, 0)</f>
        <v>0</v>
      </c>
      <c r="I2" s="6">
        <f>ROUND(D2*G2, 0)</f>
        <v>0</v>
      </c>
    </row>
    <row r="4" spans="1:9" ht="38.25" x14ac:dyDescent="0.25">
      <c r="A4" s="8">
        <v>2</v>
      </c>
      <c r="B4" s="1" t="s">
        <v>22</v>
      </c>
      <c r="C4" s="2" t="s">
        <v>24</v>
      </c>
      <c r="D4" s="6">
        <v>70</v>
      </c>
      <c r="E4" s="1" t="s">
        <v>23</v>
      </c>
      <c r="H4" s="6">
        <f>ROUND(D4*F4, 0)</f>
        <v>0</v>
      </c>
      <c r="I4" s="6">
        <f>ROUND(D4*G4, 0)</f>
        <v>0</v>
      </c>
    </row>
    <row r="5" spans="1:9" s="21" customFormat="1" x14ac:dyDescent="0.25">
      <c r="A5" s="23"/>
      <c r="C5" s="25"/>
      <c r="D5" s="22"/>
      <c r="F5" s="22"/>
      <c r="G5" s="22"/>
      <c r="H5" s="22"/>
      <c r="I5" s="22"/>
    </row>
    <row r="6" spans="1:9" s="21" customFormat="1" ht="51" x14ac:dyDescent="0.25">
      <c r="A6" s="23">
        <v>3</v>
      </c>
      <c r="B6" s="21" t="s">
        <v>102</v>
      </c>
      <c r="C6" s="25" t="s">
        <v>110</v>
      </c>
      <c r="D6" s="22">
        <v>5</v>
      </c>
      <c r="E6" s="21" t="s">
        <v>23</v>
      </c>
      <c r="F6" s="22"/>
      <c r="G6" s="22"/>
      <c r="H6" s="22">
        <f>ROUND(D6*F6, 0)</f>
        <v>0</v>
      </c>
      <c r="I6" s="22">
        <f>ROUND(D6*G6, 0)</f>
        <v>0</v>
      </c>
    </row>
    <row r="8" spans="1:9" s="9" customFormat="1" x14ac:dyDescent="0.25">
      <c r="A8" s="7"/>
      <c r="B8" s="3"/>
      <c r="C8" s="3" t="s">
        <v>16</v>
      </c>
      <c r="D8" s="5"/>
      <c r="E8" s="3"/>
      <c r="F8" s="5"/>
      <c r="G8" s="5"/>
      <c r="H8" s="5">
        <f>ROUND(SUM(H2:H7),0)</f>
        <v>0</v>
      </c>
      <c r="I8" s="5">
        <f>ROUND(SUM(I2:I7),0)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Irtás, föld- és sziklamunka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zoomScaleNormal="100" workbookViewId="0">
      <selection activeCell="F2" sqref="F2"/>
    </sheetView>
  </sheetViews>
  <sheetFormatPr defaultRowHeight="12.75" x14ac:dyDescent="0.2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 x14ac:dyDescent="0.2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76.5" x14ac:dyDescent="0.25">
      <c r="A2" s="8">
        <v>1</v>
      </c>
      <c r="B2" s="1" t="s">
        <v>27</v>
      </c>
      <c r="C2" s="2" t="s">
        <v>29</v>
      </c>
      <c r="D2" s="6">
        <v>25</v>
      </c>
      <c r="E2" s="1" t="s">
        <v>28</v>
      </c>
      <c r="H2" s="6">
        <f>ROUND(D2*F2, 0)</f>
        <v>0</v>
      </c>
      <c r="I2" s="6">
        <f>ROUND(D2*G2, 0)</f>
        <v>0</v>
      </c>
    </row>
    <row r="4" spans="1:9" s="9" customFormat="1" x14ac:dyDescent="0.25">
      <c r="A4" s="7"/>
      <c r="B4" s="3"/>
      <c r="C4" s="3" t="s">
        <v>16</v>
      </c>
      <c r="D4" s="5"/>
      <c r="E4" s="3"/>
      <c r="F4" s="5"/>
      <c r="G4" s="5"/>
      <c r="H4" s="5">
        <f>ROUND(SUM(H2:H3),0)</f>
        <v>0</v>
      </c>
      <c r="I4" s="5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Falazás és egyéb kőművesmunka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zoomScaleNormal="100" workbookViewId="0">
      <selection activeCell="F15" sqref="F15"/>
    </sheetView>
  </sheetViews>
  <sheetFormatPr defaultRowHeight="12.75" x14ac:dyDescent="0.2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 x14ac:dyDescent="0.2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28.5" x14ac:dyDescent="0.25">
      <c r="A2" s="8">
        <v>1</v>
      </c>
      <c r="B2" s="1" t="s">
        <v>31</v>
      </c>
      <c r="C2" s="2" t="s">
        <v>54</v>
      </c>
      <c r="D2" s="6">
        <v>5</v>
      </c>
      <c r="E2" s="1" t="s">
        <v>14</v>
      </c>
      <c r="H2" s="6">
        <f>ROUND(D2*F2, 0)</f>
        <v>0</v>
      </c>
      <c r="I2" s="6">
        <f>ROUND(D2*G2, 0)</f>
        <v>0</v>
      </c>
    </row>
    <row r="4" spans="1:9" ht="25.5" x14ac:dyDescent="0.25">
      <c r="A4" s="8">
        <v>2</v>
      </c>
      <c r="B4" s="1" t="s">
        <v>32</v>
      </c>
      <c r="C4" s="2" t="s">
        <v>33</v>
      </c>
      <c r="D4" s="6">
        <v>150</v>
      </c>
      <c r="E4" s="1" t="s">
        <v>14</v>
      </c>
      <c r="H4" s="6">
        <f>ROUND(D4*F4, 0)</f>
        <v>0</v>
      </c>
      <c r="I4" s="6">
        <f>ROUND(D4*G4, 0)</f>
        <v>0</v>
      </c>
    </row>
    <row r="6" spans="1:9" x14ac:dyDescent="0.25">
      <c r="A6" s="8">
        <v>3</v>
      </c>
      <c r="B6" s="1" t="s">
        <v>34</v>
      </c>
      <c r="C6" s="2" t="s">
        <v>35</v>
      </c>
      <c r="D6" s="6">
        <v>10</v>
      </c>
      <c r="E6" s="1" t="s">
        <v>28</v>
      </c>
      <c r="H6" s="6">
        <f>ROUND(D6*F6, 0)</f>
        <v>0</v>
      </c>
      <c r="I6" s="6">
        <f>ROUND(D6*G6, 0)</f>
        <v>0</v>
      </c>
    </row>
    <row r="7" spans="1:9" s="21" customFormat="1" x14ac:dyDescent="0.25">
      <c r="A7" s="23"/>
      <c r="C7" s="25"/>
      <c r="D7" s="22"/>
      <c r="F7" s="22"/>
      <c r="G7" s="22"/>
      <c r="H7" s="22"/>
      <c r="I7" s="22"/>
    </row>
    <row r="8" spans="1:9" s="21" customFormat="1" x14ac:dyDescent="0.25">
      <c r="A8" s="23">
        <v>4</v>
      </c>
      <c r="B8" s="21" t="s">
        <v>102</v>
      </c>
      <c r="C8" s="25" t="s">
        <v>133</v>
      </c>
      <c r="D8" s="22">
        <v>70</v>
      </c>
      <c r="E8" s="21" t="s">
        <v>14</v>
      </c>
      <c r="F8" s="22"/>
      <c r="G8" s="22"/>
      <c r="H8" s="22">
        <f>ROUND(D8*F8, 0)</f>
        <v>0</v>
      </c>
      <c r="I8" s="22">
        <f>ROUND(D8*G8, 0)</f>
        <v>0</v>
      </c>
    </row>
    <row r="10" spans="1:9" x14ac:dyDescent="0.25">
      <c r="A10" s="8">
        <v>5</v>
      </c>
      <c r="B10" s="1" t="s">
        <v>36</v>
      </c>
      <c r="C10" s="2" t="s">
        <v>37</v>
      </c>
      <c r="D10" s="6">
        <v>10</v>
      </c>
      <c r="E10" s="1" t="s">
        <v>28</v>
      </c>
      <c r="H10" s="6">
        <f>ROUND(D10*F10, 0)</f>
        <v>0</v>
      </c>
      <c r="I10" s="6">
        <f>ROUND(D10*G10, 0)</f>
        <v>0</v>
      </c>
    </row>
    <row r="12" spans="1:9" ht="89.25" x14ac:dyDescent="0.25">
      <c r="A12" s="8">
        <v>6</v>
      </c>
      <c r="B12" s="1" t="s">
        <v>38</v>
      </c>
      <c r="C12" s="2" t="s">
        <v>39</v>
      </c>
      <c r="D12" s="6">
        <v>170</v>
      </c>
      <c r="E12" s="1" t="s">
        <v>14</v>
      </c>
      <c r="H12" s="6">
        <f>ROUND(D12*F12, 0)</f>
        <v>0</v>
      </c>
      <c r="I12" s="6">
        <f>ROUND(D12*G12, 0)</f>
        <v>0</v>
      </c>
    </row>
    <row r="13" spans="1:9" ht="25.5" x14ac:dyDescent="0.25">
      <c r="C13" s="2" t="s">
        <v>40</v>
      </c>
    </row>
    <row r="15" spans="1:9" ht="25.5" x14ac:dyDescent="0.25">
      <c r="A15" s="8">
        <v>7</v>
      </c>
      <c r="B15" s="1" t="s">
        <v>41</v>
      </c>
      <c r="C15" s="2" t="s">
        <v>42</v>
      </c>
      <c r="D15" s="6">
        <v>70</v>
      </c>
      <c r="E15" s="1" t="s">
        <v>14</v>
      </c>
      <c r="H15" s="6">
        <f>ROUND(D15*F15, 0)</f>
        <v>0</v>
      </c>
      <c r="I15" s="6">
        <f>ROUND(D15*G15, 0)</f>
        <v>0</v>
      </c>
    </row>
    <row r="17" spans="1:9" ht="25.5" x14ac:dyDescent="0.25">
      <c r="A17" s="8">
        <v>8</v>
      </c>
      <c r="B17" s="1" t="s">
        <v>43</v>
      </c>
      <c r="C17" s="2" t="s">
        <v>44</v>
      </c>
      <c r="D17" s="6">
        <v>65</v>
      </c>
      <c r="E17" s="1" t="s">
        <v>28</v>
      </c>
      <c r="H17" s="6">
        <f>ROUND(D17*F17, 0)</f>
        <v>0</v>
      </c>
      <c r="I17" s="6">
        <f>ROUND(D17*G17, 0)</f>
        <v>0</v>
      </c>
    </row>
    <row r="19" spans="1:9" ht="25.5" x14ac:dyDescent="0.25">
      <c r="A19" s="8">
        <v>9</v>
      </c>
      <c r="B19" s="1" t="s">
        <v>45</v>
      </c>
      <c r="C19" s="2" t="s">
        <v>134</v>
      </c>
      <c r="D19" s="6">
        <v>90</v>
      </c>
      <c r="E19" s="1" t="s">
        <v>14</v>
      </c>
      <c r="H19" s="6">
        <f>ROUND(D19*F19, 0)</f>
        <v>0</v>
      </c>
      <c r="I19" s="6">
        <f>ROUND(D19*G19, 0)</f>
        <v>0</v>
      </c>
    </row>
    <row r="21" spans="1:9" ht="25.5" x14ac:dyDescent="0.25">
      <c r="A21" s="8">
        <v>10</v>
      </c>
      <c r="B21" s="1" t="s">
        <v>46</v>
      </c>
      <c r="C21" s="2" t="s">
        <v>47</v>
      </c>
      <c r="D21" s="6">
        <v>35</v>
      </c>
      <c r="E21" s="1" t="s">
        <v>28</v>
      </c>
      <c r="H21" s="6">
        <f>ROUND(D21*F21, 0)</f>
        <v>0</v>
      </c>
      <c r="I21" s="6">
        <f>ROUND(D21*G21, 0)</f>
        <v>0</v>
      </c>
    </row>
    <row r="23" spans="1:9" ht="63.75" x14ac:dyDescent="0.25">
      <c r="A23" s="8">
        <v>11</v>
      </c>
      <c r="B23" s="1" t="s">
        <v>48</v>
      </c>
      <c r="C23" s="2" t="s">
        <v>49</v>
      </c>
      <c r="D23" s="6">
        <v>150</v>
      </c>
      <c r="E23" s="1" t="s">
        <v>14</v>
      </c>
      <c r="H23" s="6">
        <f>ROUND(D23*F23, 0)</f>
        <v>0</v>
      </c>
      <c r="I23" s="6">
        <f>ROUND(D23*G23, 0)</f>
        <v>0</v>
      </c>
    </row>
    <row r="25" spans="1:9" ht="76.5" x14ac:dyDescent="0.25">
      <c r="A25" s="8">
        <v>12</v>
      </c>
      <c r="B25" s="1" t="s">
        <v>50</v>
      </c>
      <c r="C25" s="2" t="s">
        <v>51</v>
      </c>
      <c r="D25" s="6">
        <v>150</v>
      </c>
      <c r="E25" s="1" t="s">
        <v>14</v>
      </c>
      <c r="H25" s="6">
        <f>ROUND(D25*F25, 0)</f>
        <v>0</v>
      </c>
      <c r="I25" s="6">
        <f>ROUND(D25*G25, 0)</f>
        <v>0</v>
      </c>
    </row>
    <row r="27" spans="1:9" ht="76.5" x14ac:dyDescent="0.25">
      <c r="A27" s="8">
        <v>13</v>
      </c>
      <c r="B27" s="21" t="s">
        <v>52</v>
      </c>
      <c r="C27" s="25" t="s">
        <v>120</v>
      </c>
      <c r="D27" s="6">
        <v>3</v>
      </c>
      <c r="E27" s="1" t="s">
        <v>53</v>
      </c>
      <c r="H27" s="6">
        <f>ROUND(D27*F27, 0)</f>
        <v>0</v>
      </c>
      <c r="I27" s="6">
        <f>ROUND(D27*G27, 0)</f>
        <v>0</v>
      </c>
    </row>
    <row r="28" spans="1:9" s="21" customFormat="1" x14ac:dyDescent="0.25">
      <c r="A28" s="23"/>
      <c r="C28" s="25"/>
      <c r="D28" s="22"/>
      <c r="F28" s="22"/>
      <c r="G28" s="22"/>
      <c r="H28" s="22"/>
      <c r="I28" s="22"/>
    </row>
    <row r="29" spans="1:9" s="21" customFormat="1" ht="25.5" x14ac:dyDescent="0.25">
      <c r="A29" s="23">
        <v>14</v>
      </c>
      <c r="B29" s="1" t="s">
        <v>102</v>
      </c>
      <c r="C29" s="25" t="s">
        <v>135</v>
      </c>
      <c r="D29" s="22">
        <v>1</v>
      </c>
      <c r="E29" s="21" t="s">
        <v>103</v>
      </c>
      <c r="F29" s="22"/>
      <c r="G29" s="22"/>
      <c r="H29" s="22">
        <f>ROUND(D29*F29, 0)</f>
        <v>0</v>
      </c>
      <c r="I29" s="22">
        <f>ROUND(D29*G29, 0)</f>
        <v>0</v>
      </c>
    </row>
    <row r="31" spans="1:9" s="9" customFormat="1" x14ac:dyDescent="0.25">
      <c r="A31" s="7"/>
      <c r="B31" s="3"/>
      <c r="C31" s="3" t="s">
        <v>16</v>
      </c>
      <c r="D31" s="5"/>
      <c r="E31" s="3"/>
      <c r="F31" s="5"/>
      <c r="G31" s="5"/>
      <c r="H31" s="5">
        <f>ROUND(SUM(H2:H30),0)</f>
        <v>0</v>
      </c>
      <c r="I31" s="5">
        <f>ROUND(SUM(I2:I30),0)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Ácsmunka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zoomScaleNormal="100" workbookViewId="0">
      <selection activeCell="F9" sqref="F9"/>
    </sheetView>
  </sheetViews>
  <sheetFormatPr defaultRowHeight="12.75" x14ac:dyDescent="0.2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 x14ac:dyDescent="0.2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x14ac:dyDescent="0.25">
      <c r="A2" s="8">
        <v>1</v>
      </c>
      <c r="B2" s="1" t="s">
        <v>56</v>
      </c>
      <c r="C2" s="2" t="s">
        <v>57</v>
      </c>
      <c r="D2" s="6">
        <v>80</v>
      </c>
      <c r="E2" s="1" t="s">
        <v>14</v>
      </c>
      <c r="H2" s="6">
        <f>ROUND(D2*F2, 0)</f>
        <v>0</v>
      </c>
      <c r="I2" s="6">
        <f>ROUND(D2*G2, 0)</f>
        <v>0</v>
      </c>
    </row>
    <row r="4" spans="1:9" ht="63.75" x14ac:dyDescent="0.25">
      <c r="A4" s="8">
        <v>2</v>
      </c>
      <c r="B4" s="1" t="s">
        <v>58</v>
      </c>
      <c r="C4" s="2" t="s">
        <v>59</v>
      </c>
      <c r="D4" s="6">
        <v>80</v>
      </c>
      <c r="E4" s="1" t="s">
        <v>14</v>
      </c>
      <c r="H4" s="6">
        <f>ROUND(D4*F4, 0)</f>
        <v>0</v>
      </c>
      <c r="I4" s="6">
        <f>ROUND(D4*G4, 0)</f>
        <v>0</v>
      </c>
    </row>
    <row r="6" spans="1:9" ht="89.25" x14ac:dyDescent="0.25">
      <c r="A6" s="8">
        <v>3</v>
      </c>
      <c r="B6" s="1" t="s">
        <v>60</v>
      </c>
      <c r="C6" s="2" t="s">
        <v>61</v>
      </c>
      <c r="D6" s="6">
        <v>25</v>
      </c>
      <c r="E6" s="1" t="s">
        <v>28</v>
      </c>
      <c r="H6" s="6">
        <f>ROUND(D6*F6, 0)</f>
        <v>0</v>
      </c>
      <c r="I6" s="6">
        <f>ROUND(D6*G6, 0)</f>
        <v>0</v>
      </c>
    </row>
    <row r="8" spans="1:9" ht="63.75" x14ac:dyDescent="0.25">
      <c r="A8" s="8">
        <v>4</v>
      </c>
      <c r="B8" s="21" t="s">
        <v>109</v>
      </c>
      <c r="C8" s="25" t="s">
        <v>108</v>
      </c>
      <c r="D8" s="6">
        <v>5</v>
      </c>
      <c r="E8" s="1" t="s">
        <v>28</v>
      </c>
      <c r="H8" s="6">
        <f>ROUND(D8*F8, 0)</f>
        <v>0</v>
      </c>
      <c r="I8" s="6">
        <f>ROUND(D8*G8, 0)</f>
        <v>0</v>
      </c>
    </row>
    <row r="10" spans="1:9" ht="51" x14ac:dyDescent="0.25">
      <c r="A10" s="8">
        <v>5</v>
      </c>
      <c r="B10" s="1" t="s">
        <v>62</v>
      </c>
      <c r="C10" s="2" t="s">
        <v>63</v>
      </c>
      <c r="D10" s="6">
        <v>10</v>
      </c>
      <c r="E10" s="1" t="s">
        <v>12</v>
      </c>
      <c r="H10" s="6">
        <f>ROUND(D10*F10, 0)</f>
        <v>0</v>
      </c>
      <c r="I10" s="6">
        <f>ROUND(D10*G10, 0)</f>
        <v>0</v>
      </c>
    </row>
    <row r="12" spans="1:9" ht="38.25" x14ac:dyDescent="0.25">
      <c r="A12" s="8">
        <v>6</v>
      </c>
      <c r="B12" s="1" t="s">
        <v>64</v>
      </c>
      <c r="C12" s="2" t="s">
        <v>65</v>
      </c>
      <c r="D12" s="6">
        <v>2</v>
      </c>
      <c r="E12" s="1" t="s">
        <v>12</v>
      </c>
      <c r="H12" s="6">
        <f>ROUND(D12*F12, 0)</f>
        <v>0</v>
      </c>
      <c r="I12" s="6">
        <f>ROUND(D12*G12, 0)</f>
        <v>0</v>
      </c>
    </row>
    <row r="14" spans="1:9" s="21" customFormat="1" x14ac:dyDescent="0.25">
      <c r="A14" s="23">
        <v>7</v>
      </c>
      <c r="B14" s="21" t="s">
        <v>102</v>
      </c>
      <c r="C14" s="25" t="s">
        <v>117</v>
      </c>
      <c r="D14" s="22">
        <v>2</v>
      </c>
      <c r="E14" s="21" t="s">
        <v>12</v>
      </c>
      <c r="F14" s="22"/>
      <c r="G14" s="22"/>
      <c r="H14" s="22">
        <f>ROUND(D14*F14, 0)</f>
        <v>0</v>
      </c>
      <c r="I14" s="22">
        <f>ROUND(D14*G14, 0)</f>
        <v>0</v>
      </c>
    </row>
    <row r="16" spans="1:9" s="9" customFormat="1" x14ac:dyDescent="0.25">
      <c r="A16" s="7"/>
      <c r="B16" s="3"/>
      <c r="C16" s="3" t="s">
        <v>16</v>
      </c>
      <c r="D16" s="5"/>
      <c r="E16" s="3"/>
      <c r="F16" s="5"/>
      <c r="G16" s="5"/>
      <c r="H16" s="5">
        <f>ROUND(SUM(H2:H15),0)</f>
        <v>0</v>
      </c>
      <c r="I16" s="5">
        <f>ROUND(SUM(I2:I15),0)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Tetőfedés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zoomScaleNormal="100" workbookViewId="0">
      <selection activeCell="F9" sqref="F9"/>
    </sheetView>
  </sheetViews>
  <sheetFormatPr defaultRowHeight="12.75" x14ac:dyDescent="0.2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 x14ac:dyDescent="0.2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8.25" x14ac:dyDescent="0.25">
      <c r="A2" s="8">
        <v>1</v>
      </c>
      <c r="B2" s="1" t="s">
        <v>67</v>
      </c>
      <c r="C2" s="2" t="s">
        <v>68</v>
      </c>
      <c r="D2" s="6">
        <v>30</v>
      </c>
      <c r="E2" s="1" t="s">
        <v>28</v>
      </c>
      <c r="H2" s="6">
        <f>ROUND(D2*F2, 0)</f>
        <v>0</v>
      </c>
      <c r="I2" s="6">
        <f>ROUND(D2*G2, 0)</f>
        <v>0</v>
      </c>
    </row>
    <row r="3" spans="1:9" s="21" customFormat="1" x14ac:dyDescent="0.25">
      <c r="A3" s="23"/>
      <c r="C3" s="25"/>
      <c r="D3" s="22"/>
      <c r="F3" s="22"/>
      <c r="G3" s="22"/>
      <c r="H3" s="22"/>
      <c r="I3" s="22"/>
    </row>
    <row r="4" spans="1:9" s="21" customFormat="1" x14ac:dyDescent="0.25">
      <c r="A4" s="23">
        <v>2</v>
      </c>
      <c r="B4" s="21" t="s">
        <v>102</v>
      </c>
      <c r="C4" s="25" t="s">
        <v>141</v>
      </c>
      <c r="D4" s="22">
        <v>80</v>
      </c>
      <c r="E4" s="21" t="s">
        <v>14</v>
      </c>
      <c r="F4" s="22"/>
      <c r="G4" s="22"/>
      <c r="H4" s="22">
        <f>ROUND(D4*F4, 0)</f>
        <v>0</v>
      </c>
      <c r="I4" s="22">
        <f>ROUND(D4*G4, 0)</f>
        <v>0</v>
      </c>
    </row>
    <row r="6" spans="1:9" ht="25.5" x14ac:dyDescent="0.25">
      <c r="A6" s="8">
        <v>3</v>
      </c>
      <c r="B6" s="1" t="s">
        <v>69</v>
      </c>
      <c r="C6" s="2" t="s">
        <v>70</v>
      </c>
      <c r="D6" s="6">
        <v>30</v>
      </c>
      <c r="E6" s="1" t="s">
        <v>28</v>
      </c>
      <c r="H6" s="6">
        <f>ROUND(D6*F6, 0)</f>
        <v>0</v>
      </c>
      <c r="I6" s="6">
        <f>ROUND(D6*G6, 0)</f>
        <v>0</v>
      </c>
    </row>
    <row r="8" spans="1:9" ht="25.5" x14ac:dyDescent="0.25">
      <c r="A8" s="8">
        <v>4</v>
      </c>
      <c r="B8" s="1" t="s">
        <v>71</v>
      </c>
      <c r="C8" s="2" t="s">
        <v>72</v>
      </c>
      <c r="D8" s="6">
        <v>40</v>
      </c>
      <c r="E8" s="1" t="s">
        <v>28</v>
      </c>
      <c r="H8" s="6">
        <f>ROUND(D8*F8, 0)</f>
        <v>0</v>
      </c>
      <c r="I8" s="6">
        <f>ROUND(D8*G8, 0)</f>
        <v>0</v>
      </c>
    </row>
    <row r="10" spans="1:9" x14ac:dyDescent="0.25">
      <c r="A10" s="8">
        <v>5</v>
      </c>
      <c r="B10" s="1" t="s">
        <v>73</v>
      </c>
      <c r="C10" s="2" t="s">
        <v>74</v>
      </c>
      <c r="D10" s="6">
        <v>2</v>
      </c>
      <c r="E10" s="1" t="s">
        <v>12</v>
      </c>
      <c r="H10" s="6">
        <f>ROUND(D10*F10, 0)</f>
        <v>0</v>
      </c>
      <c r="I10" s="6">
        <f>ROUND(D10*G10, 0)</f>
        <v>0</v>
      </c>
    </row>
    <row r="11" spans="1:9" s="21" customFormat="1" x14ac:dyDescent="0.25">
      <c r="A11" s="23"/>
      <c r="C11" s="25"/>
      <c r="D11" s="22"/>
      <c r="F11" s="22"/>
      <c r="G11" s="22"/>
      <c r="H11" s="22"/>
      <c r="I11" s="22"/>
    </row>
    <row r="12" spans="1:9" s="21" customFormat="1" ht="63.75" x14ac:dyDescent="0.25">
      <c r="A12" s="30">
        <v>6</v>
      </c>
      <c r="B12" s="31" t="s">
        <v>136</v>
      </c>
      <c r="C12" s="32" t="s">
        <v>137</v>
      </c>
      <c r="D12" s="33">
        <v>80</v>
      </c>
      <c r="E12" s="31" t="s">
        <v>14</v>
      </c>
      <c r="F12" s="33"/>
      <c r="G12" s="33"/>
      <c r="H12" s="33">
        <f>ROUND(D12*F12, 0)</f>
        <v>0</v>
      </c>
      <c r="I12" s="33">
        <f>ROUND(D12*G12, 0)</f>
        <v>0</v>
      </c>
    </row>
    <row r="13" spans="1:9" s="21" customFormat="1" x14ac:dyDescent="0.25">
      <c r="A13" s="30"/>
      <c r="B13" s="31"/>
      <c r="C13" s="31"/>
      <c r="D13" s="33"/>
      <c r="E13" s="31"/>
      <c r="F13" s="33"/>
      <c r="G13" s="33"/>
      <c r="H13" s="33"/>
      <c r="I13" s="33"/>
    </row>
    <row r="14" spans="1:9" s="21" customFormat="1" ht="89.25" x14ac:dyDescent="0.25">
      <c r="A14" s="30">
        <v>7</v>
      </c>
      <c r="B14" s="31" t="s">
        <v>138</v>
      </c>
      <c r="C14" s="32" t="s">
        <v>139</v>
      </c>
      <c r="D14" s="33">
        <v>50</v>
      </c>
      <c r="E14" s="31" t="s">
        <v>28</v>
      </c>
      <c r="F14" s="33"/>
      <c r="G14" s="33"/>
      <c r="H14" s="33">
        <f>ROUND(D14*F14, 0)</f>
        <v>0</v>
      </c>
      <c r="I14" s="33">
        <f>ROUND(D14*G14, 0)</f>
        <v>0</v>
      </c>
    </row>
    <row r="15" spans="1:9" s="21" customFormat="1" ht="63.75" x14ac:dyDescent="0.25">
      <c r="A15" s="30"/>
      <c r="B15" s="31"/>
      <c r="C15" s="32" t="s">
        <v>140</v>
      </c>
      <c r="D15" s="33"/>
      <c r="E15" s="31"/>
      <c r="F15" s="33"/>
      <c r="G15" s="33"/>
      <c r="H15" s="33"/>
      <c r="I15" s="33"/>
    </row>
    <row r="16" spans="1:9" s="21" customFormat="1" x14ac:dyDescent="0.25">
      <c r="A16" s="23"/>
      <c r="C16" s="25"/>
      <c r="D16" s="22"/>
      <c r="F16" s="22"/>
      <c r="G16" s="22"/>
      <c r="H16" s="22"/>
      <c r="I16" s="22"/>
    </row>
    <row r="17" spans="1:9" ht="76.5" x14ac:dyDescent="0.25">
      <c r="A17" s="8">
        <v>8</v>
      </c>
      <c r="B17" s="21" t="s">
        <v>114</v>
      </c>
      <c r="C17" s="25" t="s">
        <v>113</v>
      </c>
      <c r="D17" s="6">
        <v>35</v>
      </c>
      <c r="E17" s="1" t="s">
        <v>28</v>
      </c>
      <c r="H17" s="6">
        <f>ROUND(D17*F17, 0)</f>
        <v>0</v>
      </c>
      <c r="I17" s="6">
        <f>ROUND(D17*G17, 0)</f>
        <v>0</v>
      </c>
    </row>
    <row r="19" spans="1:9" ht="63.75" x14ac:dyDescent="0.25">
      <c r="A19" s="8">
        <v>9</v>
      </c>
      <c r="B19" s="21" t="s">
        <v>116</v>
      </c>
      <c r="C19" s="25" t="s">
        <v>115</v>
      </c>
      <c r="D19" s="6">
        <v>30</v>
      </c>
      <c r="E19" s="1" t="s">
        <v>28</v>
      </c>
      <c r="H19" s="6">
        <f>ROUND(D19*F19, 0)</f>
        <v>0</v>
      </c>
      <c r="I19" s="6">
        <f>ROUND(D19*G19, 0)</f>
        <v>0</v>
      </c>
    </row>
    <row r="21" spans="1:9" ht="76.5" x14ac:dyDescent="0.25">
      <c r="A21" s="8">
        <v>10</v>
      </c>
      <c r="B21" s="1" t="s">
        <v>75</v>
      </c>
      <c r="C21" s="2" t="s">
        <v>76</v>
      </c>
      <c r="D21" s="6">
        <v>50</v>
      </c>
      <c r="E21" s="1" t="s">
        <v>28</v>
      </c>
      <c r="H21" s="6">
        <f>ROUND(D21*F21, 0)</f>
        <v>0</v>
      </c>
      <c r="I21" s="6">
        <f>ROUND(D21*G21, 0)</f>
        <v>0</v>
      </c>
    </row>
    <row r="23" spans="1:9" ht="76.5" x14ac:dyDescent="0.25">
      <c r="A23" s="8">
        <v>11</v>
      </c>
      <c r="B23" s="1" t="s">
        <v>77</v>
      </c>
      <c r="C23" s="2" t="s">
        <v>78</v>
      </c>
      <c r="D23" s="6">
        <v>20</v>
      </c>
      <c r="E23" s="1" t="s">
        <v>28</v>
      </c>
      <c r="H23" s="6">
        <f>ROUND(D23*F23, 0)</f>
        <v>0</v>
      </c>
      <c r="I23" s="6">
        <f>ROUND(D23*G23, 0)</f>
        <v>0</v>
      </c>
    </row>
    <row r="25" spans="1:9" ht="89.25" x14ac:dyDescent="0.25">
      <c r="A25" s="8">
        <v>12</v>
      </c>
      <c r="B25" s="1" t="s">
        <v>79</v>
      </c>
      <c r="C25" s="2" t="s">
        <v>80</v>
      </c>
      <c r="D25" s="6">
        <v>5</v>
      </c>
      <c r="E25" s="1" t="s">
        <v>28</v>
      </c>
      <c r="H25" s="6">
        <f>ROUND(D25*F25, 0)</f>
        <v>0</v>
      </c>
      <c r="I25" s="6">
        <f>ROUND(D25*G25, 0)</f>
        <v>0</v>
      </c>
    </row>
    <row r="26" spans="1:9" ht="25.5" x14ac:dyDescent="0.25">
      <c r="C26" s="25" t="s">
        <v>127</v>
      </c>
    </row>
    <row r="27" spans="1:9" s="21" customFormat="1" x14ac:dyDescent="0.25">
      <c r="A27" s="23"/>
      <c r="C27" s="25"/>
      <c r="D27" s="22"/>
      <c r="F27" s="22"/>
      <c r="G27" s="22"/>
      <c r="H27" s="22"/>
      <c r="I27" s="22"/>
    </row>
    <row r="28" spans="1:9" s="21" customFormat="1" ht="38.25" x14ac:dyDescent="0.25">
      <c r="A28" s="23">
        <v>13</v>
      </c>
      <c r="B28" s="21" t="s">
        <v>102</v>
      </c>
      <c r="C28" s="25" t="s">
        <v>112</v>
      </c>
      <c r="D28" s="22">
        <v>1</v>
      </c>
      <c r="E28" s="21" t="s">
        <v>103</v>
      </c>
      <c r="F28" s="22"/>
      <c r="G28" s="22"/>
      <c r="H28" s="22">
        <f>ROUND(D28*F28, 0)</f>
        <v>0</v>
      </c>
      <c r="I28" s="22">
        <f>ROUND(D28*G28, 0)</f>
        <v>0</v>
      </c>
    </row>
    <row r="29" spans="1:9" s="21" customFormat="1" x14ac:dyDescent="0.25">
      <c r="A29" s="23"/>
      <c r="C29" s="25"/>
      <c r="D29" s="22"/>
      <c r="F29" s="22"/>
      <c r="G29" s="22"/>
      <c r="H29" s="22"/>
      <c r="I29" s="22"/>
    </row>
    <row r="30" spans="1:9" s="21" customFormat="1" x14ac:dyDescent="0.25">
      <c r="A30" s="23">
        <v>14</v>
      </c>
      <c r="B30" s="21" t="s">
        <v>102</v>
      </c>
      <c r="C30" s="25" t="s">
        <v>142</v>
      </c>
      <c r="D30" s="22">
        <v>20</v>
      </c>
      <c r="E30" s="21" t="s">
        <v>28</v>
      </c>
      <c r="F30" s="22"/>
      <c r="G30" s="22"/>
      <c r="H30" s="22">
        <f>ROUND(D30*F30, 0)</f>
        <v>0</v>
      </c>
      <c r="I30" s="22">
        <f>ROUND(D30*G30, 0)</f>
        <v>0</v>
      </c>
    </row>
    <row r="32" spans="1:9" s="9" customFormat="1" x14ac:dyDescent="0.25">
      <c r="A32" s="7"/>
      <c r="B32" s="3"/>
      <c r="C32" s="3" t="s">
        <v>16</v>
      </c>
      <c r="D32" s="5"/>
      <c r="E32" s="3"/>
      <c r="F32" s="5"/>
      <c r="G32" s="5"/>
      <c r="H32" s="5">
        <f>ROUND(SUM(H2:H31),0)</f>
        <v>0</v>
      </c>
      <c r="I32" s="5">
        <f>ROUND(SUM(I2:I31),0)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Bádogozás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9</vt:i4>
      </vt:variant>
    </vt:vector>
  </HeadingPairs>
  <TitlesOfParts>
    <vt:vector size="9" baseType="lpstr">
      <vt:lpstr>Záradék</vt:lpstr>
      <vt:lpstr>Összesítő</vt:lpstr>
      <vt:lpstr>Felvonulási létesítmények</vt:lpstr>
      <vt:lpstr>Zsaluzás és állványozás</vt:lpstr>
      <vt:lpstr>Irtás, föld- és sziklamunka</vt:lpstr>
      <vt:lpstr>Falazás és egyéb kőművesmunka</vt:lpstr>
      <vt:lpstr>Ácsmunka</vt:lpstr>
      <vt:lpstr>Tetőfedés</vt:lpstr>
      <vt:lpstr>Bádogozás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Kiss Tibor</dc:creator>
  <cp:lastModifiedBy>Zsoldis József</cp:lastModifiedBy>
  <dcterms:created xsi:type="dcterms:W3CDTF">2020-11-29T12:06:29Z</dcterms:created>
  <dcterms:modified xsi:type="dcterms:W3CDTF">2023-06-08T12:57:22Z</dcterms:modified>
</cp:coreProperties>
</file>