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19. évi beszámoló\31.2020. (VI. 25.) zarszamadas\"/>
    </mc:Choice>
  </mc:AlternateContent>
  <bookViews>
    <workbookView xWindow="0" yWindow="0" windowWidth="28800" windowHeight="11835" tabRatio="742"/>
  </bookViews>
  <sheets>
    <sheet name="12 A" sheetId="18" r:id="rId1"/>
  </sheets>
  <definedNames>
    <definedName name="_xlnm.Print_Titles" localSheetId="0">'12 A'!$3:$5</definedName>
    <definedName name="_xlnm.Print_Area" localSheetId="0">'12 A'!$A$1:$D$38</definedName>
  </definedNames>
  <calcPr calcId="152511"/>
</workbook>
</file>

<file path=xl/calcChain.xml><?xml version="1.0" encoding="utf-8"?>
<calcChain xmlns="http://schemas.openxmlformats.org/spreadsheetml/2006/main">
  <c r="C35" i="18" l="1"/>
  <c r="C31" i="18"/>
  <c r="C38" i="18" s="1"/>
  <c r="C19" i="18"/>
  <c r="C22" i="18" s="1"/>
  <c r="C14" i="18"/>
  <c r="C11" i="18"/>
  <c r="H8" i="18"/>
  <c r="H9" i="18"/>
  <c r="H10" i="18"/>
  <c r="H12" i="18"/>
  <c r="H13" i="18"/>
  <c r="H15" i="18"/>
  <c r="H16" i="18"/>
  <c r="H17" i="18"/>
  <c r="H18" i="18"/>
  <c r="H20" i="18"/>
  <c r="H21" i="18"/>
  <c r="H23" i="18"/>
  <c r="H24" i="18"/>
  <c r="H25" i="18"/>
  <c r="H26" i="18"/>
  <c r="H27" i="18"/>
  <c r="H28" i="18"/>
  <c r="H29" i="18"/>
  <c r="H30" i="18"/>
  <c r="H32" i="18"/>
  <c r="H33" i="18"/>
  <c r="H34" i="18"/>
  <c r="H36" i="18"/>
  <c r="H37" i="18"/>
  <c r="H7" i="18"/>
  <c r="F35" i="18"/>
  <c r="F38" i="18" s="1"/>
  <c r="F31" i="18"/>
  <c r="F19" i="18"/>
  <c r="F14" i="18"/>
  <c r="F22" i="18" s="1"/>
  <c r="F11" i="18"/>
  <c r="D31" i="18"/>
  <c r="D35" i="18"/>
  <c r="D38" i="18"/>
  <c r="H38" i="18" s="1"/>
  <c r="D14" i="18"/>
  <c r="D11" i="18"/>
  <c r="D19" i="18"/>
  <c r="H35" i="18"/>
  <c r="H19" i="18"/>
  <c r="H14" i="18"/>
  <c r="H11" i="18"/>
  <c r="D22" i="18"/>
  <c r="H22" i="18" l="1"/>
  <c r="H31" i="18"/>
</calcChain>
</file>

<file path=xl/sharedStrings.xml><?xml version="1.0" encoding="utf-8"?>
<sst xmlns="http://schemas.openxmlformats.org/spreadsheetml/2006/main" count="41" uniqueCount="41">
  <si>
    <t>Megnevezés</t>
  </si>
  <si>
    <t/>
  </si>
  <si>
    <t>Előző időszak</t>
  </si>
  <si>
    <t>Tárgyi időszak</t>
  </si>
  <si>
    <t>ESZKÖZÖK</t>
  </si>
  <si>
    <t>FORRÁSOK</t>
  </si>
  <si>
    <t>Sor-szám</t>
  </si>
  <si>
    <t>ezer Ft</t>
  </si>
  <si>
    <t xml:space="preserve">A/I Immateriális javak  </t>
  </si>
  <si>
    <t xml:space="preserve">A/II Tárgyi eszközök  </t>
  </si>
  <si>
    <t>A/III Befektetett pénzügyi eszközök</t>
  </si>
  <si>
    <t>A/IV Koncesszióba, vagyonkezelésbe adott eszközök</t>
  </si>
  <si>
    <t xml:space="preserve">A) NEMZETI VAGYONBA TARTOZÓ BEFEKTETETT ESZKÖZÖK (=A/I+A/II+A/III+A/IV) </t>
  </si>
  <si>
    <t>B/I Készletek</t>
  </si>
  <si>
    <t>B/II Értékpapírok</t>
  </si>
  <si>
    <t xml:space="preserve">B) NEMZETI VAGYONBA TARTOZÓ FORGÓESZKÖZÖK (= B/I+B/II) </t>
  </si>
  <si>
    <t xml:space="preserve">C) PÉNZESZKÖZÖK </t>
  </si>
  <si>
    <t>D/I Költségvetési évben esedékes követelések</t>
  </si>
  <si>
    <t>D/II Költségvetési évet követően esedékes követelések</t>
  </si>
  <si>
    <t xml:space="preserve">D/III Követelés jellegű sajátos elszámolások </t>
  </si>
  <si>
    <t>D) KÖVETELÉSEK (=D/I+D/II+D/III)</t>
  </si>
  <si>
    <t xml:space="preserve">ESZKÖZÖK ÖSSZESEN (=A+B+C+D+E+F)  </t>
  </si>
  <si>
    <t xml:space="preserve">H/I Költségvetési évben esedékes kötelezettségek </t>
  </si>
  <si>
    <t>H/II Költségvetési évet követően esedékes kötelezettségek</t>
  </si>
  <si>
    <t>H/III Kötelezettség jellegű sajátos elszámolások</t>
  </si>
  <si>
    <t xml:space="preserve">FORRÁSOK ÖSSZESEN (=G+H+I+J+K) </t>
  </si>
  <si>
    <t>F) AKTÍV IDŐBELI ELHATÁROLÁSOK</t>
  </si>
  <si>
    <t>H) KÖTELEZETTSÉGEK</t>
  </si>
  <si>
    <t>G/I Nemzeti vagyon induláskori értéke</t>
  </si>
  <si>
    <t>G/II Nemzeti vagyon változásai</t>
  </si>
  <si>
    <t>G/III Egyéb eszközök induláskori értéke és változásai</t>
  </si>
  <si>
    <t>G/IV Felhalmozott eredmény</t>
  </si>
  <si>
    <t>G/V Eszközök értékhelyesbítésének forrása</t>
  </si>
  <si>
    <t>G/VI Mérleg szerinti eredmény</t>
  </si>
  <si>
    <t>G) SAJÁT TŐKE (=G/I+G/II+G/III+G/IV+G/V+G/VI)</t>
  </si>
  <si>
    <t xml:space="preserve">Budapest Főváros VII. Kerület Erzsébetváros Önkormányzata </t>
  </si>
  <si>
    <t>I) KINCSTÁRI SZÁMLAVEZETÉSSEL KAPCSOLATOS ELSZÁMOLÁSOK</t>
  </si>
  <si>
    <t xml:space="preserve">J) PASSZÍV IDŐBELI ELHATÁROLÁSOK </t>
  </si>
  <si>
    <t>E) EGYÉB SAJÁTOS ELSZÁMOLÁSOK</t>
  </si>
  <si>
    <t>Változás</t>
  </si>
  <si>
    <t>2019. évi összevont mérlege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</si>
</sst>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E"/>
      <charset val="238"/>
    </font>
    <font>
      <sz val="10"/>
      <name val="MS Sans Serif"/>
      <family val="2"/>
      <charset val="238"/>
    </font>
    <font>
      <b/>
      <sz val="14"/>
      <name val="Times"/>
      <family val="1"/>
    </font>
    <font>
      <sz val="14"/>
      <name val="Times"/>
      <family val="1"/>
    </font>
    <font>
      <b/>
      <sz val="12"/>
      <name val="Times"/>
      <family val="1"/>
    </font>
    <font>
      <sz val="12"/>
      <name val="Times"/>
      <family val="1"/>
    </font>
    <font>
      <sz val="12"/>
      <name val="Times"/>
      <charset val="238"/>
    </font>
    <font>
      <sz val="14"/>
      <name val="Times"/>
      <charset val="238"/>
    </font>
    <font>
      <b/>
      <i/>
      <sz val="12"/>
      <name val="Times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1" fontId="4" fillId="0" borderId="11" xfId="0" applyNumberFormat="1" applyFont="1" applyFill="1" applyBorder="1" applyAlignment="1">
      <alignment horizontal="center" vertical="center" wrapText="1"/>
    </xf>
    <xf numFmtId="1" fontId="6" fillId="0" borderId="11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/>
    </xf>
    <xf numFmtId="0" fontId="8" fillId="0" borderId="12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1" fontId="6" fillId="0" borderId="17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4" fillId="0" borderId="18" xfId="0" applyNumberFormat="1" applyFont="1" applyFill="1" applyBorder="1" applyAlignment="1">
      <alignment horizontal="righ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vertical="center"/>
    </xf>
    <xf numFmtId="3" fontId="6" fillId="0" borderId="21" xfId="0" applyNumberFormat="1" applyFont="1" applyFill="1" applyBorder="1" applyAlignment="1">
      <alignment horizontal="right" vertical="center" wrapText="1"/>
    </xf>
    <xf numFmtId="3" fontId="6" fillId="0" borderId="22" xfId="0" applyNumberFormat="1" applyFont="1" applyFill="1" applyBorder="1" applyAlignment="1">
      <alignment horizontal="right" vertical="center" wrapText="1"/>
    </xf>
    <xf numFmtId="3" fontId="6" fillId="0" borderId="23" xfId="0" applyNumberFormat="1" applyFont="1" applyFill="1" applyBorder="1" applyAlignment="1">
      <alignment horizontal="right" vertical="center" wrapText="1"/>
    </xf>
    <xf numFmtId="3" fontId="4" fillId="0" borderId="24" xfId="0" applyNumberFormat="1" applyFont="1" applyFill="1" applyBorder="1" applyAlignment="1">
      <alignment horizontal="right" vertical="center" wrapText="1"/>
    </xf>
    <xf numFmtId="3" fontId="8" fillId="0" borderId="25" xfId="0" applyNumberFormat="1" applyFont="1" applyFill="1" applyBorder="1" applyAlignment="1">
      <alignment horizontal="right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vertical="center"/>
    </xf>
    <xf numFmtId="3" fontId="5" fillId="0" borderId="26" xfId="0" applyNumberFormat="1" applyFont="1" applyFill="1" applyBorder="1" applyAlignment="1">
      <alignment horizontal="right" vertical="center" wrapText="1"/>
    </xf>
    <xf numFmtId="3" fontId="6" fillId="0" borderId="24" xfId="0" applyNumberFormat="1" applyFont="1" applyFill="1" applyBorder="1" applyAlignment="1">
      <alignment horizontal="right" vertical="center" wrapText="1"/>
    </xf>
    <xf numFmtId="3" fontId="8" fillId="0" borderId="23" xfId="0" applyNumberFormat="1" applyFont="1" applyFill="1" applyBorder="1" applyAlignment="1">
      <alignment horizontal="right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0C0C0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U38"/>
  <sheetViews>
    <sheetView tabSelected="1" view="pageBreakPreview" zoomScale="85" zoomScaleNormal="85" zoomScaleSheetLayoutView="85" workbookViewId="0">
      <selection activeCell="B3" sqref="B3"/>
    </sheetView>
  </sheetViews>
  <sheetFormatPr defaultRowHeight="18.75" x14ac:dyDescent="0.2"/>
  <cols>
    <col min="1" max="1" width="8.140625" style="3" customWidth="1"/>
    <col min="2" max="2" width="82" style="3" customWidth="1"/>
    <col min="3" max="4" width="19.140625" style="3" customWidth="1"/>
    <col min="5" max="5" width="7.7109375" style="7" customWidth="1"/>
    <col min="6" max="6" width="19.42578125" style="38" bestFit="1" customWidth="1"/>
    <col min="7" max="7" width="7.7109375" style="35" customWidth="1"/>
    <col min="8" max="8" width="14.42578125" style="7" bestFit="1" customWidth="1"/>
    <col min="9" max="47" width="9.140625" style="7"/>
    <col min="48" max="16384" width="9.140625" style="3"/>
  </cols>
  <sheetData>
    <row r="1" spans="1:47" x14ac:dyDescent="0.2">
      <c r="A1" s="57" t="s">
        <v>35</v>
      </c>
      <c r="B1" s="58"/>
      <c r="C1" s="58"/>
      <c r="D1" s="58"/>
    </row>
    <row r="2" spans="1:47" x14ac:dyDescent="0.2">
      <c r="A2" s="59" t="s">
        <v>40</v>
      </c>
      <c r="B2" s="59"/>
      <c r="C2" s="59"/>
      <c r="D2" s="59"/>
    </row>
    <row r="3" spans="1:47" ht="19.5" thickBot="1" x14ac:dyDescent="0.25">
      <c r="A3" s="1"/>
      <c r="B3" s="2"/>
      <c r="C3" s="2"/>
      <c r="D3" s="8" t="s">
        <v>7</v>
      </c>
    </row>
    <row r="4" spans="1:47" s="4" customFormat="1" ht="31.5" x14ac:dyDescent="0.2">
      <c r="A4" s="9" t="s">
        <v>6</v>
      </c>
      <c r="B4" s="10" t="s">
        <v>0</v>
      </c>
      <c r="C4" s="11" t="s">
        <v>2</v>
      </c>
      <c r="D4" s="53" t="s">
        <v>3</v>
      </c>
      <c r="E4" s="2"/>
      <c r="F4" s="39"/>
      <c r="G4" s="36"/>
      <c r="H4" s="2" t="s">
        <v>39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</row>
    <row r="5" spans="1:47" s="4" customFormat="1" x14ac:dyDescent="0.2">
      <c r="A5" s="12">
        <v>1</v>
      </c>
      <c r="B5" s="13">
        <v>2</v>
      </c>
      <c r="C5" s="14">
        <v>3</v>
      </c>
      <c r="D5" s="54">
        <v>4</v>
      </c>
      <c r="E5" s="2"/>
      <c r="F5" s="39"/>
      <c r="G5" s="36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</row>
    <row r="6" spans="1:47" ht="19.5" thickBot="1" x14ac:dyDescent="0.25">
      <c r="A6" s="16" t="s">
        <v>1</v>
      </c>
      <c r="B6" s="22" t="s">
        <v>4</v>
      </c>
      <c r="C6" s="56"/>
      <c r="D6" s="55"/>
    </row>
    <row r="7" spans="1:47" s="5" customFormat="1" ht="19.5" thickBot="1" x14ac:dyDescent="0.25">
      <c r="A7" s="28">
        <v>1</v>
      </c>
      <c r="B7" s="29" t="s">
        <v>8</v>
      </c>
      <c r="C7" s="43">
        <v>59735</v>
      </c>
      <c r="D7" s="43">
        <v>51048</v>
      </c>
      <c r="E7" s="7"/>
      <c r="F7" s="38">
        <v>51047846</v>
      </c>
      <c r="G7" s="35"/>
      <c r="H7" s="35">
        <f>D7-C7</f>
        <v>-8687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</row>
    <row r="8" spans="1:47" s="5" customFormat="1" ht="19.5" thickBot="1" x14ac:dyDescent="0.25">
      <c r="A8" s="30">
        <v>2</v>
      </c>
      <c r="B8" s="31" t="s">
        <v>9</v>
      </c>
      <c r="C8" s="44">
        <v>50978879</v>
      </c>
      <c r="D8" s="44">
        <v>53502382</v>
      </c>
      <c r="E8" s="7"/>
      <c r="F8" s="38">
        <v>53502381907</v>
      </c>
      <c r="G8" s="35"/>
      <c r="H8" s="35">
        <f t="shared" ref="H8:H38" si="0">D8-C8</f>
        <v>2523503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</row>
    <row r="9" spans="1:47" s="5" customFormat="1" ht="19.5" thickBot="1" x14ac:dyDescent="0.25">
      <c r="A9" s="30">
        <v>3</v>
      </c>
      <c r="B9" s="31" t="s">
        <v>10</v>
      </c>
      <c r="C9" s="44">
        <v>691673</v>
      </c>
      <c r="D9" s="44">
        <v>416872</v>
      </c>
      <c r="E9" s="7"/>
      <c r="F9" s="38">
        <v>416872487</v>
      </c>
      <c r="G9" s="35"/>
      <c r="H9" s="35">
        <f t="shared" si="0"/>
        <v>-274801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</row>
    <row r="10" spans="1:47" s="5" customFormat="1" ht="19.5" thickBot="1" x14ac:dyDescent="0.25">
      <c r="A10" s="26">
        <v>4</v>
      </c>
      <c r="B10" s="27" t="s">
        <v>11</v>
      </c>
      <c r="C10" s="45">
        <v>0</v>
      </c>
      <c r="D10" s="45"/>
      <c r="E10" s="7"/>
      <c r="F10" s="38">
        <v>0</v>
      </c>
      <c r="G10" s="35"/>
      <c r="H10" s="35">
        <f t="shared" si="0"/>
        <v>0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</row>
    <row r="11" spans="1:47" s="5" customFormat="1" ht="32.25" thickBot="1" x14ac:dyDescent="0.25">
      <c r="A11" s="17">
        <v>5</v>
      </c>
      <c r="B11" s="15" t="s">
        <v>12</v>
      </c>
      <c r="C11" s="46">
        <f>SUM(C7,C8,C9,C10)</f>
        <v>51730287</v>
      </c>
      <c r="D11" s="46">
        <f>SUM(D7,D8,D9,D10)</f>
        <v>53970302</v>
      </c>
      <c r="E11" s="7"/>
      <c r="F11" s="39">
        <f>SUM(F7,F8,F9,F10)</f>
        <v>53970302240</v>
      </c>
      <c r="G11" s="35"/>
      <c r="H11" s="35">
        <f t="shared" si="0"/>
        <v>2240015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</row>
    <row r="12" spans="1:47" s="5" customFormat="1" ht="19.5" thickBot="1" x14ac:dyDescent="0.25">
      <c r="A12" s="30">
        <v>6</v>
      </c>
      <c r="B12" s="31" t="s">
        <v>13</v>
      </c>
      <c r="C12" s="44">
        <v>6389</v>
      </c>
      <c r="D12" s="44">
        <v>8522</v>
      </c>
      <c r="E12" s="7"/>
      <c r="F12" s="38">
        <v>8522070</v>
      </c>
      <c r="G12" s="35"/>
      <c r="H12" s="35">
        <f t="shared" si="0"/>
        <v>2133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</row>
    <row r="13" spans="1:47" s="5" customFormat="1" ht="19.5" thickBot="1" x14ac:dyDescent="0.25">
      <c r="A13" s="26">
        <v>7</v>
      </c>
      <c r="B13" s="27" t="s">
        <v>14</v>
      </c>
      <c r="C13" s="45">
        <v>0</v>
      </c>
      <c r="D13" s="45">
        <v>0</v>
      </c>
      <c r="E13" s="7"/>
      <c r="F13" s="38">
        <v>0</v>
      </c>
      <c r="G13" s="35"/>
      <c r="H13" s="35">
        <f t="shared" si="0"/>
        <v>0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</row>
    <row r="14" spans="1:47" s="5" customFormat="1" ht="19.5" thickBot="1" x14ac:dyDescent="0.25">
      <c r="A14" s="17">
        <v>8</v>
      </c>
      <c r="B14" s="15" t="s">
        <v>15</v>
      </c>
      <c r="C14" s="46">
        <f>SUM(C12,C13)</f>
        <v>6389</v>
      </c>
      <c r="D14" s="46">
        <f>SUM(D12,D13)</f>
        <v>8522</v>
      </c>
      <c r="E14" s="7"/>
      <c r="F14" s="39">
        <f>SUM(F12,F13)</f>
        <v>8522070</v>
      </c>
      <c r="G14" s="35"/>
      <c r="H14" s="35">
        <f t="shared" si="0"/>
        <v>2133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</row>
    <row r="15" spans="1:47" s="5" customFormat="1" ht="19.5" thickBot="1" x14ac:dyDescent="0.25">
      <c r="A15" s="17">
        <v>9</v>
      </c>
      <c r="B15" s="15" t="s">
        <v>16</v>
      </c>
      <c r="C15" s="46">
        <v>8378021</v>
      </c>
      <c r="D15" s="46">
        <v>9863088</v>
      </c>
      <c r="E15" s="7"/>
      <c r="F15" s="39">
        <v>9863087842</v>
      </c>
      <c r="G15" s="35"/>
      <c r="H15" s="35">
        <f t="shared" si="0"/>
        <v>1485067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</row>
    <row r="16" spans="1:47" s="5" customFormat="1" ht="19.5" thickBot="1" x14ac:dyDescent="0.25">
      <c r="A16" s="30">
        <v>10</v>
      </c>
      <c r="B16" s="31" t="s">
        <v>17</v>
      </c>
      <c r="C16" s="44">
        <v>1745684</v>
      </c>
      <c r="D16" s="44">
        <v>2123794</v>
      </c>
      <c r="E16" s="7"/>
      <c r="F16" s="38">
        <v>2123793907</v>
      </c>
      <c r="G16" s="35"/>
      <c r="H16" s="35">
        <f t="shared" si="0"/>
        <v>378110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</row>
    <row r="17" spans="1:47" s="5" customFormat="1" ht="19.5" thickBot="1" x14ac:dyDescent="0.25">
      <c r="A17" s="30">
        <v>11</v>
      </c>
      <c r="B17" s="31" t="s">
        <v>18</v>
      </c>
      <c r="C17" s="44">
        <v>2277365</v>
      </c>
      <c r="D17" s="44">
        <v>2458819</v>
      </c>
      <c r="E17" s="7"/>
      <c r="F17" s="38">
        <v>2458819378</v>
      </c>
      <c r="G17" s="35"/>
      <c r="H17" s="35">
        <f t="shared" si="0"/>
        <v>181454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</row>
    <row r="18" spans="1:47" s="5" customFormat="1" ht="19.5" thickBot="1" x14ac:dyDescent="0.25">
      <c r="A18" s="26">
        <v>12</v>
      </c>
      <c r="B18" s="27" t="s">
        <v>19</v>
      </c>
      <c r="C18" s="45">
        <v>153968</v>
      </c>
      <c r="D18" s="45">
        <v>117905</v>
      </c>
      <c r="E18" s="7"/>
      <c r="F18" s="38">
        <v>117904838</v>
      </c>
      <c r="G18" s="35"/>
      <c r="H18" s="35">
        <f t="shared" si="0"/>
        <v>-36063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</row>
    <row r="19" spans="1:47" s="5" customFormat="1" ht="19.5" thickBot="1" x14ac:dyDescent="0.25">
      <c r="A19" s="17">
        <v>13</v>
      </c>
      <c r="B19" s="15" t="s">
        <v>20</v>
      </c>
      <c r="C19" s="46">
        <f>SUM(C16,C17,C18)</f>
        <v>4177017</v>
      </c>
      <c r="D19" s="46">
        <f>SUM(D16,D17,D18)</f>
        <v>4700518</v>
      </c>
      <c r="E19" s="7"/>
      <c r="F19" s="39">
        <f>SUM(F16,F17,F18)</f>
        <v>4700518123</v>
      </c>
      <c r="G19" s="35"/>
      <c r="H19" s="35">
        <f t="shared" si="0"/>
        <v>523501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</row>
    <row r="20" spans="1:47" s="5" customFormat="1" ht="19.5" thickBot="1" x14ac:dyDescent="0.25">
      <c r="A20" s="17">
        <v>14</v>
      </c>
      <c r="B20" s="15" t="s">
        <v>38</v>
      </c>
      <c r="C20" s="40">
        <v>31187</v>
      </c>
      <c r="D20" s="46">
        <v>22145</v>
      </c>
      <c r="E20" s="7"/>
      <c r="F20" s="39">
        <v>22144352</v>
      </c>
      <c r="G20" s="35"/>
      <c r="H20" s="35">
        <f t="shared" si="0"/>
        <v>-9042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</row>
    <row r="21" spans="1:47" s="5" customFormat="1" ht="19.5" thickBot="1" x14ac:dyDescent="0.25">
      <c r="A21" s="17">
        <v>15</v>
      </c>
      <c r="B21" s="15" t="s">
        <v>26</v>
      </c>
      <c r="C21" s="40">
        <v>687</v>
      </c>
      <c r="D21" s="46">
        <v>0</v>
      </c>
      <c r="E21" s="7"/>
      <c r="F21" s="39">
        <v>0</v>
      </c>
      <c r="G21" s="35"/>
      <c r="H21" s="35">
        <f t="shared" si="0"/>
        <v>-687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</row>
    <row r="22" spans="1:47" s="6" customFormat="1" ht="19.5" thickBot="1" x14ac:dyDescent="0.25">
      <c r="A22" s="17">
        <v>16</v>
      </c>
      <c r="B22" s="21" t="s">
        <v>21</v>
      </c>
      <c r="C22" s="47">
        <f>SUM(C11,C14,C15,C19,C20,C21)</f>
        <v>64323588</v>
      </c>
      <c r="D22" s="47">
        <f>SUM(D11,D14,D15,D19,D20,D21)</f>
        <v>68564575</v>
      </c>
      <c r="E22" s="7"/>
      <c r="F22" s="39">
        <f>SUM(F11,F14,F15,F19,F20,F21)</f>
        <v>68564574627</v>
      </c>
      <c r="G22" s="35"/>
      <c r="H22" s="35">
        <f t="shared" si="0"/>
        <v>4240987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</row>
    <row r="23" spans="1:47" s="7" customFormat="1" x14ac:dyDescent="0.2">
      <c r="A23" s="25"/>
      <c r="B23" s="24"/>
      <c r="C23" s="41"/>
      <c r="D23" s="48"/>
      <c r="F23" s="38"/>
      <c r="G23" s="35"/>
      <c r="H23" s="35">
        <f t="shared" si="0"/>
        <v>0</v>
      </c>
    </row>
    <row r="24" spans="1:47" s="7" customFormat="1" ht="19.5" thickBot="1" x14ac:dyDescent="0.25">
      <c r="A24" s="16"/>
      <c r="B24" s="22" t="s">
        <v>5</v>
      </c>
      <c r="C24" s="42"/>
      <c r="D24" s="49"/>
      <c r="F24" s="38"/>
      <c r="G24" s="35"/>
      <c r="H24" s="35">
        <f t="shared" si="0"/>
        <v>0</v>
      </c>
    </row>
    <row r="25" spans="1:47" s="5" customFormat="1" ht="19.5" thickBot="1" x14ac:dyDescent="0.25">
      <c r="A25" s="28">
        <v>17</v>
      </c>
      <c r="B25" s="29" t="s">
        <v>28</v>
      </c>
      <c r="C25" s="43">
        <v>56448754</v>
      </c>
      <c r="D25" s="43">
        <v>56448754</v>
      </c>
      <c r="E25" s="7"/>
      <c r="F25" s="38">
        <v>56448754035</v>
      </c>
      <c r="G25" s="35"/>
      <c r="H25" s="35">
        <f t="shared" si="0"/>
        <v>0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</row>
    <row r="26" spans="1:47" s="5" customFormat="1" ht="19.5" thickBot="1" x14ac:dyDescent="0.25">
      <c r="A26" s="30">
        <v>18</v>
      </c>
      <c r="B26" s="31" t="s">
        <v>29</v>
      </c>
      <c r="C26" s="44">
        <v>-3356475</v>
      </c>
      <c r="D26" s="44">
        <v>-3458206</v>
      </c>
      <c r="E26" s="7"/>
      <c r="F26" s="38">
        <v>-3458205752</v>
      </c>
      <c r="G26" s="35"/>
      <c r="H26" s="35">
        <f t="shared" si="0"/>
        <v>-101731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</row>
    <row r="27" spans="1:47" s="5" customFormat="1" ht="19.5" thickBot="1" x14ac:dyDescent="0.25">
      <c r="A27" s="30">
        <v>19</v>
      </c>
      <c r="B27" s="31" t="s">
        <v>30</v>
      </c>
      <c r="C27" s="44">
        <v>7123632</v>
      </c>
      <c r="D27" s="44">
        <v>7123632</v>
      </c>
      <c r="E27" s="7"/>
      <c r="F27" s="38">
        <v>7123632275</v>
      </c>
      <c r="G27" s="35"/>
      <c r="H27" s="35">
        <f t="shared" si="0"/>
        <v>0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</row>
    <row r="28" spans="1:47" s="5" customFormat="1" ht="19.5" thickBot="1" x14ac:dyDescent="0.25">
      <c r="A28" s="30">
        <v>20</v>
      </c>
      <c r="B28" s="31" t="s">
        <v>31</v>
      </c>
      <c r="C28" s="44">
        <v>-600463</v>
      </c>
      <c r="D28" s="44">
        <v>-316869</v>
      </c>
      <c r="E28" s="7"/>
      <c r="F28" s="38">
        <v>-316869358</v>
      </c>
      <c r="G28" s="35"/>
      <c r="H28" s="35">
        <f t="shared" si="0"/>
        <v>283594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</row>
    <row r="29" spans="1:47" s="5" customFormat="1" ht="19.5" thickBot="1" x14ac:dyDescent="0.25">
      <c r="A29" s="30">
        <v>21</v>
      </c>
      <c r="B29" s="31" t="s">
        <v>32</v>
      </c>
      <c r="C29" s="44">
        <v>0</v>
      </c>
      <c r="D29" s="44">
        <v>0</v>
      </c>
      <c r="E29" s="7"/>
      <c r="F29" s="38">
        <v>0</v>
      </c>
      <c r="G29" s="35"/>
      <c r="H29" s="35">
        <f t="shared" si="0"/>
        <v>0</v>
      </c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</row>
    <row r="30" spans="1:47" ht="19.5" thickBot="1" x14ac:dyDescent="0.25">
      <c r="A30" s="32">
        <v>22</v>
      </c>
      <c r="B30" s="33" t="s">
        <v>33</v>
      </c>
      <c r="C30" s="50">
        <v>283594</v>
      </c>
      <c r="D30" s="50">
        <v>2745432</v>
      </c>
      <c r="F30" s="38">
        <v>2745431504</v>
      </c>
      <c r="H30" s="35">
        <f t="shared" si="0"/>
        <v>2461838</v>
      </c>
    </row>
    <row r="31" spans="1:47" s="5" customFormat="1" ht="19.5" thickBot="1" x14ac:dyDescent="0.25">
      <c r="A31" s="17">
        <v>23</v>
      </c>
      <c r="B31" s="15" t="s">
        <v>34</v>
      </c>
      <c r="C31" s="40">
        <f>SUM(C25:C30)</f>
        <v>59899042</v>
      </c>
      <c r="D31" s="46">
        <f>SUM(D25:D30)</f>
        <v>62542743</v>
      </c>
      <c r="E31" s="7"/>
      <c r="F31" s="39">
        <f>SUM(F25:F30)</f>
        <v>62542742704</v>
      </c>
      <c r="G31" s="35"/>
      <c r="H31" s="35">
        <f t="shared" si="0"/>
        <v>2643701</v>
      </c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</row>
    <row r="32" spans="1:47" s="20" customFormat="1" ht="19.5" thickBot="1" x14ac:dyDescent="0.25">
      <c r="A32" s="30">
        <v>24</v>
      </c>
      <c r="B32" s="31" t="s">
        <v>22</v>
      </c>
      <c r="C32" s="44">
        <v>618499</v>
      </c>
      <c r="D32" s="44">
        <v>326956</v>
      </c>
      <c r="E32" s="34"/>
      <c r="F32" s="38">
        <v>326955997</v>
      </c>
      <c r="G32" s="37"/>
      <c r="H32" s="35">
        <f t="shared" si="0"/>
        <v>-291543</v>
      </c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</row>
    <row r="33" spans="1:47" s="20" customFormat="1" ht="19.5" thickBot="1" x14ac:dyDescent="0.25">
      <c r="A33" s="26">
        <v>25</v>
      </c>
      <c r="B33" s="27" t="s">
        <v>23</v>
      </c>
      <c r="C33" s="45">
        <v>96981</v>
      </c>
      <c r="D33" s="45">
        <v>131190</v>
      </c>
      <c r="E33" s="34"/>
      <c r="F33" s="38">
        <v>131189655</v>
      </c>
      <c r="G33" s="37"/>
      <c r="H33" s="35">
        <f t="shared" si="0"/>
        <v>34209</v>
      </c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</row>
    <row r="34" spans="1:47" s="20" customFormat="1" ht="19.5" thickBot="1" x14ac:dyDescent="0.25">
      <c r="A34" s="18">
        <v>26</v>
      </c>
      <c r="B34" s="19" t="s">
        <v>24</v>
      </c>
      <c r="C34" s="51">
        <v>1075208</v>
      </c>
      <c r="D34" s="51">
        <v>1361505</v>
      </c>
      <c r="E34" s="34"/>
      <c r="F34" s="38">
        <v>1361505551</v>
      </c>
      <c r="G34" s="37"/>
      <c r="H34" s="35">
        <f t="shared" si="0"/>
        <v>286297</v>
      </c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</row>
    <row r="35" spans="1:47" s="5" customFormat="1" ht="19.5" thickBot="1" x14ac:dyDescent="0.25">
      <c r="A35" s="17">
        <v>27</v>
      </c>
      <c r="B35" s="15" t="s">
        <v>27</v>
      </c>
      <c r="C35" s="40">
        <f>SUM(C32:C34)</f>
        <v>1790688</v>
      </c>
      <c r="D35" s="46">
        <f>SUM(D32,D33,D34)</f>
        <v>1819651</v>
      </c>
      <c r="E35" s="7"/>
      <c r="F35" s="39">
        <f>SUM(F32,F33,F34)</f>
        <v>1819651203</v>
      </c>
      <c r="G35" s="35"/>
      <c r="H35" s="35">
        <f t="shared" si="0"/>
        <v>28963</v>
      </c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</row>
    <row r="36" spans="1:47" s="5" customFormat="1" ht="19.5" thickBot="1" x14ac:dyDescent="0.25">
      <c r="A36" s="17">
        <v>28</v>
      </c>
      <c r="B36" s="15" t="s">
        <v>36</v>
      </c>
      <c r="C36" s="40">
        <v>0</v>
      </c>
      <c r="D36" s="46">
        <v>0</v>
      </c>
      <c r="E36" s="7"/>
      <c r="F36" s="38">
        <v>0</v>
      </c>
      <c r="G36" s="35"/>
      <c r="H36" s="35">
        <f t="shared" si="0"/>
        <v>0</v>
      </c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</row>
    <row r="37" spans="1:47" s="5" customFormat="1" ht="19.5" thickBot="1" x14ac:dyDescent="0.25">
      <c r="A37" s="17">
        <v>29</v>
      </c>
      <c r="B37" s="15" t="s">
        <v>37</v>
      </c>
      <c r="C37" s="40">
        <v>2633858</v>
      </c>
      <c r="D37" s="46">
        <v>4202181</v>
      </c>
      <c r="E37" s="7"/>
      <c r="F37" s="39">
        <v>4202180720</v>
      </c>
      <c r="G37" s="35"/>
      <c r="H37" s="35">
        <f t="shared" si="0"/>
        <v>1568323</v>
      </c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</row>
    <row r="38" spans="1:47" s="6" customFormat="1" ht="19.5" thickBot="1" x14ac:dyDescent="0.25">
      <c r="A38" s="17">
        <v>30</v>
      </c>
      <c r="B38" s="23" t="s">
        <v>25</v>
      </c>
      <c r="C38" s="52">
        <f>SUM(C31,C35:C36,C37)</f>
        <v>64323588</v>
      </c>
      <c r="D38" s="52">
        <f>SUM(D31,D35:D36,D37)</f>
        <v>68564575</v>
      </c>
      <c r="E38" s="7"/>
      <c r="F38" s="39">
        <f>SUM(F31,F35:F36,F37)</f>
        <v>68564574627</v>
      </c>
      <c r="G38" s="35"/>
      <c r="H38" s="35">
        <f t="shared" si="0"/>
        <v>4240987</v>
      </c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</row>
  </sheetData>
  <mergeCells count="2">
    <mergeCell ref="A1:D1"/>
    <mergeCell ref="A2:D2"/>
  </mergeCells>
  <printOptions horizontalCentered="1"/>
  <pageMargins left="0.23622047244094491" right="0.23622047244094491" top="0.59055118110236227" bottom="0.55118110236220474" header="0.11811023622047245" footer="0.31496062992125984"/>
  <pageSetup scale="81" fitToHeight="8" orientation="portrait" horizontalDpi="300" verticalDpi="300" r:id="rId1"/>
  <headerFooter alignWithMargins="0">
    <oddHeader>&amp;R&amp;"Times New Roman,Normál"&amp;9 &amp;11 &amp;9 13. számú táblázat  a 31/2020. (VI. 25.) rendelethez</oddHeader>
  </headerFooter>
  <rowBreaks count="1" manualBreakCount="1">
    <brk id="2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12 A</vt:lpstr>
      <vt:lpstr>'12 A'!Nyomtatási_cím</vt:lpstr>
      <vt:lpstr>'12 A'!Nyomtatási_terület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attila</dc:creator>
  <cp:lastModifiedBy>Bőcz Judit</cp:lastModifiedBy>
  <cp:lastPrinted>2020-05-25T12:54:37Z</cp:lastPrinted>
  <dcterms:created xsi:type="dcterms:W3CDTF">2010-05-29T08:47:41Z</dcterms:created>
  <dcterms:modified xsi:type="dcterms:W3CDTF">2020-06-26T07:13:21Z</dcterms:modified>
</cp:coreProperties>
</file>