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bemutatás'!$A$1:$O$54</definedName>
  </definedNames>
  <calcPr calcId="152511"/>
</workbook>
</file>

<file path=xl/calcChain.xml><?xml version="1.0" encoding="utf-8"?>
<calcChain xmlns="http://schemas.openxmlformats.org/spreadsheetml/2006/main">
  <c r="F14" i="7" l="1"/>
  <c r="F52" i="7" l="1"/>
  <c r="N51" i="7" l="1"/>
  <c r="N50" i="7"/>
  <c r="N49" i="7"/>
  <c r="N48" i="7"/>
  <c r="N47" i="7"/>
  <c r="E17" i="7" l="1"/>
  <c r="F17" i="7"/>
  <c r="D17" i="7"/>
  <c r="O34" i="7" l="1"/>
  <c r="N20" i="7"/>
  <c r="G36" i="7" l="1"/>
  <c r="F40" i="7"/>
  <c r="E40" i="7"/>
  <c r="D40" i="7"/>
  <c r="D44" i="7" l="1"/>
  <c r="D45" i="7" s="1"/>
  <c r="M30" i="7" l="1"/>
  <c r="M33" i="7" s="1"/>
  <c r="M35" i="7" s="1"/>
  <c r="F44" i="7" l="1"/>
  <c r="F45" i="7" s="1"/>
  <c r="M44" i="7"/>
  <c r="M52" i="7"/>
  <c r="F19" i="7"/>
  <c r="F31" i="7"/>
  <c r="F11" i="7"/>
  <c r="F33" i="7" l="1"/>
  <c r="F35" i="7" s="1"/>
  <c r="O35" i="7" s="1"/>
  <c r="N11" i="7"/>
  <c r="N16" i="7"/>
  <c r="N18" i="7"/>
  <c r="N22" i="7"/>
  <c r="N24" i="7"/>
  <c r="N26" i="7"/>
  <c r="N34" i="7"/>
  <c r="N39" i="7"/>
  <c r="N40" i="7"/>
  <c r="N41" i="7"/>
  <c r="N42" i="7"/>
  <c r="N43" i="7"/>
  <c r="N9" i="7"/>
  <c r="G9" i="7"/>
  <c r="G10" i="7"/>
  <c r="G12" i="7"/>
  <c r="G13" i="7"/>
  <c r="G14" i="7"/>
  <c r="G15" i="7"/>
  <c r="G16" i="7"/>
  <c r="G18" i="7"/>
  <c r="G20" i="7"/>
  <c r="G21" i="7"/>
  <c r="G22" i="7"/>
  <c r="G23" i="7"/>
  <c r="G24" i="7"/>
  <c r="G25" i="7"/>
  <c r="G26" i="7"/>
  <c r="G27" i="7"/>
  <c r="G28" i="7"/>
  <c r="G29" i="7"/>
  <c r="G30" i="7"/>
  <c r="G32" i="7"/>
  <c r="G37" i="7"/>
  <c r="G38" i="7"/>
  <c r="G39" i="7"/>
  <c r="G41" i="7"/>
  <c r="G42" i="7"/>
  <c r="G43" i="7"/>
  <c r="G47" i="7"/>
  <c r="G49" i="7"/>
  <c r="G50" i="7"/>
  <c r="G51" i="7"/>
  <c r="G8" i="7"/>
  <c r="F46" i="7" l="1"/>
  <c r="F53" i="7" s="1"/>
  <c r="O33" i="7" l="1"/>
  <c r="L52" i="7" l="1"/>
  <c r="N52" i="7" s="1"/>
  <c r="E52" i="7"/>
  <c r="N13" i="7" l="1"/>
  <c r="D52" i="7" l="1"/>
  <c r="E44" i="7" l="1"/>
  <c r="G44" i="7" s="1"/>
  <c r="L44" i="7" l="1"/>
  <c r="L30" i="7"/>
  <c r="N30" i="7" s="1"/>
  <c r="G40" i="7"/>
  <c r="E11" i="7"/>
  <c r="G11" i="7" s="1"/>
  <c r="E19" i="7" l="1"/>
  <c r="G19" i="7" s="1"/>
  <c r="G17" i="7"/>
  <c r="L45" i="7"/>
  <c r="N44" i="7"/>
  <c r="E31" i="7"/>
  <c r="E45" i="7"/>
  <c r="G45" i="7" s="1"/>
  <c r="L33" i="7"/>
  <c r="L35" i="7" s="1"/>
  <c r="N33" i="7" l="1"/>
  <c r="N35" i="7" s="1"/>
  <c r="L46" i="7"/>
  <c r="E33" i="7"/>
  <c r="E35" i="7" s="1"/>
  <c r="G31" i="7"/>
  <c r="G33" i="7" l="1"/>
  <c r="G35" i="7" s="1"/>
  <c r="E46" i="7"/>
  <c r="K52" i="7"/>
  <c r="G46" i="7" l="1"/>
  <c r="E53" i="7"/>
  <c r="L53" i="7"/>
  <c r="D31" i="7" l="1"/>
  <c r="K30" i="7" l="1"/>
  <c r="K33" i="7" l="1"/>
  <c r="K35" i="7" s="1"/>
  <c r="D11" i="7" l="1"/>
  <c r="D19" i="7"/>
  <c r="K44" i="7"/>
  <c r="D33" i="7" l="1"/>
  <c r="K45" i="7"/>
  <c r="K46" i="7" s="1"/>
  <c r="D46" i="7" l="1"/>
  <c r="D53" i="7" s="1"/>
  <c r="D35" i="7"/>
  <c r="K53" i="7" l="1"/>
  <c r="N38" i="7" l="1"/>
  <c r="N37" i="7" l="1"/>
  <c r="M45" i="7"/>
  <c r="M46" i="7" s="1"/>
  <c r="O45" i="7" l="1"/>
  <c r="N45" i="7"/>
  <c r="N46" i="7" s="1"/>
  <c r="M53" i="7" l="1"/>
  <c r="O46" i="7"/>
  <c r="N53" i="7" l="1"/>
  <c r="G48" i="7" l="1"/>
  <c r="O52" i="7" l="1"/>
  <c r="G52" i="7"/>
  <c r="G53" i="7" l="1"/>
  <c r="O53" i="7"/>
</calcChain>
</file>

<file path=xl/sharedStrings.xml><?xml version="1.0" encoding="utf-8"?>
<sst xmlns="http://schemas.openxmlformats.org/spreadsheetml/2006/main" count="167" uniqueCount="160">
  <si>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</si>
  <si>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</si>
  <si>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</si>
  <si>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</si>
  <si>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</si>
  <si>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</si>
  <si>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</si>
  <si>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</si>
  <si>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</si>
  <si>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</si>
  <si>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</si>
  <si>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</si>
  <si>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</si>
  <si>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</si>
  <si>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</si>
  <si>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</si>
  <si>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</si>
  <si>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</si>
  <si>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</si>
  <si>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</si>
  <si>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</si>
  <si>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</si>
  <si>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</si>
  <si>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</si>
  <si>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</si>
  <si>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</si>
  <si>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</si>
  <si>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</si>
  <si>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</si>
  <si>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</si>
  <si>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</si>
  <si>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</si>
  <si>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</si>
  <si>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</si>
  <si>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</si>
  <si>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</si>
  <si>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B354</t>
  </si>
  <si>
    <t>Gépjárműadók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</si>
  <si>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</si>
  <si>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</si>
  <si>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</si>
  <si>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</si>
  <si>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</si>
  <si>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</si>
  <si>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</si>
  <si>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</si>
  <si>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</si>
  <si>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</si>
  <si>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</si>
  <si>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</si>
  <si>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</si>
  <si>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</si>
  <si>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</si>
  <si>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</si>
  <si>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</si>
  <si>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</si>
  <si>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</si>
  <si>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</si>
  <si>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</si>
  <si>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</si>
  <si>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</si>
  <si>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</si>
  <si>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</si>
  <si>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</si>
  <si>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</si>
  <si>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</si>
  <si>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</si>
  <si>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</si>
  <si>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</si>
  <si>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</si>
  <si>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</si>
  <si>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</si>
  <si>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</si>
  <si>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</si>
  <si>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</si>
  <si>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</si>
  <si>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</si>
  <si>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</si>
  <si>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</si>
  <si>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</si>
  <si>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</si>
  <si>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</si>
  <si>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</si>
  <si>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</si>
  <si>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</si>
  <si>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</si>
  <si>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</si>
  <si>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</si>
  <si>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</si>
  <si>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</si>
  <si>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</si>
  <si>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</si>
  <si>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</si>
  <si>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</si>
  <si>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</si>
  <si>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</si>
  <si>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</si>
  <si>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</si>
  <si>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</si>
  <si>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</si>
  <si>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</si>
  <si>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</si>
  <si>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</si>
  <si>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</si>
  <si>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</si>
  <si>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</si>
  <si>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</si>
  <si>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</si>
  <si>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</si>
  <si>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</si>
  <si>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</si>
  <si>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</si>
  <si>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</si>
  <si>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</si>
  <si>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</si>
  <si>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</si>
  <si>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(4+12+24+25)</t>
    </r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</si>
  <si>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</si>
  <si>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</si>
  <si>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</si>
  <si>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</si>
  <si>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</si>
  <si>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</si>
  <si>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(13+14+20)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</si>
  <si>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(15+…+19)</t>
    </r>
  </si>
  <si>
    <t>Termékek és szolgáltatások adói (7+8+9)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</si>
  <si>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(6+10+11)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</si>
  <si>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(13+…+23)</t>
    </r>
  </si>
  <si>
    <t>Rovat-rend</t>
  </si>
  <si>
    <t>Ebből beruházásokhoz, felújításokhoz kapcsolódó fordított áfa</t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</si>
  <si>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(10+21)</t>
    </r>
  </si>
  <si>
    <t>B51</t>
  </si>
  <si>
    <t>Immateriális javak értékesítése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</si>
  <si>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(27+28+29+30)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</si>
  <si>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(32+33)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</si>
  <si>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(5+31+34)</t>
    </r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</si>
  <si>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(26+35)</t>
    </r>
  </si>
  <si>
    <t>Változás
(6-5)</t>
  </si>
  <si>
    <t>Változás
(13-12)</t>
  </si>
  <si>
    <t>Működési bevételek korrigálva</t>
  </si>
  <si>
    <t>K508</t>
  </si>
  <si>
    <t>Egyéb működési célú támogatások államháztartáson</t>
  </si>
  <si>
    <t>Működési célú visszatérítendő támogatások,</t>
  </si>
  <si>
    <t>kölcsönök nyújtása államháztartáson kívülre</t>
  </si>
  <si>
    <r>
      <t xml:space="preserve">Működési célú támogatások államháztartáson belülről 
</t>
    </r>
    <r>
      <rPr>
        <sz val="12"/>
        <color theme="1"/>
        <rFont val="Times New Roman"/>
        <family val="1"/>
        <charset val="238"/>
      </rPr>
      <t>(1+2+3)</t>
    </r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</si>
  <si>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(5+…+9)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</si>
  <si>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(1+2+3+4+10)</t>
    </r>
  </si>
  <si>
    <t>Működési kiadások korrigálva (11+12)</t>
  </si>
  <si>
    <t>2020. évi tervezett működési, felhalmozási bevételeinek és kiadásainak, valamint finanszírozási előirányzatainak</t>
  </si>
  <si>
    <t>2018. évi teljesítés</t>
  </si>
  <si>
    <t>2019. évi várható teljesítés</t>
  </si>
  <si>
    <t>2020. évi tervezett előirányzat</t>
  </si>
  <si>
    <t>2020. évi egyenleg
(7-15)</t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</si>
  <si>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(37+…+41)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</si>
  <si>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(23+…+27)</t>
    </r>
  </si>
  <si>
    <t>Egyéb működési célú támogatások államháztartáson kívülre</t>
  </si>
  <si>
    <t>K511</t>
  </si>
  <si>
    <t>Működési célú támogatások az Európai Uniónak</t>
  </si>
  <si>
    <r>
      <t>Bevételek összesen</t>
    </r>
    <r>
      <rPr>
        <sz val="12"/>
        <color theme="1"/>
        <rFont val="Times New Roman"/>
        <family val="1"/>
        <charset val="238"/>
      </rPr>
      <t xml:space="preserve"> (36+42)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</si>
  <si>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(22+28)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</si>
</sst>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2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2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2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4" xfId="0" applyNumberFormat="1" applyFont="1" applyFill="1" applyBorder="1"/>
    <xf numFmtId="3" fontId="4" fillId="0" borderId="34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2" fillId="0" borderId="31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3" fillId="0" borderId="10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3" fillId="0" borderId="32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2" fillId="0" borderId="10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/>
    <xf numFmtId="3" fontId="2" fillId="0" borderId="40" xfId="0" applyNumberFormat="1" applyFont="1" applyFill="1" applyBorder="1"/>
    <xf numFmtId="3" fontId="2" fillId="0" borderId="39" xfId="0" applyNumberFormat="1" applyFont="1" applyFill="1" applyBorder="1" applyAlignment="1">
      <alignment horizontal="right"/>
    </xf>
    <xf numFmtId="3" fontId="4" fillId="0" borderId="39" xfId="0" applyNumberFormat="1" applyFont="1" applyFill="1" applyBorder="1" applyAlignment="1">
      <alignment horizontal="right"/>
    </xf>
    <xf numFmtId="3" fontId="2" fillId="0" borderId="41" xfId="0" applyNumberFormat="1" applyFont="1" applyFill="1" applyBorder="1" applyAlignment="1">
      <alignment horizontal="right"/>
    </xf>
    <xf numFmtId="3" fontId="2" fillId="0" borderId="42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left"/>
    </xf>
    <xf numFmtId="3" fontId="2" fillId="0" borderId="40" xfId="0" applyNumberFormat="1" applyFont="1" applyFill="1" applyBorder="1" applyAlignment="1">
      <alignment wrapText="1"/>
    </xf>
    <xf numFmtId="3" fontId="2" fillId="0" borderId="43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4" xfId="0" applyNumberFormat="1" applyFont="1" applyFill="1" applyBorder="1" applyAlignment="1">
      <alignment horizontal="center" vertical="center" wrapText="1"/>
    </xf>
    <xf numFmtId="3" fontId="4" fillId="0" borderId="45" xfId="0" applyNumberFormat="1" applyFont="1" applyFill="1" applyBorder="1" applyAlignment="1">
      <alignment horizontal="center" vertical="center" wrapText="1"/>
    </xf>
    <xf numFmtId="3" fontId="5" fillId="0" borderId="46" xfId="0" applyNumberFormat="1" applyFont="1" applyFill="1" applyBorder="1" applyAlignment="1">
      <alignment horizontal="right"/>
    </xf>
    <xf numFmtId="3" fontId="5" fillId="0" borderId="34" xfId="0" applyNumberFormat="1" applyFont="1" applyFill="1" applyBorder="1" applyAlignment="1">
      <alignment horizontal="right"/>
    </xf>
    <xf numFmtId="3" fontId="4" fillId="0" borderId="34" xfId="0" applyNumberFormat="1" applyFont="1" applyFill="1" applyBorder="1" applyAlignment="1">
      <alignment horizontal="right"/>
    </xf>
    <xf numFmtId="3" fontId="5" fillId="0" borderId="47" xfId="0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6" xfId="0" applyNumberFormat="1" applyFon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8" fillId="0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left"/>
    </xf>
    <xf numFmtId="3" fontId="8" fillId="0" borderId="22" xfId="0" applyNumberFormat="1" applyFont="1" applyFill="1" applyBorder="1" applyAlignment="1">
      <alignment wrapText="1"/>
    </xf>
    <xf numFmtId="3" fontId="8" fillId="0" borderId="27" xfId="0" applyNumberFormat="1" applyFont="1" applyFill="1" applyBorder="1" applyAlignment="1">
      <alignment horizontal="right"/>
    </xf>
    <xf numFmtId="3" fontId="4" fillId="0" borderId="45" xfId="0" applyNumberFormat="1" applyFont="1" applyFill="1" applyBorder="1" applyAlignment="1">
      <alignment horizontal="right"/>
    </xf>
    <xf numFmtId="3" fontId="1" fillId="0" borderId="30" xfId="0" applyNumberFormat="1" applyFont="1" applyFill="1" applyBorder="1" applyAlignment="1">
      <alignment horizontal="center"/>
    </xf>
    <xf numFmtId="3" fontId="1" fillId="0" borderId="16" xfId="0" applyNumberFormat="1" applyFont="1" applyFill="1" applyBorder="1" applyAlignment="1">
      <alignment horizontal="left"/>
    </xf>
    <xf numFmtId="3" fontId="1" fillId="0" borderId="28" xfId="0" applyNumberFormat="1" applyFont="1" applyFill="1" applyBorder="1" applyAlignment="1">
      <alignment wrapText="1"/>
    </xf>
    <xf numFmtId="3" fontId="1" fillId="0" borderId="16" xfId="0" applyNumberFormat="1" applyFont="1" applyFill="1" applyBorder="1" applyAlignment="1">
      <alignment horizontal="right"/>
    </xf>
    <xf numFmtId="3" fontId="5" fillId="0" borderId="16" xfId="0" applyNumberFormat="1" applyFont="1" applyFill="1" applyBorder="1" applyAlignment="1">
      <alignment horizontal="right"/>
    </xf>
    <xf numFmtId="3" fontId="1" fillId="0" borderId="29" xfId="0" applyNumberFormat="1" applyFont="1" applyFill="1" applyBorder="1" applyAlignment="1">
      <alignment horizontal="right"/>
    </xf>
    <xf numFmtId="3" fontId="1" fillId="0" borderId="35" xfId="0" applyNumberFormat="1" applyFont="1" applyFill="1" applyBorder="1" applyAlignment="1">
      <alignment horizontal="center"/>
    </xf>
    <xf numFmtId="3" fontId="1" fillId="0" borderId="16" xfId="0" applyNumberFormat="1" applyFont="1" applyFill="1" applyBorder="1"/>
    <xf numFmtId="3" fontId="5" fillId="0" borderId="44" xfId="0" applyNumberFormat="1" applyFont="1" applyFill="1" applyBorder="1" applyAlignment="1">
      <alignment horizontal="right"/>
    </xf>
    <xf numFmtId="3" fontId="1" fillId="0" borderId="36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lef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tabSelected="1" view="pageBreakPreview" topLeftCell="A19" zoomScale="70" zoomScaleNormal="70" zoomScaleSheetLayoutView="70" workbookViewId="0">
      <selection activeCell="M52" sqref="M52"/>
    </sheetView>
  </sheetViews>
  <sheetFormatPr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4" width="14.7109375" style="1" customWidth="1"/>
    <col min="5" max="6" width="14.7109375" style="5" customWidth="1"/>
    <col min="7" max="7" width="13.42578125" style="1" customWidth="1"/>
    <col min="8" max="8" width="6.7109375" style="4" customWidth="1"/>
    <col min="9" max="9" width="8.7109375" style="6" customWidth="1"/>
    <col min="10" max="10" width="51.85546875" style="7" customWidth="1"/>
    <col min="11" max="11" width="14.7109375" style="1" customWidth="1"/>
    <col min="12" max="13" width="14.7109375" style="5" customWidth="1"/>
    <col min="14" max="14" width="13.42578125" style="1" customWidth="1"/>
    <col min="15" max="15" width="12.85546875" style="1" customWidth="1"/>
    <col min="16" max="16384" width="9.140625" style="1"/>
  </cols>
  <sheetData>
    <row r="1" spans="1:15" ht="18.75" x14ac:dyDescent="0.3">
      <c r="A1" s="171" t="s">
        <v>80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1:15" ht="18.75" x14ac:dyDescent="0.3">
      <c r="A2" s="171" t="s">
        <v>148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</row>
    <row r="3" spans="1:15" ht="18.75" x14ac:dyDescent="0.3">
      <c r="A3" s="171" t="s">
        <v>81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</row>
    <row r="4" spans="1:15" x14ac:dyDescent="0.25">
      <c r="A4" s="2"/>
      <c r="B4" s="2"/>
      <c r="C4" s="2"/>
      <c r="D4" s="2"/>
      <c r="E4" s="3"/>
      <c r="F4" s="3"/>
      <c r="G4" s="2"/>
      <c r="H4" s="2"/>
      <c r="I4" s="2"/>
      <c r="J4" s="2"/>
      <c r="K4" s="2"/>
      <c r="L4" s="3"/>
      <c r="M4" s="3"/>
      <c r="N4" s="2"/>
      <c r="O4" s="2"/>
    </row>
    <row r="5" spans="1:15" ht="16.5" thickBot="1" x14ac:dyDescent="0.3">
      <c r="O5" s="8" t="s">
        <v>82</v>
      </c>
    </row>
    <row r="6" spans="1:15" s="16" customFormat="1" ht="52.5" customHeight="1" thickBot="1" x14ac:dyDescent="0.3">
      <c r="A6" s="9" t="s">
        <v>79</v>
      </c>
      <c r="B6" s="11" t="s">
        <v>128</v>
      </c>
      <c r="C6" s="10" t="s">
        <v>75</v>
      </c>
      <c r="D6" s="12" t="s">
        <v>149</v>
      </c>
      <c r="E6" s="11" t="s">
        <v>150</v>
      </c>
      <c r="F6" s="137" t="s">
        <v>151</v>
      </c>
      <c r="G6" s="13" t="s">
        <v>137</v>
      </c>
      <c r="H6" s="14" t="s">
        <v>79</v>
      </c>
      <c r="I6" s="11" t="s">
        <v>128</v>
      </c>
      <c r="J6" s="10" t="s">
        <v>75</v>
      </c>
      <c r="K6" s="12" t="s">
        <v>149</v>
      </c>
      <c r="L6" s="11" t="s">
        <v>150</v>
      </c>
      <c r="M6" s="12" t="s">
        <v>151</v>
      </c>
      <c r="N6" s="11" t="s">
        <v>138</v>
      </c>
      <c r="O6" s="15" t="s">
        <v>152</v>
      </c>
    </row>
    <row r="7" spans="1:15" s="19" customFormat="1" ht="13.5" customHeight="1" thickBot="1" x14ac:dyDescent="0.3">
      <c r="A7" s="17">
        <v>1</v>
      </c>
      <c r="B7" s="18">
        <v>2</v>
      </c>
      <c r="C7" s="19">
        <v>3</v>
      </c>
      <c r="D7" s="20">
        <v>4</v>
      </c>
      <c r="E7" s="21">
        <v>5</v>
      </c>
      <c r="F7" s="138">
        <v>6</v>
      </c>
      <c r="G7" s="22">
        <v>7</v>
      </c>
      <c r="H7" s="23">
        <v>8</v>
      </c>
      <c r="I7" s="18">
        <v>9</v>
      </c>
      <c r="J7" s="19">
        <v>10</v>
      </c>
      <c r="K7" s="20">
        <v>11</v>
      </c>
      <c r="L7" s="21">
        <v>12</v>
      </c>
      <c r="M7" s="21">
        <v>13</v>
      </c>
      <c r="N7" s="18">
        <v>14</v>
      </c>
      <c r="O7" s="24">
        <v>15</v>
      </c>
    </row>
    <row r="8" spans="1:15" ht="18.75" customHeight="1" x14ac:dyDescent="0.25">
      <c r="A8" s="25">
        <v>1</v>
      </c>
      <c r="B8" s="26" t="s">
        <v>25</v>
      </c>
      <c r="C8" s="27" t="s">
        <v>26</v>
      </c>
      <c r="D8" s="29">
        <v>1731522</v>
      </c>
      <c r="E8" s="28">
        <v>2078899</v>
      </c>
      <c r="F8" s="139">
        <v>2223382</v>
      </c>
      <c r="G8" s="30">
        <f t="shared" ref="G8:G33" si="0">F8-E8</f>
        <v>144483</v>
      </c>
      <c r="H8" s="31"/>
      <c r="I8" s="32"/>
      <c r="J8" s="33"/>
      <c r="K8" s="34"/>
      <c r="L8" s="35"/>
      <c r="M8" s="35"/>
      <c r="N8" s="34"/>
      <c r="O8" s="36"/>
    </row>
    <row r="9" spans="1:15" ht="18.75" customHeight="1" x14ac:dyDescent="0.25">
      <c r="A9" s="37">
        <v>2</v>
      </c>
      <c r="B9" s="38" t="s">
        <v>27</v>
      </c>
      <c r="C9" s="39" t="s">
        <v>28</v>
      </c>
      <c r="D9" s="41">
        <v>99286</v>
      </c>
      <c r="E9" s="40">
        <v>4843</v>
      </c>
      <c r="F9" s="140">
        <v>89899</v>
      </c>
      <c r="G9" s="42">
        <f t="shared" si="0"/>
        <v>85056</v>
      </c>
      <c r="H9" s="43">
        <v>1</v>
      </c>
      <c r="I9" s="44" t="s">
        <v>0</v>
      </c>
      <c r="J9" s="45" t="s">
        <v>110</v>
      </c>
      <c r="K9" s="29">
        <v>3458948</v>
      </c>
      <c r="L9" s="28">
        <v>3905410</v>
      </c>
      <c r="M9" s="29">
        <v>4488578</v>
      </c>
      <c r="N9" s="28">
        <f>M9-L9</f>
        <v>583168</v>
      </c>
      <c r="O9" s="46"/>
    </row>
    <row r="10" spans="1:15" x14ac:dyDescent="0.25">
      <c r="A10" s="37">
        <v>3</v>
      </c>
      <c r="B10" s="38" t="s">
        <v>29</v>
      </c>
      <c r="C10" s="47" t="s">
        <v>30</v>
      </c>
      <c r="D10" s="41">
        <v>281298</v>
      </c>
      <c r="E10" s="40">
        <v>651218</v>
      </c>
      <c r="F10" s="140">
        <v>471918</v>
      </c>
      <c r="G10" s="42">
        <f t="shared" si="0"/>
        <v>-179300</v>
      </c>
      <c r="H10" s="48"/>
      <c r="I10" s="169" t="s">
        <v>1</v>
      </c>
      <c r="J10" s="49" t="s">
        <v>77</v>
      </c>
      <c r="K10" s="51"/>
      <c r="L10" s="50"/>
      <c r="M10" s="51"/>
      <c r="N10" s="50"/>
      <c r="O10" s="52"/>
    </row>
    <row r="11" spans="1:15" s="60" customFormat="1" ht="30.75" customHeight="1" x14ac:dyDescent="0.25">
      <c r="A11" s="53">
        <v>4</v>
      </c>
      <c r="B11" s="54" t="s">
        <v>31</v>
      </c>
      <c r="C11" s="61" t="s">
        <v>144</v>
      </c>
      <c r="D11" s="56">
        <f>SUM(D8:D10)</f>
        <v>2112106</v>
      </c>
      <c r="E11" s="57">
        <f>SUM(E8:E10)</f>
        <v>2734960</v>
      </c>
      <c r="F11" s="57">
        <f>SUM(F8:F10)</f>
        <v>2785199</v>
      </c>
      <c r="G11" s="58">
        <f t="shared" si="0"/>
        <v>50239</v>
      </c>
      <c r="H11" s="43">
        <v>2</v>
      </c>
      <c r="I11" s="170"/>
      <c r="J11" s="27" t="s">
        <v>78</v>
      </c>
      <c r="K11" s="29">
        <v>736936</v>
      </c>
      <c r="L11" s="28">
        <v>811304</v>
      </c>
      <c r="M11" s="29">
        <v>846245</v>
      </c>
      <c r="N11" s="28">
        <f>M11-L11</f>
        <v>34941</v>
      </c>
      <c r="O11" s="59"/>
    </row>
    <row r="12" spans="1:15" s="60" customFormat="1" ht="25.5" customHeight="1" x14ac:dyDescent="0.25">
      <c r="A12" s="53">
        <v>5</v>
      </c>
      <c r="B12" s="54" t="s">
        <v>85</v>
      </c>
      <c r="C12" s="61" t="s">
        <v>86</v>
      </c>
      <c r="D12" s="57">
        <v>39795</v>
      </c>
      <c r="E12" s="56">
        <v>1398105</v>
      </c>
      <c r="F12" s="141">
        <v>66967</v>
      </c>
      <c r="G12" s="58">
        <f t="shared" si="0"/>
        <v>-1331138</v>
      </c>
      <c r="H12" s="31"/>
      <c r="I12" s="32"/>
      <c r="J12" s="62"/>
      <c r="K12" s="35"/>
      <c r="L12" s="34"/>
      <c r="M12" s="35"/>
      <c r="N12" s="34"/>
      <c r="O12" s="63"/>
    </row>
    <row r="13" spans="1:15" ht="18.75" customHeight="1" x14ac:dyDescent="0.25">
      <c r="A13" s="37">
        <v>6</v>
      </c>
      <c r="B13" s="38" t="s">
        <v>32</v>
      </c>
      <c r="C13" s="39" t="s">
        <v>33</v>
      </c>
      <c r="D13" s="41">
        <v>1748438</v>
      </c>
      <c r="E13" s="40">
        <v>1851057</v>
      </c>
      <c r="F13" s="140">
        <v>1293844</v>
      </c>
      <c r="G13" s="42">
        <f t="shared" si="0"/>
        <v>-557213</v>
      </c>
      <c r="H13" s="64">
        <v>3</v>
      </c>
      <c r="I13" s="65" t="s">
        <v>2</v>
      </c>
      <c r="J13" s="47" t="s">
        <v>3</v>
      </c>
      <c r="K13" s="41">
        <v>6242574</v>
      </c>
      <c r="L13" s="40">
        <v>6754940</v>
      </c>
      <c r="M13" s="41">
        <v>7756690</v>
      </c>
      <c r="N13" s="40">
        <f>M13-L13</f>
        <v>1001750</v>
      </c>
      <c r="O13" s="42"/>
    </row>
    <row r="14" spans="1:15" ht="18.75" customHeight="1" x14ac:dyDescent="0.25">
      <c r="A14" s="37">
        <v>7</v>
      </c>
      <c r="B14" s="38" t="s">
        <v>34</v>
      </c>
      <c r="C14" s="39" t="s">
        <v>35</v>
      </c>
      <c r="D14" s="41">
        <v>4146234</v>
      </c>
      <c r="E14" s="40">
        <v>4631963</v>
      </c>
      <c r="F14" s="140">
        <f>4732623+203910</f>
        <v>4936533</v>
      </c>
      <c r="G14" s="42">
        <f t="shared" si="0"/>
        <v>304570</v>
      </c>
      <c r="H14" s="64"/>
      <c r="I14" s="66"/>
      <c r="J14" s="67"/>
      <c r="K14" s="69"/>
      <c r="L14" s="68"/>
      <c r="M14" s="69"/>
      <c r="N14" s="68"/>
      <c r="O14" s="70"/>
    </row>
    <row r="15" spans="1:15" ht="18.75" customHeight="1" x14ac:dyDescent="0.25">
      <c r="A15" s="37">
        <v>8</v>
      </c>
      <c r="B15" s="38" t="s">
        <v>36</v>
      </c>
      <c r="C15" s="39" t="s">
        <v>37</v>
      </c>
      <c r="D15" s="41">
        <v>122287</v>
      </c>
      <c r="E15" s="40">
        <v>118796</v>
      </c>
      <c r="F15" s="140">
        <v>0</v>
      </c>
      <c r="G15" s="42">
        <f t="shared" si="0"/>
        <v>-118796</v>
      </c>
      <c r="H15" s="31"/>
      <c r="I15" s="32"/>
      <c r="J15" s="33"/>
      <c r="K15" s="35"/>
      <c r="L15" s="34"/>
      <c r="M15" s="35"/>
      <c r="N15" s="34"/>
      <c r="O15" s="70"/>
    </row>
    <row r="16" spans="1:15" ht="18.75" customHeight="1" x14ac:dyDescent="0.25">
      <c r="A16" s="37">
        <v>9</v>
      </c>
      <c r="B16" s="38" t="s">
        <v>38</v>
      </c>
      <c r="C16" s="39" t="s">
        <v>39</v>
      </c>
      <c r="D16" s="41">
        <v>1094910</v>
      </c>
      <c r="E16" s="40">
        <v>1294483</v>
      </c>
      <c r="F16" s="140">
        <v>487897</v>
      </c>
      <c r="G16" s="42">
        <f t="shared" si="0"/>
        <v>-806586</v>
      </c>
      <c r="H16" s="64">
        <v>4</v>
      </c>
      <c r="I16" s="65" t="s">
        <v>4</v>
      </c>
      <c r="J16" s="47" t="s">
        <v>5</v>
      </c>
      <c r="K16" s="41">
        <v>77361</v>
      </c>
      <c r="L16" s="40">
        <v>62611</v>
      </c>
      <c r="M16" s="41">
        <v>121355</v>
      </c>
      <c r="N16" s="40">
        <f>M16-L16</f>
        <v>58744</v>
      </c>
      <c r="O16" s="70"/>
    </row>
    <row r="17" spans="1:15" ht="18.75" customHeight="1" x14ac:dyDescent="0.25">
      <c r="A17" s="37">
        <v>10</v>
      </c>
      <c r="B17" s="38" t="s">
        <v>40</v>
      </c>
      <c r="C17" s="39" t="s">
        <v>125</v>
      </c>
      <c r="D17" s="40">
        <f>SUM(D14:D16)</f>
        <v>5363431</v>
      </c>
      <c r="E17" s="40">
        <f t="shared" ref="E17:F17" si="1">SUM(E14:E16)</f>
        <v>6045242</v>
      </c>
      <c r="F17" s="40">
        <f t="shared" si="1"/>
        <v>5424430</v>
      </c>
      <c r="G17" s="42">
        <f t="shared" si="0"/>
        <v>-620812</v>
      </c>
      <c r="H17" s="31"/>
      <c r="I17" s="32"/>
      <c r="J17" s="33"/>
      <c r="K17" s="41"/>
      <c r="L17" s="40"/>
      <c r="M17" s="41"/>
      <c r="N17" s="40"/>
      <c r="O17" s="52"/>
    </row>
    <row r="18" spans="1:15" ht="18.75" customHeight="1" x14ac:dyDescent="0.25">
      <c r="A18" s="37">
        <v>11</v>
      </c>
      <c r="B18" s="38" t="s">
        <v>41</v>
      </c>
      <c r="C18" s="39" t="s">
        <v>42</v>
      </c>
      <c r="D18" s="41">
        <v>51777</v>
      </c>
      <c r="E18" s="40">
        <v>72821</v>
      </c>
      <c r="F18" s="140">
        <v>57700</v>
      </c>
      <c r="G18" s="42">
        <f t="shared" si="0"/>
        <v>-15121</v>
      </c>
      <c r="H18" s="48">
        <v>5</v>
      </c>
      <c r="I18" s="71" t="s">
        <v>83</v>
      </c>
      <c r="J18" s="49" t="s">
        <v>84</v>
      </c>
      <c r="K18" s="35">
        <v>122793</v>
      </c>
      <c r="L18" s="34">
        <v>20566</v>
      </c>
      <c r="M18" s="35">
        <v>93014</v>
      </c>
      <c r="N18" s="34">
        <f>M18-L18</f>
        <v>72448</v>
      </c>
      <c r="O18" s="52"/>
    </row>
    <row r="19" spans="1:15" s="60" customFormat="1" ht="18.75" customHeight="1" x14ac:dyDescent="0.25">
      <c r="A19" s="53">
        <v>12</v>
      </c>
      <c r="B19" s="54" t="s">
        <v>43</v>
      </c>
      <c r="C19" s="55" t="s">
        <v>126</v>
      </c>
      <c r="D19" s="56">
        <f>SUM(D13,D17,D18)</f>
        <v>7163646</v>
      </c>
      <c r="E19" s="57">
        <f>SUM(E13,E17,E18)</f>
        <v>7969120</v>
      </c>
      <c r="F19" s="57">
        <f>SUM(F13,F17,F18)</f>
        <v>6775974</v>
      </c>
      <c r="G19" s="58">
        <f t="shared" si="0"/>
        <v>-1193146</v>
      </c>
      <c r="H19" s="48"/>
      <c r="I19" s="149"/>
      <c r="J19" s="49" t="s">
        <v>141</v>
      </c>
      <c r="K19" s="51"/>
      <c r="L19" s="50"/>
      <c r="M19" s="51"/>
      <c r="N19" s="50"/>
      <c r="O19" s="128"/>
    </row>
    <row r="20" spans="1:15" ht="18.75" customHeight="1" x14ac:dyDescent="0.25">
      <c r="A20" s="37">
        <v>13</v>
      </c>
      <c r="B20" s="38" t="s">
        <v>97</v>
      </c>
      <c r="C20" s="39" t="s">
        <v>113</v>
      </c>
      <c r="D20" s="40"/>
      <c r="E20" s="41">
        <v>616</v>
      </c>
      <c r="F20" s="140"/>
      <c r="G20" s="42">
        <f t="shared" si="0"/>
        <v>-616</v>
      </c>
      <c r="H20" s="43">
        <v>6</v>
      </c>
      <c r="I20" s="150" t="s">
        <v>6</v>
      </c>
      <c r="J20" s="45" t="s">
        <v>76</v>
      </c>
      <c r="K20" s="29">
        <v>72710</v>
      </c>
      <c r="L20" s="28">
        <v>71212</v>
      </c>
      <c r="M20" s="29">
        <v>182852</v>
      </c>
      <c r="N20" s="28">
        <f t="shared" ref="N20" si="2">M20-L20</f>
        <v>111640</v>
      </c>
      <c r="O20" s="46"/>
    </row>
    <row r="21" spans="1:15" ht="18.75" customHeight="1" x14ac:dyDescent="0.25">
      <c r="A21" s="37">
        <v>14</v>
      </c>
      <c r="B21" s="38" t="s">
        <v>44</v>
      </c>
      <c r="C21" s="39" t="s">
        <v>45</v>
      </c>
      <c r="D21" s="41">
        <v>1438190</v>
      </c>
      <c r="E21" s="40">
        <v>1465620</v>
      </c>
      <c r="F21" s="140">
        <v>1749625</v>
      </c>
      <c r="G21" s="42">
        <f t="shared" si="0"/>
        <v>284005</v>
      </c>
      <c r="H21" s="48"/>
      <c r="I21" s="71"/>
      <c r="J21" s="49" t="s">
        <v>142</v>
      </c>
      <c r="K21" s="35"/>
      <c r="L21" s="34"/>
      <c r="M21" s="35"/>
      <c r="N21" s="34"/>
      <c r="O21" s="52"/>
    </row>
    <row r="22" spans="1:15" ht="18.75" customHeight="1" x14ac:dyDescent="0.25">
      <c r="A22" s="37">
        <v>15</v>
      </c>
      <c r="B22" s="38" t="s">
        <v>46</v>
      </c>
      <c r="C22" s="39" t="s">
        <v>47</v>
      </c>
      <c r="D22" s="41">
        <v>390577</v>
      </c>
      <c r="E22" s="40">
        <v>360157</v>
      </c>
      <c r="F22" s="140">
        <v>461565</v>
      </c>
      <c r="G22" s="42">
        <f t="shared" si="0"/>
        <v>101408</v>
      </c>
      <c r="H22" s="43">
        <v>7</v>
      </c>
      <c r="I22" s="44" t="s">
        <v>140</v>
      </c>
      <c r="J22" s="45" t="s">
        <v>143</v>
      </c>
      <c r="K22" s="29"/>
      <c r="L22" s="28"/>
      <c r="M22" s="29">
        <v>276970</v>
      </c>
      <c r="N22" s="28">
        <f>M22-L22</f>
        <v>276970</v>
      </c>
      <c r="O22" s="59"/>
    </row>
    <row r="23" spans="1:15" ht="18.75" customHeight="1" x14ac:dyDescent="0.25">
      <c r="A23" s="37">
        <v>16</v>
      </c>
      <c r="B23" s="38" t="s">
        <v>48</v>
      </c>
      <c r="C23" s="39" t="s">
        <v>49</v>
      </c>
      <c r="D23" s="41">
        <v>379044</v>
      </c>
      <c r="E23" s="40">
        <v>423258</v>
      </c>
      <c r="F23" s="140">
        <v>194883</v>
      </c>
      <c r="G23" s="42">
        <f t="shared" si="0"/>
        <v>-228375</v>
      </c>
      <c r="H23" s="64"/>
      <c r="I23" s="65" t="s">
        <v>156</v>
      </c>
      <c r="J23" s="47" t="s">
        <v>157</v>
      </c>
      <c r="K23" s="41"/>
      <c r="L23" s="40">
        <v>273</v>
      </c>
      <c r="M23" s="41"/>
      <c r="N23" s="40"/>
      <c r="O23" s="42"/>
    </row>
    <row r="24" spans="1:15" s="60" customFormat="1" ht="31.5" x14ac:dyDescent="0.25">
      <c r="A24" s="37">
        <v>17</v>
      </c>
      <c r="B24" s="38" t="s">
        <v>50</v>
      </c>
      <c r="C24" s="39" t="s">
        <v>51</v>
      </c>
      <c r="D24" s="41">
        <v>192332</v>
      </c>
      <c r="E24" s="40">
        <v>194177</v>
      </c>
      <c r="F24" s="140">
        <v>186150</v>
      </c>
      <c r="G24" s="42">
        <f t="shared" si="0"/>
        <v>-8027</v>
      </c>
      <c r="H24" s="43">
        <v>8</v>
      </c>
      <c r="I24" s="44" t="s">
        <v>7</v>
      </c>
      <c r="J24" s="45" t="s">
        <v>155</v>
      </c>
      <c r="K24" s="29">
        <v>264886</v>
      </c>
      <c r="L24" s="28">
        <v>296899</v>
      </c>
      <c r="M24" s="29">
        <v>185170</v>
      </c>
      <c r="N24" s="28">
        <f>M24-L24</f>
        <v>-111729</v>
      </c>
      <c r="O24" s="59"/>
    </row>
    <row r="25" spans="1:15" s="60" customFormat="1" ht="18.75" customHeight="1" x14ac:dyDescent="0.25">
      <c r="A25" s="37">
        <v>18</v>
      </c>
      <c r="B25" s="38" t="s">
        <v>52</v>
      </c>
      <c r="C25" s="39" t="s">
        <v>53</v>
      </c>
      <c r="D25" s="41">
        <v>598309</v>
      </c>
      <c r="E25" s="40">
        <v>601399</v>
      </c>
      <c r="F25" s="140">
        <v>674649</v>
      </c>
      <c r="G25" s="42">
        <f t="shared" si="0"/>
        <v>73250</v>
      </c>
      <c r="I25" s="54"/>
      <c r="K25" s="73"/>
      <c r="L25" s="72"/>
      <c r="M25" s="73"/>
      <c r="N25" s="72"/>
      <c r="O25" s="58"/>
    </row>
    <row r="26" spans="1:15" ht="18.75" customHeight="1" x14ac:dyDescent="0.25">
      <c r="A26" s="37">
        <v>19</v>
      </c>
      <c r="B26" s="38" t="s">
        <v>54</v>
      </c>
      <c r="C26" s="39" t="s">
        <v>55</v>
      </c>
      <c r="D26" s="41"/>
      <c r="E26" s="40">
        <v>4157</v>
      </c>
      <c r="F26" s="140">
        <v>89973</v>
      </c>
      <c r="G26" s="42">
        <f t="shared" si="0"/>
        <v>85816</v>
      </c>
      <c r="H26" s="64">
        <v>9</v>
      </c>
      <c r="I26" s="65" t="s">
        <v>89</v>
      </c>
      <c r="J26" s="47" t="s">
        <v>8</v>
      </c>
      <c r="K26" s="41"/>
      <c r="L26" s="40"/>
      <c r="M26" s="41">
        <v>92082</v>
      </c>
      <c r="N26" s="40">
        <f>M26-L26</f>
        <v>92082</v>
      </c>
      <c r="O26" s="70"/>
    </row>
    <row r="27" spans="1:15" ht="18.75" customHeight="1" x14ac:dyDescent="0.25">
      <c r="A27" s="37">
        <v>20</v>
      </c>
      <c r="B27" s="38" t="s">
        <v>56</v>
      </c>
      <c r="C27" s="39" t="s">
        <v>109</v>
      </c>
      <c r="D27" s="41">
        <v>103572</v>
      </c>
      <c r="E27" s="40">
        <v>497</v>
      </c>
      <c r="F27" s="140">
        <v>501</v>
      </c>
      <c r="G27" s="42">
        <f t="shared" si="0"/>
        <v>4</v>
      </c>
      <c r="H27" s="74"/>
      <c r="I27" s="75"/>
      <c r="J27" s="61"/>
      <c r="K27" s="56"/>
      <c r="L27" s="57"/>
      <c r="M27" s="57"/>
      <c r="N27" s="56"/>
      <c r="O27" s="70"/>
    </row>
    <row r="28" spans="1:15" ht="18.75" customHeight="1" x14ac:dyDescent="0.25">
      <c r="A28" s="76">
        <v>21</v>
      </c>
      <c r="B28" s="77" t="s">
        <v>100</v>
      </c>
      <c r="C28" s="78" t="s">
        <v>101</v>
      </c>
      <c r="D28" s="51">
        <v>2583</v>
      </c>
      <c r="E28" s="50">
        <v>29101</v>
      </c>
      <c r="F28" s="142"/>
      <c r="G28" s="52">
        <f t="shared" si="0"/>
        <v>-29101</v>
      </c>
      <c r="H28" s="79"/>
      <c r="I28" s="80"/>
      <c r="J28" s="81"/>
      <c r="K28" s="82"/>
      <c r="L28" s="83"/>
      <c r="M28" s="83"/>
      <c r="N28" s="82"/>
      <c r="O28" s="46"/>
    </row>
    <row r="29" spans="1:15" ht="18.75" customHeight="1" x14ac:dyDescent="0.25">
      <c r="A29" s="76">
        <v>22</v>
      </c>
      <c r="B29" s="77" t="s">
        <v>114</v>
      </c>
      <c r="C29" s="78" t="s">
        <v>115</v>
      </c>
      <c r="D29" s="51">
        <v>565</v>
      </c>
      <c r="E29" s="50">
        <v>1624</v>
      </c>
      <c r="F29" s="142"/>
      <c r="G29" s="52">
        <f t="shared" si="0"/>
        <v>-1624</v>
      </c>
      <c r="H29" s="79"/>
      <c r="I29" s="80"/>
      <c r="J29" s="81"/>
      <c r="K29" s="82"/>
      <c r="L29" s="83"/>
      <c r="M29" s="83"/>
      <c r="N29" s="82"/>
      <c r="O29" s="46"/>
    </row>
    <row r="30" spans="1:15" ht="18.75" customHeight="1" x14ac:dyDescent="0.25">
      <c r="A30" s="76">
        <v>23</v>
      </c>
      <c r="B30" s="77" t="s">
        <v>104</v>
      </c>
      <c r="C30" s="78" t="s">
        <v>57</v>
      </c>
      <c r="D30" s="51">
        <v>69935</v>
      </c>
      <c r="E30" s="50">
        <v>201198</v>
      </c>
      <c r="F30" s="142">
        <v>63300</v>
      </c>
      <c r="G30" s="52">
        <f t="shared" si="0"/>
        <v>-137898</v>
      </c>
      <c r="H30" s="79">
        <v>10</v>
      </c>
      <c r="I30" s="80" t="s">
        <v>24</v>
      </c>
      <c r="J30" s="81" t="s">
        <v>145</v>
      </c>
      <c r="K30" s="82">
        <f>SUM(K18:K26)</f>
        <v>460389</v>
      </c>
      <c r="L30" s="83">
        <f>SUM(L18:L26)</f>
        <v>388950</v>
      </c>
      <c r="M30" s="83">
        <f>SUM(M18:M26)</f>
        <v>830088</v>
      </c>
      <c r="N30" s="82">
        <f>M30-L30</f>
        <v>441138</v>
      </c>
      <c r="O30" s="59"/>
    </row>
    <row r="31" spans="1:15" ht="18.75" customHeight="1" x14ac:dyDescent="0.25">
      <c r="A31" s="53">
        <v>24</v>
      </c>
      <c r="B31" s="54" t="s">
        <v>58</v>
      </c>
      <c r="C31" s="55" t="s">
        <v>127</v>
      </c>
      <c r="D31" s="56">
        <f>SUM(D20:D30)</f>
        <v>3175107</v>
      </c>
      <c r="E31" s="57">
        <f>SUM(E20:E30)</f>
        <v>3281804</v>
      </c>
      <c r="F31" s="57">
        <f>SUM(F20:F30)</f>
        <v>3420646</v>
      </c>
      <c r="G31" s="58">
        <f t="shared" si="0"/>
        <v>138842</v>
      </c>
      <c r="H31" s="31"/>
      <c r="I31" s="32"/>
      <c r="J31" s="90"/>
      <c r="K31" s="91"/>
      <c r="L31" s="92"/>
      <c r="M31" s="92"/>
      <c r="N31" s="91"/>
      <c r="O31" s="93"/>
    </row>
    <row r="32" spans="1:15" ht="18.75" customHeight="1" thickBot="1" x14ac:dyDescent="0.3">
      <c r="A32" s="144">
        <v>25</v>
      </c>
      <c r="B32" s="145" t="s">
        <v>105</v>
      </c>
      <c r="C32" s="146" t="s">
        <v>62</v>
      </c>
      <c r="D32" s="83">
        <v>463</v>
      </c>
      <c r="E32" s="82">
        <v>226</v>
      </c>
      <c r="F32" s="147">
        <v>325174</v>
      </c>
      <c r="G32" s="148">
        <f t="shared" si="0"/>
        <v>324948</v>
      </c>
      <c r="H32" s="31"/>
      <c r="I32" s="32"/>
      <c r="J32" s="90"/>
      <c r="K32" s="91"/>
      <c r="L32" s="92"/>
      <c r="M32" s="92"/>
      <c r="N32" s="94"/>
      <c r="O32" s="63"/>
    </row>
    <row r="33" spans="1:15" s="86" customFormat="1" ht="18.75" customHeight="1" thickBot="1" x14ac:dyDescent="0.3">
      <c r="A33" s="84">
        <v>26</v>
      </c>
      <c r="B33" s="85"/>
      <c r="C33" s="86" t="s">
        <v>116</v>
      </c>
      <c r="D33" s="87">
        <f>SUM(D11,D19,D31,D32)</f>
        <v>12451322</v>
      </c>
      <c r="E33" s="88">
        <f>SUM(E11,E19,E31,E32)</f>
        <v>13986110</v>
      </c>
      <c r="F33" s="88">
        <f>SUM(F11,F19,F31,F32)</f>
        <v>13306993</v>
      </c>
      <c r="G33" s="89">
        <f t="shared" si="0"/>
        <v>-679117</v>
      </c>
      <c r="H33" s="95">
        <v>11</v>
      </c>
      <c r="I33" s="96" t="s">
        <v>72</v>
      </c>
      <c r="J33" s="97" t="s">
        <v>146</v>
      </c>
      <c r="K33" s="87">
        <f>SUM(K9,K11,K13,K16,K30)</f>
        <v>10976208</v>
      </c>
      <c r="L33" s="88">
        <f>SUM(L9,L11,L13,L16,L30)</f>
        <v>11923215</v>
      </c>
      <c r="M33" s="88">
        <f>SUM(M9,M11,M13,M16,M30)</f>
        <v>14042956</v>
      </c>
      <c r="N33" s="87">
        <f t="shared" ref="N33:N45" si="3">M33-L33</f>
        <v>2119741</v>
      </c>
      <c r="O33" s="98">
        <f>F33-M33</f>
        <v>-735963</v>
      </c>
    </row>
    <row r="34" spans="1:15" s="62" customFormat="1" ht="32.25" thickBot="1" x14ac:dyDescent="0.3">
      <c r="A34" s="164"/>
      <c r="B34" s="165"/>
      <c r="C34" s="78" t="s">
        <v>68</v>
      </c>
      <c r="D34" s="161"/>
      <c r="E34" s="162"/>
      <c r="F34" s="166">
        <v>760926</v>
      </c>
      <c r="G34" s="167"/>
      <c r="H34" s="158">
        <v>12</v>
      </c>
      <c r="I34" s="159" t="s">
        <v>95</v>
      </c>
      <c r="J34" s="160" t="s">
        <v>129</v>
      </c>
      <c r="K34" s="161"/>
      <c r="L34" s="161"/>
      <c r="M34" s="162"/>
      <c r="N34" s="161">
        <f t="shared" si="3"/>
        <v>0</v>
      </c>
      <c r="O34" s="163">
        <f>F34-M34</f>
        <v>760926</v>
      </c>
    </row>
    <row r="35" spans="1:15" s="101" customFormat="1" ht="16.5" thickBot="1" x14ac:dyDescent="0.3">
      <c r="A35" s="84"/>
      <c r="B35" s="85"/>
      <c r="C35" s="86" t="s">
        <v>139</v>
      </c>
      <c r="D35" s="87">
        <f>SUM(D33:D34)</f>
        <v>12451322</v>
      </c>
      <c r="E35" s="88">
        <f t="shared" ref="E35:G35" si="4">SUM(E33:E34)</f>
        <v>13986110</v>
      </c>
      <c r="F35" s="157">
        <f t="shared" si="4"/>
        <v>14067919</v>
      </c>
      <c r="G35" s="89">
        <f t="shared" si="4"/>
        <v>-679117</v>
      </c>
      <c r="H35" s="95"/>
      <c r="I35" s="96"/>
      <c r="J35" s="97" t="s">
        <v>147</v>
      </c>
      <c r="K35" s="87">
        <f>SUM(K33:K34)</f>
        <v>10976208</v>
      </c>
      <c r="L35" s="87">
        <f t="shared" ref="L35:N35" si="5">SUM(L33:L34)</f>
        <v>11923215</v>
      </c>
      <c r="M35" s="87">
        <f t="shared" si="5"/>
        <v>14042956</v>
      </c>
      <c r="N35" s="87">
        <f t="shared" si="5"/>
        <v>2119741</v>
      </c>
      <c r="O35" s="87">
        <f>F35-M35</f>
        <v>24963</v>
      </c>
    </row>
    <row r="36" spans="1:15" s="143" customFormat="1" ht="18.75" customHeight="1" x14ac:dyDescent="0.25">
      <c r="A36" s="25">
        <v>27</v>
      </c>
      <c r="B36" s="26" t="s">
        <v>131</v>
      </c>
      <c r="C36" s="27" t="s">
        <v>132</v>
      </c>
      <c r="D36" s="29"/>
      <c r="E36" s="28"/>
      <c r="F36" s="139"/>
      <c r="G36" s="30">
        <f t="shared" ref="G36:G53" si="6">F36-E36</f>
        <v>0</v>
      </c>
      <c r="H36" s="153"/>
      <c r="I36" s="154"/>
      <c r="J36" s="155"/>
      <c r="K36" s="151"/>
      <c r="L36" s="151"/>
      <c r="M36" s="152"/>
      <c r="N36" s="151"/>
      <c r="O36" s="156"/>
    </row>
    <row r="37" spans="1:15" ht="18.75" customHeight="1" x14ac:dyDescent="0.25">
      <c r="A37" s="25">
        <v>28</v>
      </c>
      <c r="B37" s="26" t="s">
        <v>59</v>
      </c>
      <c r="C37" s="27" t="s">
        <v>60</v>
      </c>
      <c r="D37" s="29">
        <v>860496</v>
      </c>
      <c r="E37" s="28">
        <v>2227522</v>
      </c>
      <c r="F37" s="29">
        <v>1304721</v>
      </c>
      <c r="G37" s="30">
        <f t="shared" si="6"/>
        <v>-922801</v>
      </c>
      <c r="H37" s="43">
        <v>13</v>
      </c>
      <c r="I37" s="44" t="s">
        <v>9</v>
      </c>
      <c r="J37" s="45" t="s">
        <v>10</v>
      </c>
      <c r="K37" s="29">
        <v>856129</v>
      </c>
      <c r="L37" s="28">
        <v>1208268</v>
      </c>
      <c r="M37" s="29">
        <v>833055</v>
      </c>
      <c r="N37" s="28">
        <f t="shared" si="3"/>
        <v>-375213</v>
      </c>
      <c r="O37" s="46"/>
    </row>
    <row r="38" spans="1:15" ht="18.75" customHeight="1" x14ac:dyDescent="0.25">
      <c r="A38" s="37">
        <v>29</v>
      </c>
      <c r="B38" s="38" t="s">
        <v>96</v>
      </c>
      <c r="C38" s="39" t="s">
        <v>106</v>
      </c>
      <c r="D38" s="41">
        <v>354</v>
      </c>
      <c r="E38" s="40">
        <v>5812</v>
      </c>
      <c r="F38" s="139"/>
      <c r="G38" s="30">
        <f t="shared" si="6"/>
        <v>-5812</v>
      </c>
      <c r="H38" s="64">
        <v>14</v>
      </c>
      <c r="I38" s="65" t="s">
        <v>11</v>
      </c>
      <c r="J38" s="47" t="s">
        <v>12</v>
      </c>
      <c r="K38" s="41">
        <v>1518629</v>
      </c>
      <c r="L38" s="40">
        <v>3276348</v>
      </c>
      <c r="M38" s="41">
        <v>1759369</v>
      </c>
      <c r="N38" s="40">
        <f t="shared" si="3"/>
        <v>-1516979</v>
      </c>
      <c r="O38" s="70"/>
    </row>
    <row r="39" spans="1:15" ht="31.5" x14ac:dyDescent="0.25">
      <c r="A39" s="25">
        <v>30</v>
      </c>
      <c r="B39" s="38" t="s">
        <v>98</v>
      </c>
      <c r="C39" s="39" t="s">
        <v>99</v>
      </c>
      <c r="D39" s="41"/>
      <c r="E39" s="40">
        <v>274800</v>
      </c>
      <c r="F39" s="140"/>
      <c r="G39" s="42">
        <f t="shared" si="6"/>
        <v>-274800</v>
      </c>
      <c r="H39" s="64">
        <v>15</v>
      </c>
      <c r="I39" s="65" t="s">
        <v>14</v>
      </c>
      <c r="J39" s="47" t="s">
        <v>15</v>
      </c>
      <c r="K39" s="41">
        <v>11304</v>
      </c>
      <c r="L39" s="40">
        <v>25046</v>
      </c>
      <c r="M39" s="41">
        <v>50305</v>
      </c>
      <c r="N39" s="40">
        <f t="shared" si="3"/>
        <v>25259</v>
      </c>
      <c r="O39" s="70"/>
    </row>
    <row r="40" spans="1:15" ht="31.5" x14ac:dyDescent="0.25">
      <c r="A40" s="37">
        <v>31</v>
      </c>
      <c r="B40" s="54" t="s">
        <v>61</v>
      </c>
      <c r="C40" s="55" t="s">
        <v>133</v>
      </c>
      <c r="D40" s="56">
        <f>SUM(D36:D39)</f>
        <v>860850</v>
      </c>
      <c r="E40" s="57">
        <f>SUM(E36:E39)</f>
        <v>2508134</v>
      </c>
      <c r="F40" s="57">
        <f>SUM(F36:F39)</f>
        <v>1304721</v>
      </c>
      <c r="G40" s="58">
        <f t="shared" si="6"/>
        <v>-1203413</v>
      </c>
      <c r="H40" s="64">
        <v>16</v>
      </c>
      <c r="I40" s="65" t="s">
        <v>16</v>
      </c>
      <c r="J40" s="47" t="s">
        <v>17</v>
      </c>
      <c r="K40" s="41">
        <v>125268</v>
      </c>
      <c r="L40" s="40">
        <v>133205</v>
      </c>
      <c r="M40" s="41">
        <v>256673</v>
      </c>
      <c r="N40" s="40">
        <f t="shared" si="3"/>
        <v>123468</v>
      </c>
      <c r="O40" s="105"/>
    </row>
    <row r="41" spans="1:15" s="60" customFormat="1" ht="31.5" x14ac:dyDescent="0.25">
      <c r="A41" s="37">
        <v>32</v>
      </c>
      <c r="B41" s="38" t="s">
        <v>87</v>
      </c>
      <c r="C41" s="47" t="s">
        <v>63</v>
      </c>
      <c r="D41" s="41">
        <v>125050</v>
      </c>
      <c r="E41" s="40">
        <v>119971</v>
      </c>
      <c r="F41" s="140">
        <v>108750</v>
      </c>
      <c r="G41" s="42">
        <f t="shared" si="6"/>
        <v>-11221</v>
      </c>
      <c r="H41" s="64">
        <v>17</v>
      </c>
      <c r="I41" s="65" t="s">
        <v>18</v>
      </c>
      <c r="J41" s="47" t="s">
        <v>19</v>
      </c>
      <c r="K41" s="41"/>
      <c r="L41" s="40"/>
      <c r="M41" s="41"/>
      <c r="N41" s="40">
        <f t="shared" si="3"/>
        <v>0</v>
      </c>
      <c r="O41" s="70"/>
    </row>
    <row r="42" spans="1:15" x14ac:dyDescent="0.25">
      <c r="A42" s="25">
        <v>33</v>
      </c>
      <c r="B42" s="38" t="s">
        <v>88</v>
      </c>
      <c r="C42" s="39" t="s">
        <v>64</v>
      </c>
      <c r="D42" s="41">
        <v>3000</v>
      </c>
      <c r="E42" s="40"/>
      <c r="F42" s="140"/>
      <c r="G42" s="42">
        <f t="shared" si="6"/>
        <v>0</v>
      </c>
      <c r="H42" s="64">
        <v>18</v>
      </c>
      <c r="I42" s="65" t="s">
        <v>111</v>
      </c>
      <c r="J42" s="47" t="s">
        <v>112</v>
      </c>
      <c r="K42" s="41"/>
      <c r="L42" s="40">
        <v>367</v>
      </c>
      <c r="M42" s="41"/>
      <c r="N42" s="40">
        <f t="shared" si="3"/>
        <v>-367</v>
      </c>
      <c r="O42" s="70"/>
    </row>
    <row r="43" spans="1:15" ht="31.5" x14ac:dyDescent="0.25">
      <c r="A43" s="25"/>
      <c r="B43" s="38"/>
      <c r="C43" s="39"/>
      <c r="D43" s="40"/>
      <c r="E43" s="41"/>
      <c r="F43" s="140"/>
      <c r="G43" s="42">
        <f t="shared" si="6"/>
        <v>0</v>
      </c>
      <c r="H43" s="64">
        <v>19</v>
      </c>
      <c r="I43" s="65" t="s">
        <v>90</v>
      </c>
      <c r="J43" s="47" t="s">
        <v>20</v>
      </c>
      <c r="K43" s="41">
        <v>187258</v>
      </c>
      <c r="L43" s="40">
        <v>321617</v>
      </c>
      <c r="M43" s="41">
        <v>6407070</v>
      </c>
      <c r="N43" s="40">
        <f t="shared" si="3"/>
        <v>6085453</v>
      </c>
      <c r="O43" s="70"/>
    </row>
    <row r="44" spans="1:15" ht="19.5" customHeight="1" thickBot="1" x14ac:dyDescent="0.3">
      <c r="A44" s="106">
        <v>34</v>
      </c>
      <c r="B44" s="107" t="s">
        <v>65</v>
      </c>
      <c r="C44" s="108" t="s">
        <v>134</v>
      </c>
      <c r="D44" s="109">
        <f>SUM(D41:D43)</f>
        <v>128050</v>
      </c>
      <c r="E44" s="110">
        <f>SUM(E41:E43)</f>
        <v>119971</v>
      </c>
      <c r="F44" s="110">
        <f>SUM(F41:F43)</f>
        <v>108750</v>
      </c>
      <c r="G44" s="111">
        <f t="shared" si="6"/>
        <v>-11221</v>
      </c>
      <c r="H44" s="112">
        <v>20</v>
      </c>
      <c r="I44" s="113" t="s">
        <v>13</v>
      </c>
      <c r="J44" s="114" t="s">
        <v>124</v>
      </c>
      <c r="K44" s="109">
        <f>SUM(K39:K43)</f>
        <v>323830</v>
      </c>
      <c r="L44" s="110">
        <f>SUM(L39:L43)</f>
        <v>480235</v>
      </c>
      <c r="M44" s="110">
        <f>SUM(M39:M43)</f>
        <v>6714048</v>
      </c>
      <c r="N44" s="109">
        <f t="shared" si="3"/>
        <v>6233813</v>
      </c>
      <c r="O44" s="115"/>
    </row>
    <row r="45" spans="1:15" s="60" customFormat="1" ht="18.75" customHeight="1" thickBot="1" x14ac:dyDescent="0.3">
      <c r="A45" s="99">
        <v>35</v>
      </c>
      <c r="B45" s="100"/>
      <c r="C45" s="101" t="s">
        <v>135</v>
      </c>
      <c r="D45" s="102">
        <f>SUM(D40,D44,D12)</f>
        <v>1028695</v>
      </c>
      <c r="E45" s="103">
        <f>SUM(E40,E44,E12)</f>
        <v>4026210</v>
      </c>
      <c r="F45" s="103">
        <f>SUM(F40,F44,F12)</f>
        <v>1480438</v>
      </c>
      <c r="G45" s="104">
        <f t="shared" si="6"/>
        <v>-2545772</v>
      </c>
      <c r="H45" s="116">
        <v>21</v>
      </c>
      <c r="I45" s="117" t="s">
        <v>73</v>
      </c>
      <c r="J45" s="118" t="s">
        <v>123</v>
      </c>
      <c r="K45" s="102">
        <f>SUM(K37,K38,K44)</f>
        <v>2698588</v>
      </c>
      <c r="L45" s="103">
        <f>SUM(L37,L38,L44)</f>
        <v>4964851</v>
      </c>
      <c r="M45" s="103">
        <f>SUM(M37,M38,M44)</f>
        <v>9306472</v>
      </c>
      <c r="N45" s="102">
        <f t="shared" si="3"/>
        <v>4341621</v>
      </c>
      <c r="O45" s="63">
        <f>F45-M45</f>
        <v>-7826034</v>
      </c>
    </row>
    <row r="46" spans="1:15" s="60" customFormat="1" ht="18.75" customHeight="1" thickBot="1" x14ac:dyDescent="0.3">
      <c r="A46" s="84">
        <v>36</v>
      </c>
      <c r="B46" s="85" t="s">
        <v>66</v>
      </c>
      <c r="C46" s="86" t="s">
        <v>136</v>
      </c>
      <c r="D46" s="87">
        <f>SUM(D33,D45)</f>
        <v>13480017</v>
      </c>
      <c r="E46" s="87">
        <f>SUM(E33,E45)</f>
        <v>18012320</v>
      </c>
      <c r="F46" s="88">
        <f>SUM(F33,F45)</f>
        <v>14787431</v>
      </c>
      <c r="G46" s="89">
        <f t="shared" si="6"/>
        <v>-3224889</v>
      </c>
      <c r="H46" s="95">
        <v>22</v>
      </c>
      <c r="I46" s="96" t="s">
        <v>74</v>
      </c>
      <c r="J46" s="97" t="s">
        <v>130</v>
      </c>
      <c r="K46" s="87">
        <f>SUM(K33,K45)</f>
        <v>13674796</v>
      </c>
      <c r="L46" s="88">
        <f>SUM(L33,L45)</f>
        <v>16888066</v>
      </c>
      <c r="M46" s="88">
        <f>SUM(M33,M45)</f>
        <v>23349428</v>
      </c>
      <c r="N46" s="87">
        <f>SUM(N33,N45)</f>
        <v>6461362</v>
      </c>
      <c r="O46" s="98">
        <f>F46-M46</f>
        <v>-8561997</v>
      </c>
    </row>
    <row r="47" spans="1:15" s="119" customFormat="1" ht="16.5" thickBot="1" x14ac:dyDescent="0.3">
      <c r="A47" s="37">
        <v>37</v>
      </c>
      <c r="B47" s="38" t="s">
        <v>119</v>
      </c>
      <c r="C47" s="39" t="s">
        <v>120</v>
      </c>
      <c r="D47" s="40">
        <v>6300000</v>
      </c>
      <c r="E47" s="40"/>
      <c r="F47" s="140">
        <v>5500000</v>
      </c>
      <c r="G47" s="42">
        <f t="shared" si="6"/>
        <v>5500000</v>
      </c>
      <c r="H47" s="43">
        <v>23</v>
      </c>
      <c r="I47" s="168" t="s">
        <v>121</v>
      </c>
      <c r="J47" s="45" t="s">
        <v>122</v>
      </c>
      <c r="K47" s="29"/>
      <c r="L47" s="40"/>
      <c r="M47" s="29">
        <v>5500000</v>
      </c>
      <c r="N47" s="28">
        <f t="shared" ref="N47:N51" si="7">M47-L47</f>
        <v>5500000</v>
      </c>
      <c r="O47" s="46"/>
    </row>
    <row r="48" spans="1:15" s="60" customFormat="1" x14ac:dyDescent="0.25">
      <c r="A48" s="37">
        <v>38</v>
      </c>
      <c r="B48" s="38" t="s">
        <v>67</v>
      </c>
      <c r="C48" s="39" t="s">
        <v>68</v>
      </c>
      <c r="D48" s="41">
        <v>1368816</v>
      </c>
      <c r="E48" s="40">
        <v>1994377</v>
      </c>
      <c r="F48" s="140">
        <v>3638794</v>
      </c>
      <c r="G48" s="42">
        <f t="shared" si="6"/>
        <v>1644417</v>
      </c>
      <c r="H48" s="64">
        <v>24</v>
      </c>
      <c r="I48" s="65" t="s">
        <v>91</v>
      </c>
      <c r="J48" s="47" t="s">
        <v>92</v>
      </c>
      <c r="K48" s="41"/>
      <c r="L48" s="40"/>
      <c r="M48" s="41"/>
      <c r="N48" s="40">
        <f t="shared" si="7"/>
        <v>0</v>
      </c>
      <c r="O48" s="46"/>
    </row>
    <row r="49" spans="1:15" s="60" customFormat="1" x14ac:dyDescent="0.25">
      <c r="A49" s="25">
        <v>39</v>
      </c>
      <c r="B49" s="38" t="s">
        <v>102</v>
      </c>
      <c r="C49" s="39" t="s">
        <v>103</v>
      </c>
      <c r="D49" s="41">
        <v>56633</v>
      </c>
      <c r="E49" s="40">
        <v>76797</v>
      </c>
      <c r="F49" s="140">
        <v>85588</v>
      </c>
      <c r="G49" s="42">
        <f t="shared" si="6"/>
        <v>8791</v>
      </c>
      <c r="H49" s="64">
        <v>25</v>
      </c>
      <c r="I49" s="65" t="s">
        <v>117</v>
      </c>
      <c r="J49" s="47" t="s">
        <v>118</v>
      </c>
      <c r="K49" s="41">
        <v>36293</v>
      </c>
      <c r="L49" s="40">
        <v>56634</v>
      </c>
      <c r="M49" s="41">
        <v>162385</v>
      </c>
      <c r="N49" s="40">
        <f t="shared" si="7"/>
        <v>105751</v>
      </c>
      <c r="O49" s="105"/>
    </row>
    <row r="50" spans="1:15" s="60" customFormat="1" x14ac:dyDescent="0.25">
      <c r="A50" s="25">
        <v>40</v>
      </c>
      <c r="B50" s="38" t="s">
        <v>69</v>
      </c>
      <c r="C50" s="39" t="s">
        <v>70</v>
      </c>
      <c r="D50" s="41">
        <v>5497798</v>
      </c>
      <c r="E50" s="40">
        <v>6738509</v>
      </c>
      <c r="F50" s="140">
        <v>6252976</v>
      </c>
      <c r="G50" s="42">
        <f t="shared" si="6"/>
        <v>-485533</v>
      </c>
      <c r="H50" s="64">
        <v>26</v>
      </c>
      <c r="I50" s="65" t="s">
        <v>22</v>
      </c>
      <c r="J50" s="47" t="s">
        <v>108</v>
      </c>
      <c r="K50" s="41">
        <v>5497798</v>
      </c>
      <c r="L50" s="40">
        <v>6738509</v>
      </c>
      <c r="M50" s="41">
        <v>6252976</v>
      </c>
      <c r="N50" s="40">
        <f t="shared" si="7"/>
        <v>-485533</v>
      </c>
      <c r="O50" s="105"/>
    </row>
    <row r="51" spans="1:15" s="60" customFormat="1" x14ac:dyDescent="0.25">
      <c r="A51" s="37">
        <v>41</v>
      </c>
      <c r="B51" s="38" t="s">
        <v>94</v>
      </c>
      <c r="C51" s="39" t="s">
        <v>107</v>
      </c>
      <c r="D51" s="41">
        <v>3000000</v>
      </c>
      <c r="E51" s="40">
        <v>12000000</v>
      </c>
      <c r="F51" s="140">
        <v>5000000</v>
      </c>
      <c r="G51" s="42">
        <f t="shared" si="6"/>
        <v>-7000000</v>
      </c>
      <c r="H51" s="64">
        <v>27</v>
      </c>
      <c r="I51" s="65" t="s">
        <v>23</v>
      </c>
      <c r="J51" s="47" t="s">
        <v>93</v>
      </c>
      <c r="K51" s="41">
        <v>8500000</v>
      </c>
      <c r="L51" s="40">
        <v>11500000</v>
      </c>
      <c r="M51" s="41"/>
      <c r="N51" s="40">
        <f t="shared" si="7"/>
        <v>-11500000</v>
      </c>
      <c r="O51" s="70"/>
    </row>
    <row r="52" spans="1:15" ht="16.5" thickBot="1" x14ac:dyDescent="0.3">
      <c r="A52" s="53">
        <v>42</v>
      </c>
      <c r="B52" s="120" t="s">
        <v>71</v>
      </c>
      <c r="C52" s="121" t="s">
        <v>153</v>
      </c>
      <c r="D52" s="122">
        <f>SUM(D47:D51)</f>
        <v>16223247</v>
      </c>
      <c r="E52" s="122">
        <f>SUM(E47:E51)</f>
        <v>20809683</v>
      </c>
      <c r="F52" s="123">
        <f>SUM(F47:F51)</f>
        <v>20477358</v>
      </c>
      <c r="G52" s="124">
        <f t="shared" si="6"/>
        <v>-332325</v>
      </c>
      <c r="H52" s="125">
        <v>28</v>
      </c>
      <c r="I52" s="126" t="s">
        <v>21</v>
      </c>
      <c r="J52" s="127" t="s">
        <v>154</v>
      </c>
      <c r="K52" s="122">
        <f>SUM(K47:K51)</f>
        <v>14034091</v>
      </c>
      <c r="L52" s="122">
        <f>SUM(L47:L51)</f>
        <v>18295143</v>
      </c>
      <c r="M52" s="123">
        <f>SUM(M47:M51)</f>
        <v>11915361</v>
      </c>
      <c r="N52" s="122">
        <f t="shared" ref="N52:N53" si="8">M52-L52</f>
        <v>-6379782</v>
      </c>
      <c r="O52" s="128">
        <f>F52-M52</f>
        <v>8561997</v>
      </c>
    </row>
    <row r="53" spans="1:15" ht="16.5" thickBot="1" x14ac:dyDescent="0.3">
      <c r="A53" s="84">
        <v>43</v>
      </c>
      <c r="B53" s="85"/>
      <c r="C53" s="86" t="s">
        <v>158</v>
      </c>
      <c r="D53" s="87">
        <f>SUM(D46,D52)</f>
        <v>29703264</v>
      </c>
      <c r="E53" s="88">
        <f>SUM(E46,E52)</f>
        <v>38822003</v>
      </c>
      <c r="F53" s="88">
        <f>SUM(F46,F52)</f>
        <v>35264789</v>
      </c>
      <c r="G53" s="89">
        <f t="shared" si="6"/>
        <v>-3557214</v>
      </c>
      <c r="H53" s="95">
        <v>29</v>
      </c>
      <c r="I53" s="96"/>
      <c r="J53" s="97" t="s">
        <v>159</v>
      </c>
      <c r="K53" s="87">
        <f>SUM(K46,K52)</f>
        <v>27708887</v>
      </c>
      <c r="L53" s="88">
        <f>SUM(L46,L52)</f>
        <v>35183209</v>
      </c>
      <c r="M53" s="88">
        <f>SUM(M46,M52)</f>
        <v>35264789</v>
      </c>
      <c r="N53" s="87">
        <f t="shared" si="8"/>
        <v>81580</v>
      </c>
      <c r="O53" s="98">
        <f>F53-M53</f>
        <v>0</v>
      </c>
    </row>
    <row r="54" spans="1:15" s="60" customFormat="1" ht="8.25" customHeight="1" thickBot="1" x14ac:dyDescent="0.3">
      <c r="A54" s="4"/>
      <c r="B54" s="1"/>
      <c r="C54" s="1"/>
      <c r="D54" s="1"/>
      <c r="E54" s="5"/>
      <c r="F54" s="5"/>
      <c r="G54" s="1"/>
      <c r="H54" s="4"/>
      <c r="I54" s="6"/>
      <c r="J54" s="7"/>
      <c r="K54" s="1"/>
      <c r="L54" s="5"/>
      <c r="M54" s="5"/>
      <c r="N54" s="1"/>
      <c r="O54" s="1"/>
    </row>
    <row r="55" spans="1:15" s="86" customFormat="1" ht="18.75" customHeight="1" thickBot="1" x14ac:dyDescent="0.3">
      <c r="A55" s="4"/>
      <c r="B55" s="1"/>
      <c r="C55" s="1"/>
      <c r="D55" s="1"/>
      <c r="E55" s="5"/>
      <c r="F55" s="5"/>
      <c r="G55" s="1"/>
      <c r="H55" s="4"/>
      <c r="I55" s="6"/>
      <c r="J55" s="7"/>
      <c r="K55" s="1"/>
      <c r="L55" s="5"/>
      <c r="M55" s="5"/>
      <c r="N55" s="1"/>
      <c r="O55" s="1"/>
    </row>
    <row r="57" spans="1:15" x14ac:dyDescent="0.25">
      <c r="A57" s="2"/>
      <c r="B57" s="60"/>
      <c r="C57" s="60"/>
      <c r="D57" s="60"/>
      <c r="E57" s="129"/>
      <c r="F57" s="129"/>
      <c r="G57" s="60"/>
      <c r="H57" s="2"/>
      <c r="I57" s="130"/>
      <c r="J57" s="131"/>
      <c r="K57" s="60"/>
      <c r="L57" s="129"/>
      <c r="M57" s="129"/>
      <c r="N57" s="60"/>
      <c r="O57" s="60"/>
    </row>
    <row r="59" spans="1:15" s="60" customFormat="1" x14ac:dyDescent="0.25">
      <c r="A59" s="4"/>
      <c r="B59" s="1"/>
      <c r="C59" s="1"/>
      <c r="D59" s="1"/>
      <c r="E59" s="5"/>
      <c r="F59" s="5"/>
      <c r="G59" s="1"/>
      <c r="H59" s="4"/>
      <c r="I59" s="6"/>
      <c r="J59" s="7"/>
      <c r="K59" s="1"/>
      <c r="L59" s="5"/>
      <c r="M59" s="5"/>
      <c r="N59" s="1"/>
      <c r="O59" s="1"/>
    </row>
    <row r="60" spans="1:15" x14ac:dyDescent="0.25">
      <c r="A60" s="2"/>
      <c r="B60" s="60"/>
      <c r="C60" s="60"/>
      <c r="D60" s="60"/>
      <c r="E60" s="129"/>
      <c r="F60" s="129"/>
      <c r="G60" s="60"/>
      <c r="H60" s="2"/>
      <c r="I60" s="130"/>
      <c r="J60" s="131"/>
      <c r="K60" s="60"/>
      <c r="L60" s="129"/>
      <c r="M60" s="129"/>
      <c r="N60" s="60"/>
      <c r="O60" s="60"/>
    </row>
    <row r="62" spans="1:15" s="60" customFormat="1" x14ac:dyDescent="0.25">
      <c r="A62" s="4"/>
      <c r="B62" s="1"/>
      <c r="C62" s="1"/>
      <c r="D62" s="1"/>
      <c r="E62" s="5"/>
      <c r="F62" s="5"/>
      <c r="G62" s="1"/>
      <c r="H62" s="4"/>
      <c r="I62" s="6"/>
      <c r="J62" s="7"/>
      <c r="K62" s="1"/>
      <c r="L62" s="5"/>
      <c r="M62" s="5"/>
      <c r="N62" s="1"/>
      <c r="O62" s="1"/>
    </row>
    <row r="65" spans="1:15" x14ac:dyDescent="0.25">
      <c r="A65" s="2"/>
      <c r="B65" s="60"/>
      <c r="C65" s="60"/>
      <c r="D65" s="60"/>
      <c r="E65" s="129"/>
      <c r="F65" s="129"/>
      <c r="G65" s="60"/>
      <c r="H65" s="2"/>
      <c r="I65" s="130"/>
      <c r="J65" s="131"/>
      <c r="K65" s="60"/>
      <c r="L65" s="129"/>
      <c r="M65" s="129"/>
      <c r="N65" s="60"/>
      <c r="O65" s="60"/>
    </row>
    <row r="66" spans="1:15" x14ac:dyDescent="0.25">
      <c r="A66" s="2"/>
      <c r="B66" s="60"/>
      <c r="C66" s="60"/>
      <c r="D66" s="60"/>
      <c r="E66" s="129"/>
      <c r="F66" s="129"/>
      <c r="G66" s="60"/>
      <c r="H66" s="2"/>
      <c r="I66" s="60"/>
      <c r="J66" s="60"/>
      <c r="K66" s="60"/>
      <c r="L66" s="129"/>
      <c r="M66" s="129"/>
      <c r="N66" s="60"/>
      <c r="O66" s="60"/>
    </row>
    <row r="67" spans="1:15" s="60" customFormat="1" x14ac:dyDescent="0.25">
      <c r="A67" s="4"/>
      <c r="B67" s="1"/>
      <c r="C67" s="1"/>
      <c r="D67" s="1"/>
      <c r="E67" s="5"/>
      <c r="F67" s="5"/>
      <c r="G67" s="1"/>
      <c r="H67" s="4"/>
      <c r="I67" s="6"/>
      <c r="J67" s="7"/>
      <c r="K67" s="1"/>
      <c r="L67" s="5"/>
      <c r="M67" s="5"/>
      <c r="N67" s="1"/>
      <c r="O67" s="1"/>
    </row>
    <row r="68" spans="1:15" s="60" customFormat="1" x14ac:dyDescent="0.25">
      <c r="A68" s="4"/>
      <c r="B68" s="1"/>
      <c r="C68" s="1"/>
      <c r="D68" s="1"/>
      <c r="E68" s="5"/>
      <c r="F68" s="5"/>
      <c r="G68" s="1"/>
      <c r="H68" s="4"/>
      <c r="I68" s="6"/>
      <c r="J68" s="7"/>
      <c r="K68" s="1"/>
      <c r="L68" s="5"/>
      <c r="M68" s="5"/>
      <c r="N68" s="1"/>
      <c r="O68" s="1"/>
    </row>
    <row r="75" spans="1:15" x14ac:dyDescent="0.25">
      <c r="A75" s="2"/>
      <c r="B75" s="60"/>
      <c r="C75" s="60"/>
      <c r="D75" s="60"/>
      <c r="E75" s="129"/>
      <c r="F75" s="129"/>
      <c r="G75" s="60"/>
      <c r="H75" s="2"/>
      <c r="I75" s="60"/>
      <c r="J75" s="60"/>
      <c r="K75" s="60"/>
      <c r="L75" s="129"/>
      <c r="M75" s="129"/>
      <c r="N75" s="60"/>
      <c r="O75" s="60"/>
    </row>
    <row r="76" spans="1:15" x14ac:dyDescent="0.25">
      <c r="I76" s="1"/>
      <c r="J76" s="1"/>
    </row>
    <row r="77" spans="1:15" s="60" customFormat="1" x14ac:dyDescent="0.25">
      <c r="A77" s="4"/>
      <c r="B77" s="1"/>
      <c r="C77" s="1"/>
      <c r="D77" s="1"/>
      <c r="E77" s="5"/>
      <c r="F77" s="5"/>
      <c r="G77" s="1"/>
      <c r="H77" s="4"/>
      <c r="I77" s="1"/>
      <c r="J77" s="1"/>
      <c r="K77" s="1"/>
      <c r="L77" s="5"/>
      <c r="M77" s="5"/>
      <c r="N77" s="1"/>
      <c r="O77" s="1"/>
    </row>
    <row r="78" spans="1:15" x14ac:dyDescent="0.25">
      <c r="I78" s="1"/>
      <c r="J78" s="1"/>
    </row>
    <row r="79" spans="1:15" x14ac:dyDescent="0.25">
      <c r="A79" s="2"/>
      <c r="B79" s="60"/>
      <c r="C79" s="60"/>
      <c r="D79" s="60"/>
      <c r="E79" s="129"/>
      <c r="F79" s="129"/>
      <c r="G79" s="60"/>
      <c r="H79" s="2"/>
      <c r="I79" s="60"/>
      <c r="J79" s="60"/>
      <c r="K79" s="60"/>
      <c r="L79" s="129"/>
      <c r="M79" s="129"/>
      <c r="N79" s="60"/>
      <c r="O79" s="60"/>
    </row>
    <row r="80" spans="1:15" x14ac:dyDescent="0.25">
      <c r="A80" s="2"/>
      <c r="B80" s="60"/>
      <c r="C80" s="60"/>
      <c r="D80" s="60"/>
      <c r="E80" s="129"/>
      <c r="F80" s="129"/>
      <c r="G80" s="60"/>
      <c r="H80" s="2"/>
      <c r="I80" s="60"/>
      <c r="J80" s="60"/>
      <c r="K80" s="60"/>
      <c r="L80" s="129"/>
      <c r="M80" s="129"/>
      <c r="N80" s="60"/>
      <c r="O80" s="60"/>
    </row>
    <row r="81" spans="1:15" s="60" customFormat="1" x14ac:dyDescent="0.25">
      <c r="A81" s="2"/>
      <c r="E81" s="129"/>
      <c r="F81" s="129"/>
      <c r="H81" s="2"/>
      <c r="L81" s="129"/>
      <c r="M81" s="129"/>
    </row>
    <row r="82" spans="1:15" s="60" customFormat="1" x14ac:dyDescent="0.25">
      <c r="A82" s="2"/>
      <c r="E82" s="129"/>
      <c r="F82" s="129"/>
      <c r="H82" s="2"/>
      <c r="L82" s="129"/>
      <c r="M82" s="129"/>
    </row>
    <row r="83" spans="1:15" s="60" customFormat="1" x14ac:dyDescent="0.25">
      <c r="A83" s="4"/>
      <c r="B83" s="1"/>
      <c r="C83" s="1"/>
      <c r="D83" s="1"/>
      <c r="E83" s="5"/>
      <c r="F83" s="5"/>
      <c r="G83" s="1"/>
      <c r="H83" s="4"/>
      <c r="I83" s="1"/>
      <c r="J83" s="1"/>
      <c r="K83" s="1"/>
      <c r="L83" s="5"/>
      <c r="M83" s="5"/>
      <c r="N83" s="1"/>
      <c r="O83" s="1"/>
    </row>
    <row r="84" spans="1:15" s="60" customFormat="1" x14ac:dyDescent="0.25">
      <c r="A84" s="4"/>
      <c r="B84" s="1"/>
      <c r="C84" s="1"/>
      <c r="D84" s="1"/>
      <c r="E84" s="5"/>
      <c r="F84" s="5"/>
      <c r="G84" s="1"/>
      <c r="H84" s="4"/>
      <c r="I84" s="1"/>
      <c r="J84" s="1"/>
      <c r="K84" s="1"/>
      <c r="L84" s="5"/>
      <c r="M84" s="5"/>
      <c r="N84" s="1"/>
      <c r="O84" s="1"/>
    </row>
    <row r="85" spans="1:15" x14ac:dyDescent="0.25">
      <c r="I85" s="1"/>
      <c r="J85" s="1"/>
    </row>
    <row r="86" spans="1:15" x14ac:dyDescent="0.25">
      <c r="I86" s="1"/>
      <c r="J86" s="1"/>
    </row>
    <row r="87" spans="1:15" x14ac:dyDescent="0.25">
      <c r="A87" s="2"/>
      <c r="B87" s="60"/>
      <c r="C87" s="60"/>
      <c r="D87" s="60"/>
      <c r="E87" s="129"/>
      <c r="F87" s="129"/>
      <c r="G87" s="60"/>
      <c r="H87" s="2"/>
      <c r="I87" s="60"/>
      <c r="J87" s="60"/>
      <c r="K87" s="60"/>
      <c r="L87" s="129"/>
      <c r="M87" s="129"/>
      <c r="N87" s="60"/>
      <c r="O87" s="60"/>
    </row>
    <row r="88" spans="1:15" x14ac:dyDescent="0.25">
      <c r="A88" s="2"/>
      <c r="B88" s="60"/>
      <c r="C88" s="60"/>
      <c r="D88" s="60"/>
      <c r="E88" s="129"/>
      <c r="F88" s="129"/>
      <c r="G88" s="60"/>
      <c r="H88" s="2"/>
      <c r="I88" s="60"/>
      <c r="J88" s="60"/>
      <c r="K88" s="60"/>
      <c r="L88" s="129"/>
      <c r="M88" s="129"/>
      <c r="N88" s="60"/>
      <c r="O88" s="60"/>
    </row>
    <row r="89" spans="1:15" s="60" customFormat="1" x14ac:dyDescent="0.25">
      <c r="A89" s="2"/>
      <c r="E89" s="129"/>
      <c r="F89" s="129"/>
      <c r="H89" s="2"/>
      <c r="L89" s="129"/>
      <c r="M89" s="129"/>
    </row>
    <row r="90" spans="1:15" s="60" customFormat="1" x14ac:dyDescent="0.25">
      <c r="A90" s="4"/>
      <c r="B90" s="1"/>
      <c r="C90" s="1"/>
      <c r="D90" s="1"/>
      <c r="E90" s="5"/>
      <c r="F90" s="5"/>
      <c r="G90" s="1"/>
      <c r="H90" s="4"/>
      <c r="I90" s="1"/>
      <c r="J90" s="1"/>
      <c r="K90" s="1"/>
      <c r="L90" s="5"/>
      <c r="M90" s="5"/>
      <c r="N90" s="1"/>
      <c r="O90" s="1"/>
    </row>
    <row r="91" spans="1:15" s="60" customFormat="1" x14ac:dyDescent="0.25">
      <c r="A91" s="4"/>
      <c r="B91" s="1"/>
      <c r="C91" s="1"/>
      <c r="D91" s="1"/>
      <c r="E91" s="5"/>
      <c r="F91" s="5"/>
      <c r="G91" s="1"/>
      <c r="H91" s="4"/>
      <c r="I91" s="6"/>
      <c r="J91" s="7"/>
      <c r="K91" s="1"/>
      <c r="L91" s="5"/>
      <c r="M91" s="5"/>
      <c r="N91" s="1"/>
      <c r="O91" s="1"/>
    </row>
    <row r="93" spans="1:15" x14ac:dyDescent="0.25">
      <c r="A93" s="132"/>
      <c r="B93" s="133"/>
      <c r="C93" s="133"/>
      <c r="D93" s="133"/>
      <c r="E93" s="134"/>
      <c r="F93" s="134"/>
      <c r="G93" s="133"/>
      <c r="H93" s="132"/>
      <c r="I93" s="135"/>
      <c r="J93" s="136"/>
      <c r="K93" s="133"/>
      <c r="L93" s="134"/>
      <c r="M93" s="134"/>
      <c r="N93" s="133"/>
      <c r="O93" s="133"/>
    </row>
    <row r="95" spans="1:15" s="133" customFormat="1" x14ac:dyDescent="0.25">
      <c r="A95" s="4"/>
      <c r="B95" s="1"/>
      <c r="C95" s="1"/>
      <c r="D95" s="1"/>
      <c r="E95" s="5"/>
      <c r="F95" s="5"/>
      <c r="G95" s="1"/>
      <c r="H95" s="4"/>
      <c r="I95" s="6"/>
      <c r="J95" s="7"/>
      <c r="K95" s="1"/>
      <c r="L95" s="5"/>
      <c r="M95" s="5"/>
      <c r="N95" s="1"/>
      <c r="O95" s="1"/>
    </row>
    <row r="97" spans="1:15" x14ac:dyDescent="0.25">
      <c r="I97" s="1"/>
      <c r="J97" s="1"/>
    </row>
    <row r="98" spans="1:15" x14ac:dyDescent="0.25">
      <c r="I98" s="1"/>
      <c r="J98" s="1"/>
    </row>
    <row r="99" spans="1:15" x14ac:dyDescent="0.25">
      <c r="I99" s="1"/>
      <c r="J99" s="1"/>
    </row>
    <row r="100" spans="1:15" x14ac:dyDescent="0.25">
      <c r="I100" s="1"/>
      <c r="J100" s="1"/>
    </row>
    <row r="101" spans="1:15" x14ac:dyDescent="0.25">
      <c r="A101" s="2"/>
      <c r="B101" s="60"/>
      <c r="C101" s="60"/>
      <c r="D101" s="60"/>
      <c r="E101" s="129"/>
      <c r="F101" s="129"/>
      <c r="G101" s="60"/>
      <c r="H101" s="2"/>
      <c r="I101" s="60"/>
      <c r="J101" s="60"/>
      <c r="K101" s="60"/>
      <c r="L101" s="129"/>
      <c r="M101" s="129"/>
      <c r="N101" s="60"/>
      <c r="O101" s="60"/>
    </row>
    <row r="103" spans="1:15" s="60" customFormat="1" x14ac:dyDescent="0.25">
      <c r="A103" s="4"/>
      <c r="B103" s="1"/>
      <c r="C103" s="1"/>
      <c r="D103" s="1"/>
      <c r="E103" s="5"/>
      <c r="F103" s="5"/>
      <c r="G103" s="1"/>
      <c r="H103" s="4"/>
      <c r="I103" s="6"/>
      <c r="J103" s="7"/>
      <c r="K103" s="1"/>
      <c r="L103" s="5"/>
      <c r="M103" s="5"/>
      <c r="N103" s="1"/>
      <c r="O103" s="1"/>
    </row>
  </sheetData>
  <mergeCells count="4">
    <mergeCell ref="I10:I11"/>
    <mergeCell ref="A2:O2"/>
    <mergeCell ref="A3:O3"/>
    <mergeCell ref="A1:O1"/>
  </mergeCells>
  <printOptions horizontalCentered="1"/>
  <pageMargins left="0.23622047244094491" right="0.23622047244094491" top="0.35433070866141736" bottom="0" header="0.11811023622047245" footer="0.31496062992125984"/>
  <pageSetup paperSize="9" scale="51" orientation="landscape" r:id="rId1"/>
  <headerFooter>
    <oddHeader>&amp;R 21. számú táblázat az 5/2020. (II. 20.)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2021-02-17T12:27:26Z</dcterms:modified>
</cp:coreProperties>
</file>