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 iterateDelta="0"/>
</workbook>
</file>

<file path=xl/calcChain.xml><?xml version="1.0" encoding="utf-8"?>
<calcChain xmlns="http://schemas.openxmlformats.org/spreadsheetml/2006/main">
  <c r="M43" i="7" l="1"/>
  <c r="M13" i="7"/>
  <c r="K52" i="7" l="1"/>
  <c r="K44" i="7"/>
  <c r="K45" i="7"/>
  <c r="D52" i="7"/>
  <c r="D53" i="7"/>
  <c r="D46" i="7"/>
  <c r="D45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30" i="7"/>
  <c r="D16" i="7"/>
  <c r="D18" i="7" s="1"/>
  <c r="D11" i="7"/>
  <c r="D32" i="7" l="1"/>
  <c r="K35" i="7"/>
  <c r="D35" i="7"/>
  <c r="N34" i="7" l="1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<sst xmlns="http://schemas.openxmlformats.org/spreadsheetml/2006/main" count="166" uniqueCount="159">
  <si>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</si>
  <si>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</si>
  <si>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</si>
  <si>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</si>
  <si>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</si>
  <si>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</si>
  <si>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</si>
  <si>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</si>
  <si>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</si>
  <si>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</si>
  <si>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</si>
  <si>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</si>
  <si>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</si>
  <si>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</si>
  <si>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</si>
  <si>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</si>
  <si>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</si>
  <si>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</si>
  <si>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</si>
  <si>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</si>
  <si>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</si>
  <si>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</si>
  <si>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</si>
  <si>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</si>
  <si>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</si>
  <si>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</si>
  <si>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</si>
  <si>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</si>
  <si>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</si>
  <si>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</si>
  <si>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</si>
  <si>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</si>
  <si>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</si>
  <si>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</si>
  <si>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</si>
  <si>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</si>
  <si>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</si>
  <si>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</si>
  <si>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</si>
  <si>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</si>
  <si>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</si>
  <si>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</si>
  <si>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</si>
  <si>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</si>
  <si>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</si>
  <si>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</si>
  <si>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</si>
  <si>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</si>
  <si>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</si>
  <si>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</si>
  <si>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</si>
  <si>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</si>
  <si>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</si>
  <si>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</si>
  <si>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</si>
  <si>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</si>
  <si>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</si>
  <si>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</si>
  <si>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</si>
  <si>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</si>
  <si>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</si>
  <si>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</si>
  <si>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</si>
  <si>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</si>
  <si>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</si>
  <si>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</si>
  <si>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</si>
  <si>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</si>
  <si>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</si>
  <si>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</si>
  <si>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</si>
  <si>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</si>
  <si>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</si>
  <si>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</si>
  <si>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</si>
  <si>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</si>
  <si>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</si>
  <si>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</si>
  <si>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</si>
  <si>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</si>
  <si>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</si>
  <si>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</si>
  <si>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</si>
  <si>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</si>
  <si>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</si>
  <si>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</si>
  <si>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</si>
  <si>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</si>
  <si>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</si>
  <si>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</si>
  <si>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</si>
  <si>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</si>
  <si>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</si>
  <si>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</si>
  <si>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</si>
  <si>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</si>
  <si>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</si>
  <si>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</si>
  <si>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</si>
  <si>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</si>
  <si>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</si>
  <si>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</si>
  <si>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</si>
  <si>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</si>
  <si>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</si>
  <si>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</si>
  <si>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</si>
  <si>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</si>
  <si>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</si>
  <si>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</si>
  <si>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</si>
  <si>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</si>
  <si>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</si>
  <si>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</si>
  <si>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</si>
  <si>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</si>
  <si>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</si>
  <si>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</si>
  <si>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</si>
  <si>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</si>
  <si>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</si>
  <si>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</si>
  <si>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</si>
  <si>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</si>
  <si>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</si>
  <si>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</si>
  <si>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</si>
  <si>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</si>
  <si>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</si>
  <si>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</si>
  <si>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</si>
  <si>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</si>
  <si>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</si>
  <si>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</si>
  <si>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</si>
  <si>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</si>
  <si>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</si>
  <si>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</si>
  <si>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</si>
  <si>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</si>
  <si>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</si>
  <si>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</si>
  <si>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</si>
  <si>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</si>
  <si>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</si>
  <si>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</si>
  <si>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</si>
  <si>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2021. évi várható teljesítés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</si>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</sst>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zoomScale="70" zoomScaleNormal="70" zoomScaleSheetLayoutView="70" workbookViewId="0">
      <selection activeCell="M46" sqref="M46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7" t="s">
        <v>78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5" ht="18.75" x14ac:dyDescent="0.3">
      <c r="A2" s="187" t="s">
        <v>145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5" ht="18.75" x14ac:dyDescent="0.3">
      <c r="A3" s="187" t="s">
        <v>79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148</v>
      </c>
      <c r="E6" s="11" t="s">
        <v>147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148</v>
      </c>
      <c r="L6" s="11" t="s">
        <v>147</v>
      </c>
      <c r="M6" s="12" t="s">
        <v>146</v>
      </c>
      <c r="N6" s="11" t="s">
        <v>129</v>
      </c>
      <c r="O6" s="15" t="s">
        <v>157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2622947</v>
      </c>
      <c r="G8" s="30">
        <f t="shared" ref="G8:G34" si="0">F8-E8</f>
        <v>139748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30025</v>
      </c>
      <c r="G9" s="42">
        <f t="shared" si="0"/>
        <v>-63819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5203157</v>
      </c>
      <c r="N9" s="28">
        <f>M9-L9</f>
        <v>1077561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380042</v>
      </c>
      <c r="G10" s="42">
        <f t="shared" si="0"/>
        <v>-71826</v>
      </c>
      <c r="H10" s="48"/>
      <c r="I10" s="185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3033014</v>
      </c>
      <c r="G11" s="58">
        <f t="shared" si="0"/>
        <v>4103</v>
      </c>
      <c r="H11" s="43">
        <v>2</v>
      </c>
      <c r="I11" s="186"/>
      <c r="J11" s="27" t="s">
        <v>76</v>
      </c>
      <c r="K11" s="28">
        <v>694774</v>
      </c>
      <c r="L11" s="28">
        <v>721820</v>
      </c>
      <c r="M11" s="29">
        <v>814726</v>
      </c>
      <c r="N11" s="28">
        <f>M11-L11</f>
        <v>92906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f>8662310+65000</f>
        <v>8727310</v>
      </c>
      <c r="N13" s="40">
        <f>M13-L13</f>
        <v>2120682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139785</v>
      </c>
      <c r="N15" s="40">
        <f>M15-L15</f>
        <v>59203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86530</v>
      </c>
      <c r="G17" s="42">
        <f t="shared" si="0"/>
        <v>-30521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990312</v>
      </c>
      <c r="N17" s="34">
        <f>M17-L17</f>
        <v>-53895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149</v>
      </c>
      <c r="D18" s="57">
        <f>SUM(D13,D16,D17)</f>
        <v>6385456</v>
      </c>
      <c r="E18" s="57">
        <f>SUM(E13,E16,E17)</f>
        <v>7057316</v>
      </c>
      <c r="F18" s="57">
        <f>SUM(F13,F16,F17)</f>
        <v>7142567</v>
      </c>
      <c r="G18" s="58">
        <f t="shared" si="0"/>
        <v>85251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89</v>
      </c>
      <c r="F19" s="139"/>
      <c r="G19" s="42">
        <f t="shared" si="0"/>
        <v>-89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60586</v>
      </c>
      <c r="N19" s="28">
        <f t="shared" ref="N19" si="1">M19-L19</f>
        <v>-41497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2117424</v>
      </c>
      <c r="G20" s="42">
        <f t="shared" si="0"/>
        <v>581713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164757</v>
      </c>
      <c r="G21" s="42">
        <f t="shared" si="0"/>
        <v>27370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214332</v>
      </c>
      <c r="G23" s="42">
        <f t="shared" si="0"/>
        <v>15954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234114</v>
      </c>
      <c r="N23" s="28">
        <f>M23-L23</f>
        <v>75400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698512</v>
      </c>
      <c r="G24" s="42">
        <f t="shared" si="0"/>
        <v>220244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>
        <v>62000</v>
      </c>
      <c r="G25" s="42">
        <f t="shared" si="0"/>
        <v>43873</v>
      </c>
      <c r="H25" s="64">
        <v>9</v>
      </c>
      <c r="I25" s="65" t="s">
        <v>87</v>
      </c>
      <c r="J25" s="47" t="s">
        <v>8</v>
      </c>
      <c r="K25" s="40"/>
      <c r="L25" s="40"/>
      <c r="M25" s="41">
        <v>446508</v>
      </c>
      <c r="N25" s="40">
        <f>M25-L25</f>
        <v>446508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/>
      <c r="G26" s="42">
        <f t="shared" si="0"/>
        <v>-17306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/>
      <c r="G28" s="52">
        <f t="shared" si="0"/>
        <v>-8505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515259</v>
      </c>
      <c r="G29" s="52">
        <f t="shared" si="0"/>
        <v>166564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1741460</v>
      </c>
      <c r="N29" s="82">
        <f>M29-L29</f>
        <v>436456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150</v>
      </c>
      <c r="D30" s="57">
        <f>SUM(D19:D29)</f>
        <v>2970914</v>
      </c>
      <c r="E30" s="57">
        <f>SUM(E19:E29)</f>
        <v>2941682</v>
      </c>
      <c r="F30" s="57">
        <f>SUM(F19:F29)</f>
        <v>3954278</v>
      </c>
      <c r="G30" s="58">
        <f t="shared" si="0"/>
        <v>1012596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18813</v>
      </c>
      <c r="G31" s="147">
        <f t="shared" si="0"/>
        <v>9360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151</v>
      </c>
      <c r="D32" s="88">
        <f>SUM(D11,D18,D30,D31)</f>
        <v>12251498</v>
      </c>
      <c r="E32" s="88">
        <f>SUM(E11,E18,E30,E31)</f>
        <v>13037362</v>
      </c>
      <c r="F32" s="88">
        <f>SUM(F11,F18,F30,F31)</f>
        <v>14148672</v>
      </c>
      <c r="G32" s="89">
        <f t="shared" si="0"/>
        <v>1111310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16626438</v>
      </c>
      <c r="N32" s="87">
        <f t="shared" ref="N32:N45" si="2">M32-L32</f>
        <v>3786808</v>
      </c>
      <c r="O32" s="98">
        <f>F32-M32</f>
        <v>-2477766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1072614</v>
      </c>
      <c r="G33" s="164">
        <f t="shared" si="0"/>
        <v>1072614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1072614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>
        <v>12</v>
      </c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13037362</v>
      </c>
      <c r="F35" s="156">
        <f t="shared" si="4"/>
        <v>16621286</v>
      </c>
      <c r="G35" s="89">
        <f t="shared" si="4"/>
        <v>3583924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16626438</v>
      </c>
      <c r="N35" s="87">
        <f t="shared" si="5"/>
        <v>3786808</v>
      </c>
      <c r="O35" s="87">
        <f>F35-M35</f>
        <v>-5152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4483807</v>
      </c>
      <c r="N37" s="28">
        <f t="shared" si="2"/>
        <v>4284230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/>
      <c r="G38" s="30">
        <f t="shared" si="6"/>
        <v>-4213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3054635</v>
      </c>
      <c r="N38" s="40">
        <f t="shared" si="2"/>
        <v>2197576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9341</v>
      </c>
      <c r="F39" s="139"/>
      <c r="G39" s="42">
        <f t="shared" si="6"/>
        <v>-9341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1000</v>
      </c>
      <c r="N39" s="40">
        <f t="shared" si="2"/>
        <v>-36745</v>
      </c>
      <c r="O39" s="70"/>
    </row>
    <row r="40" spans="1:15" ht="31.5" x14ac:dyDescent="0.25">
      <c r="A40" s="37">
        <v>30</v>
      </c>
      <c r="B40" s="54" t="s">
        <v>59</v>
      </c>
      <c r="C40" s="55" t="s">
        <v>152</v>
      </c>
      <c r="D40" s="57">
        <f>SUM(D36:D39)</f>
        <v>610102</v>
      </c>
      <c r="E40" s="57">
        <f>SUM(E36:E39)</f>
        <v>1291598</v>
      </c>
      <c r="F40" s="57">
        <f>SUM(F36:F39)</f>
        <v>3716760</v>
      </c>
      <c r="G40" s="58">
        <f t="shared" si="6"/>
        <v>2425162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403417</v>
      </c>
      <c r="N40" s="40">
        <f t="shared" si="2"/>
        <v>275003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f>3715306-65000</f>
        <v>3650306</v>
      </c>
      <c r="N43" s="40">
        <f t="shared" si="2"/>
        <v>3495893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153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4054723</v>
      </c>
      <c r="N44" s="109">
        <f t="shared" si="2"/>
        <v>3734151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158</v>
      </c>
      <c r="D45" s="88">
        <f>SUM(D40,D44,D12)</f>
        <v>740160</v>
      </c>
      <c r="E45" s="103">
        <f>SUM(E40,E44,E12)</f>
        <v>1477189</v>
      </c>
      <c r="F45" s="103">
        <f>SUM(F40,F44,F12)</f>
        <v>3898322</v>
      </c>
      <c r="G45" s="104">
        <f t="shared" si="6"/>
        <v>2421133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11593165</v>
      </c>
      <c r="N45" s="102">
        <f t="shared" si="2"/>
        <v>10215957</v>
      </c>
      <c r="O45" s="63">
        <f>F45-M45</f>
        <v>-7694843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154</v>
      </c>
      <c r="D46" s="87">
        <f>SUM(D32,D45)</f>
        <v>12991658</v>
      </c>
      <c r="E46" s="87">
        <f>SUM(E32,E45)</f>
        <v>14514551</v>
      </c>
      <c r="F46" s="88">
        <f>SUM(F32,F45)</f>
        <v>18046994</v>
      </c>
      <c r="G46" s="89">
        <f t="shared" si="6"/>
        <v>3532443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28219603</v>
      </c>
      <c r="N46" s="87">
        <f>SUM(N32,N45)</f>
        <v>14002765</v>
      </c>
      <c r="O46" s="98">
        <f>F46-M46</f>
        <v>-10172609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3308522</v>
      </c>
      <c r="G48" s="42">
        <f t="shared" si="6"/>
        <v>-126329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>
        <v>153895</v>
      </c>
      <c r="G49" s="42">
        <f t="shared" si="6"/>
        <v>-511644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244202</v>
      </c>
      <c r="N49" s="40">
        <f t="shared" si="7"/>
        <v>-418902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6810974</v>
      </c>
      <c r="G50" s="42">
        <f t="shared" si="6"/>
        <v>1233106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6810974</v>
      </c>
      <c r="N50" s="40">
        <f t="shared" si="7"/>
        <v>1233106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155</v>
      </c>
      <c r="D52" s="123">
        <f>SUM(D47:D51)</f>
        <v>25691854</v>
      </c>
      <c r="E52" s="122">
        <f>SUM(E47:E51)</f>
        <v>30269586</v>
      </c>
      <c r="F52" s="123">
        <f>SUM(F47:F51)</f>
        <v>17227785</v>
      </c>
      <c r="G52" s="124">
        <f t="shared" si="6"/>
        <v>-13041801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7055176</v>
      </c>
      <c r="N52" s="122">
        <f t="shared" ref="N52:N53" si="8">M52-L52</f>
        <v>-20203601</v>
      </c>
      <c r="O52" s="128">
        <f>F52-M52</f>
        <v>10172609</v>
      </c>
    </row>
    <row r="53" spans="1:15" ht="16.5" thickBot="1" x14ac:dyDescent="0.3">
      <c r="A53" s="84">
        <v>42</v>
      </c>
      <c r="B53" s="85"/>
      <c r="C53" s="86" t="s">
        <v>156</v>
      </c>
      <c r="D53" s="87">
        <f>SUM(D46,D52)</f>
        <v>38683512</v>
      </c>
      <c r="E53" s="88">
        <f>SUM(E46,E52)</f>
        <v>44784137</v>
      </c>
      <c r="F53" s="88">
        <f>SUM(F46,F52)</f>
        <v>35274779</v>
      </c>
      <c r="G53" s="89">
        <f t="shared" si="6"/>
        <v>-9509358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35274779</v>
      </c>
      <c r="N53" s="87">
        <f t="shared" si="8"/>
        <v>-6200836</v>
      </c>
      <c r="O53" s="98">
        <f>F53-M53</f>
        <v>0</v>
      </c>
    </row>
    <row r="54" spans="1:15" s="60" customFormat="1" ht="8.25" customHeight="1" thickBot="1" x14ac:dyDescent="0.3">
      <c r="A54" s="4"/>
      <c r="B54" s="1"/>
      <c r="C54" s="1"/>
      <c r="D54" s="184"/>
      <c r="E54" s="5"/>
      <c r="F54" s="5"/>
      <c r="G54" s="1"/>
      <c r="H54" s="4"/>
      <c r="I54" s="6"/>
      <c r="J54" s="7"/>
      <c r="K54" s="1"/>
      <c r="L54" s="5"/>
      <c r="M54" s="5"/>
      <c r="N54" s="1"/>
      <c r="O54" s="1"/>
    </row>
    <row r="55" spans="1:15" s="86" customFormat="1" ht="18.7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0" spans="1:15" x14ac:dyDescent="0.25">
      <c r="A60" s="2"/>
      <c r="B60" s="60"/>
      <c r="C60" s="60"/>
      <c r="D60" s="60"/>
      <c r="E60" s="129"/>
      <c r="F60" s="129"/>
      <c r="G60" s="60"/>
      <c r="H60" s="2"/>
      <c r="I60" s="130"/>
      <c r="J60" s="131"/>
      <c r="K60" s="60"/>
      <c r="L60" s="129"/>
      <c r="M60" s="129"/>
      <c r="N60" s="60"/>
      <c r="O60" s="60"/>
    </row>
    <row r="62" spans="1:15" s="60" customFormat="1" x14ac:dyDescent="0.25">
      <c r="A62" s="4"/>
      <c r="B62" s="1"/>
      <c r="C62" s="1"/>
      <c r="D62" s="1"/>
      <c r="E62" s="5"/>
      <c r="F62" s="5"/>
      <c r="G62" s="1"/>
      <c r="H62" s="4"/>
      <c r="I62" s="6"/>
      <c r="J62" s="7"/>
      <c r="K62" s="1"/>
      <c r="L62" s="5"/>
      <c r="M62" s="5"/>
      <c r="N62" s="1"/>
      <c r="O62" s="1"/>
    </row>
    <row r="65" spans="1:15" x14ac:dyDescent="0.25">
      <c r="A65" s="2"/>
      <c r="B65" s="60"/>
      <c r="C65" s="60"/>
      <c r="D65" s="60"/>
      <c r="E65" s="129"/>
      <c r="F65" s="129"/>
      <c r="G65" s="60"/>
      <c r="H65" s="2"/>
      <c r="I65" s="130"/>
      <c r="J65" s="131"/>
      <c r="K65" s="60"/>
      <c r="L65" s="129"/>
      <c r="M65" s="129"/>
      <c r="N65" s="60"/>
      <c r="O65" s="60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60"/>
      <c r="J66" s="60"/>
      <c r="K66" s="60"/>
      <c r="L66" s="129"/>
      <c r="M66" s="129"/>
      <c r="N66" s="60"/>
      <c r="O66" s="60"/>
    </row>
    <row r="67" spans="1:15" s="60" customFormat="1" x14ac:dyDescent="0.25">
      <c r="A67" s="4"/>
      <c r="B67" s="1"/>
      <c r="C67" s="1"/>
      <c r="D67" s="1"/>
      <c r="E67" s="5"/>
      <c r="F67" s="5"/>
      <c r="G67" s="1"/>
      <c r="H67" s="4"/>
      <c r="I67" s="6"/>
      <c r="J67" s="7"/>
      <c r="K67" s="1"/>
      <c r="L67" s="5"/>
      <c r="M67" s="5"/>
      <c r="N67" s="1"/>
      <c r="O67" s="1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75" spans="1:15" x14ac:dyDescent="0.25">
      <c r="A75" s="2"/>
      <c r="B75" s="60"/>
      <c r="C75" s="60"/>
      <c r="D75" s="60"/>
      <c r="E75" s="129"/>
      <c r="F75" s="129"/>
      <c r="G75" s="60"/>
      <c r="H75" s="2"/>
      <c r="I75" s="60"/>
      <c r="J75" s="60"/>
      <c r="K75" s="60"/>
      <c r="L75" s="129"/>
      <c r="M75" s="129"/>
      <c r="N75" s="60"/>
      <c r="O75" s="60"/>
    </row>
    <row r="76" spans="1:15" x14ac:dyDescent="0.25">
      <c r="I76" s="1"/>
      <c r="J76" s="1"/>
    </row>
    <row r="77" spans="1:15" s="60" customFormat="1" x14ac:dyDescent="0.25">
      <c r="A77" s="4"/>
      <c r="B77" s="1"/>
      <c r="C77" s="1"/>
      <c r="D77" s="1"/>
      <c r="E77" s="5"/>
      <c r="F77" s="5"/>
      <c r="G77" s="1"/>
      <c r="H77" s="4"/>
      <c r="I77" s="1"/>
      <c r="J77" s="1"/>
      <c r="K77" s="1"/>
      <c r="L77" s="5"/>
      <c r="M77" s="5"/>
      <c r="N77" s="1"/>
      <c r="O77" s="1"/>
    </row>
    <row r="78" spans="1:15" x14ac:dyDescent="0.25">
      <c r="I78" s="1"/>
      <c r="J78" s="1"/>
    </row>
    <row r="79" spans="1:15" x14ac:dyDescent="0.25">
      <c r="A79" s="2"/>
      <c r="B79" s="60"/>
      <c r="C79" s="60"/>
      <c r="D79" s="60"/>
      <c r="E79" s="129"/>
      <c r="F79" s="129"/>
      <c r="G79" s="60"/>
      <c r="H79" s="2"/>
      <c r="I79" s="60"/>
      <c r="J79" s="60"/>
      <c r="K79" s="60"/>
      <c r="L79" s="129"/>
      <c r="M79" s="129"/>
      <c r="N79" s="60"/>
      <c r="O79" s="60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s="60" customFormat="1" x14ac:dyDescent="0.25">
      <c r="A81" s="2"/>
      <c r="E81" s="129"/>
      <c r="F81" s="129"/>
      <c r="H81" s="2"/>
      <c r="L81" s="129"/>
      <c r="M81" s="129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4"/>
      <c r="B83" s="1"/>
      <c r="C83" s="1"/>
      <c r="D83" s="1"/>
      <c r="E83" s="5"/>
      <c r="F83" s="5"/>
      <c r="G83" s="1"/>
      <c r="H83" s="4"/>
      <c r="I83" s="1"/>
      <c r="J83" s="1"/>
      <c r="K83" s="1"/>
      <c r="L83" s="5"/>
      <c r="M83" s="5"/>
      <c r="N83" s="1"/>
      <c r="O83" s="1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x14ac:dyDescent="0.25">
      <c r="I85" s="1"/>
      <c r="J85" s="1"/>
    </row>
    <row r="86" spans="1:15" x14ac:dyDescent="0.25">
      <c r="I86" s="1"/>
      <c r="J86" s="1"/>
    </row>
    <row r="87" spans="1:15" x14ac:dyDescent="0.25">
      <c r="A87" s="2"/>
      <c r="B87" s="60"/>
      <c r="C87" s="60"/>
      <c r="D87" s="60"/>
      <c r="E87" s="129"/>
      <c r="F87" s="129"/>
      <c r="G87" s="60"/>
      <c r="H87" s="2"/>
      <c r="I87" s="60"/>
      <c r="J87" s="60"/>
      <c r="K87" s="60"/>
      <c r="L87" s="129"/>
      <c r="M87" s="129"/>
      <c r="N87" s="60"/>
      <c r="O87" s="60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s="60" customFormat="1" x14ac:dyDescent="0.25">
      <c r="A89" s="2"/>
      <c r="E89" s="129"/>
      <c r="F89" s="129"/>
      <c r="H89" s="2"/>
      <c r="L89" s="129"/>
      <c r="M89" s="129"/>
    </row>
    <row r="90" spans="1:15" s="60" customFormat="1" x14ac:dyDescent="0.25">
      <c r="A90" s="4"/>
      <c r="B90" s="1"/>
      <c r="C90" s="1"/>
      <c r="D90" s="1"/>
      <c r="E90" s="5"/>
      <c r="F90" s="5"/>
      <c r="G90" s="1"/>
      <c r="H90" s="4"/>
      <c r="I90" s="1"/>
      <c r="J90" s="1"/>
      <c r="K90" s="1"/>
      <c r="L90" s="5"/>
      <c r="M90" s="5"/>
      <c r="N90" s="1"/>
      <c r="O90" s="1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6"/>
      <c r="J91" s="7"/>
      <c r="K91" s="1"/>
      <c r="L91" s="5"/>
      <c r="M91" s="5"/>
      <c r="N91" s="1"/>
      <c r="O91" s="1"/>
    </row>
    <row r="93" spans="1:15" x14ac:dyDescent="0.25">
      <c r="A93" s="132"/>
      <c r="B93" s="133"/>
      <c r="C93" s="133"/>
      <c r="D93" s="133"/>
      <c r="E93" s="134"/>
      <c r="F93" s="134"/>
      <c r="G93" s="133"/>
      <c r="H93" s="132"/>
      <c r="I93" s="135"/>
      <c r="J93" s="136"/>
      <c r="K93" s="133"/>
      <c r="L93" s="134"/>
      <c r="M93" s="134"/>
      <c r="N93" s="133"/>
      <c r="O93" s="133"/>
    </row>
    <row r="95" spans="1:15" s="133" customFormat="1" x14ac:dyDescent="0.25">
      <c r="A95" s="4"/>
      <c r="B95" s="1"/>
      <c r="C95" s="1"/>
      <c r="D95" s="1"/>
      <c r="E95" s="5"/>
      <c r="F95" s="5"/>
      <c r="G95" s="1"/>
      <c r="H95" s="4"/>
      <c r="I95" s="6"/>
      <c r="J95" s="7"/>
      <c r="K95" s="1"/>
      <c r="L95" s="5"/>
      <c r="M95" s="5"/>
      <c r="N95" s="1"/>
      <c r="O95" s="1"/>
    </row>
    <row r="97" spans="1:15" x14ac:dyDescent="0.25">
      <c r="I97" s="1"/>
      <c r="J97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A101" s="2"/>
      <c r="B101" s="60"/>
      <c r="C101" s="60"/>
      <c r="D101" s="60"/>
      <c r="E101" s="129"/>
      <c r="F101" s="129"/>
      <c r="G101" s="60"/>
      <c r="H101" s="2"/>
      <c r="I101" s="60"/>
      <c r="J101" s="60"/>
      <c r="K101" s="60"/>
      <c r="L101" s="129"/>
      <c r="M101" s="129"/>
      <c r="N101" s="60"/>
      <c r="O101" s="60"/>
    </row>
    <row r="103" spans="1:15" s="60" customFormat="1" x14ac:dyDescent="0.25">
      <c r="A103" s="4"/>
      <c r="B103" s="1"/>
      <c r="C103" s="1"/>
      <c r="D103" s="1"/>
      <c r="E103" s="5"/>
      <c r="F103" s="5"/>
      <c r="G103" s="1"/>
      <c r="H103" s="4"/>
      <c r="I103" s="6"/>
      <c r="J103" s="7"/>
      <c r="K103" s="1"/>
      <c r="L103" s="5"/>
      <c r="M103" s="5"/>
      <c r="N103" s="1"/>
      <c r="O103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20.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2022-05-23T14:51:39Z</dcterms:modified>
</cp:coreProperties>
</file>