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Előterjesztés\"/>
    </mc:Choice>
  </mc:AlternateContent>
  <bookViews>
    <workbookView xWindow="480" yWindow="360" windowWidth="19440" windowHeight="12345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Munka1!$B:$B,Munka1!$1:$7</definedName>
    <definedName name="_xlnm.Print_Area" localSheetId="0">Munka1!$A$1:$U$20</definedName>
  </definedNames>
  <calcPr calcId="152511"/>
</workbook>
</file>

<file path=xl/calcChain.xml><?xml version="1.0" encoding="utf-8"?>
<calcChain xmlns="http://schemas.openxmlformats.org/spreadsheetml/2006/main">
  <c r="E8" i="1" l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D19" i="1" l="1"/>
  <c r="D20" i="1" s="1"/>
  <c r="F19" i="1"/>
  <c r="F20" i="1" s="1"/>
  <c r="G19" i="1"/>
  <c r="G20" i="1" s="1"/>
  <c r="J19" i="1"/>
  <c r="J20" i="1" s="1"/>
  <c r="K19" i="1"/>
  <c r="K20" i="1" s="1"/>
  <c r="M19" i="1"/>
  <c r="M20" i="1" s="1"/>
  <c r="N19" i="1"/>
  <c r="N20" i="1" s="1"/>
  <c r="R19" i="1"/>
  <c r="R20" i="1" s="1"/>
  <c r="C19" i="1"/>
  <c r="C20" i="1" s="1"/>
  <c r="O9" i="1" l="1"/>
  <c r="O10" i="1"/>
  <c r="O11" i="1"/>
  <c r="O12" i="1"/>
  <c r="O13" i="1"/>
  <c r="O14" i="1"/>
  <c r="O15" i="1"/>
  <c r="O16" i="1"/>
  <c r="O17" i="1"/>
  <c r="O18" i="1"/>
  <c r="O8" i="1"/>
  <c r="L9" i="1"/>
  <c r="L10" i="1"/>
  <c r="L11" i="1"/>
  <c r="L12" i="1"/>
  <c r="L13" i="1"/>
  <c r="L14" i="1"/>
  <c r="L15" i="1"/>
  <c r="L16" i="1"/>
  <c r="L17" i="1"/>
  <c r="L18" i="1"/>
  <c r="L8" i="1"/>
  <c r="H9" i="1"/>
  <c r="H10" i="1"/>
  <c r="H11" i="1"/>
  <c r="H12" i="1"/>
  <c r="H13" i="1"/>
  <c r="H14" i="1"/>
  <c r="H15" i="1"/>
  <c r="H16" i="1"/>
  <c r="H17" i="1"/>
  <c r="H18" i="1"/>
  <c r="H8" i="1"/>
  <c r="E9" i="1"/>
  <c r="E10" i="1"/>
  <c r="E11" i="1"/>
  <c r="E12" i="1"/>
  <c r="E13" i="1"/>
  <c r="E14" i="1"/>
  <c r="E15" i="1"/>
  <c r="E16" i="1"/>
  <c r="E17" i="1"/>
  <c r="E18" i="1"/>
  <c r="O19" i="1" l="1"/>
  <c r="H19" i="1"/>
  <c r="H20" i="1" s="1"/>
  <c r="E19" i="1"/>
  <c r="E20" i="1" s="1"/>
  <c r="L19" i="1"/>
  <c r="L20" i="1" s="1"/>
  <c r="O20" i="1"/>
  <c r="I18" i="1"/>
  <c r="S18" i="1" s="1"/>
  <c r="I14" i="1"/>
  <c r="I10" i="1"/>
  <c r="S10" i="1" s="1"/>
  <c r="P18" i="1"/>
  <c r="T18" i="1" s="1"/>
  <c r="P16" i="1"/>
  <c r="T16" i="1" s="1"/>
  <c r="P14" i="1"/>
  <c r="T14" i="1" s="1"/>
  <c r="P12" i="1"/>
  <c r="T12" i="1" s="1"/>
  <c r="P10" i="1"/>
  <c r="I8" i="1"/>
  <c r="S8" i="1" s="1"/>
  <c r="I17" i="1"/>
  <c r="S17" i="1" s="1"/>
  <c r="I15" i="1"/>
  <c r="I13" i="1"/>
  <c r="S13" i="1" s="1"/>
  <c r="I11" i="1"/>
  <c r="S11" i="1" s="1"/>
  <c r="I9" i="1"/>
  <c r="P8" i="1"/>
  <c r="P17" i="1"/>
  <c r="T17" i="1" s="1"/>
  <c r="P15" i="1"/>
  <c r="T15" i="1" s="1"/>
  <c r="P13" i="1"/>
  <c r="T13" i="1" s="1"/>
  <c r="P11" i="1"/>
  <c r="T11" i="1" s="1"/>
  <c r="P9" i="1"/>
  <c r="T9" i="1" s="1"/>
  <c r="U18" i="1"/>
  <c r="U14" i="1"/>
  <c r="U17" i="1"/>
  <c r="U9" i="1"/>
  <c r="I16" i="1"/>
  <c r="I12" i="1"/>
  <c r="Q18" i="1" l="1"/>
  <c r="T10" i="1"/>
  <c r="P19" i="1"/>
  <c r="P20" i="1" s="1"/>
  <c r="Q14" i="1"/>
  <c r="U13" i="1"/>
  <c r="T8" i="1"/>
  <c r="I19" i="1"/>
  <c r="I20" i="1" s="1"/>
  <c r="Q9" i="1"/>
  <c r="Q8" i="1"/>
  <c r="Q17" i="1"/>
  <c r="Q13" i="1"/>
  <c r="S14" i="1"/>
  <c r="Q10" i="1"/>
  <c r="U12" i="1"/>
  <c r="U16" i="1"/>
  <c r="Q11" i="1"/>
  <c r="Q15" i="1"/>
  <c r="S15" i="1"/>
  <c r="U11" i="1"/>
  <c r="U15" i="1"/>
  <c r="U8" i="1"/>
  <c r="S12" i="1"/>
  <c r="Q12" i="1"/>
  <c r="Q16" i="1"/>
  <c r="S16" i="1"/>
  <c r="Q19" i="1" l="1"/>
  <c r="Q20" i="1" s="1"/>
  <c r="S19" i="1"/>
  <c r="S20" i="1" s="1"/>
  <c r="T19" i="1"/>
  <c r="T20" i="1" s="1"/>
  <c r="U10" i="1"/>
  <c r="U19" i="1" s="1"/>
  <c r="U20" i="1" s="1"/>
</calcChain>
</file>

<file path=xl/sharedStrings.xml><?xml version="1.0" encoding="utf-8"?>
<sst xmlns="http://schemas.openxmlformats.org/spreadsheetml/2006/main" count="46" uniqueCount="45">
  <si>
    <t>Alaptevékenység
költségvetési 
bevételei</t>
  </si>
  <si>
    <t>Alaptevékenység
költségvetési 
kiadásai</t>
  </si>
  <si>
    <t>Alaptevékenység
finanszírozási 
bevételei</t>
  </si>
  <si>
    <t>Alaptevékenység
finanszírozási 
kiadásai</t>
  </si>
  <si>
    <t>Vállalkozási 
tevékenység
költségvetési
bevételei</t>
  </si>
  <si>
    <t>Vállalkozási 
tevékenység
költségvetési
kiadásai</t>
  </si>
  <si>
    <t>Intézmény 
megnevezése</t>
  </si>
  <si>
    <t>Vállalkozási 
tevékenység
finanszírozási
bevételei</t>
  </si>
  <si>
    <t>Vállalkozási 
tevékenység
finanszírozási
kiadásai</t>
  </si>
  <si>
    <t>3=1-2</t>
  </si>
  <si>
    <t>6=4-5</t>
  </si>
  <si>
    <t>10=8-9</t>
  </si>
  <si>
    <t>13=11-12</t>
  </si>
  <si>
    <t>Budapest Főváros VII. kerület Erzsébetváros Önkormányzata</t>
  </si>
  <si>
    <t>Erzsébetvárosi Polgármesteri Hivatal</t>
  </si>
  <si>
    <t>Bischitz Johanna Integrált Humán Szolgáltató Központ</t>
  </si>
  <si>
    <t>Erzsébetváros Rendészeti Igazgatósága</t>
  </si>
  <si>
    <t>Sorszám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</si>
  <si>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</si>
  <si>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</si>
  <si>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</si>
  <si>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</si>
  <si>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</si>
  <si>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</si>
  <si>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</si>
  <si>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7=3+6</t>
  </si>
  <si>
    <t>14=10+13</t>
  </si>
  <si>
    <t>15=7+14</t>
  </si>
  <si>
    <t>17=7-16</t>
  </si>
  <si>
    <t>19=14-18</t>
  </si>
  <si>
    <t>IV.
Vállalkozási 
tevékenység
finanszírozási
egyenlege</t>
  </si>
  <si>
    <t>B.
Vállalkozási 
tevékenység
maradványa
(III+IV)</t>
  </si>
  <si>
    <t>C.
Összes
maradvány
(A+B)</t>
  </si>
  <si>
    <t>D.
Alaptevékenység
kötelezettség-vállalással 
terhelt maradványa</t>
  </si>
  <si>
    <t>E.
Alaptevékenység
szabad
maradványa
(A-D)</t>
  </si>
  <si>
    <t>G.
Vállalkozási 
tevékenység
felhasználható
maradványa
(B-F)</t>
  </si>
  <si>
    <t>Ft</t>
  </si>
  <si>
    <t>F.
Vállalkozási 
tevékenységet
terhelő befizetési
kötelezettség
(B*0,09)</t>
  </si>
  <si>
    <t>Intézmények összesen (3+…+11)</t>
  </si>
  <si>
    <t>Mindösszesen (1+2+12)</t>
  </si>
  <si>
    <t>I.
Alaptevékenység
költségvetési 
egyenlege</t>
  </si>
  <si>
    <t>II.
Alaptevékenység
finanszírozási 
egyenlege</t>
  </si>
  <si>
    <t>III.
Vállalkozási 
tevékenység
költségvetési
egyenlege</t>
  </si>
  <si>
    <t>A.
Alaptevékenység
maradványa
(I+II)</t>
  </si>
  <si>
    <t>Kimutatás Budapest Főváros VII. Kerület Erzsébetváros Önkormányzata és költségvetési szervei
2021. évi költségvetési maradványáról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</si>
</sst>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3" fontId="4" fillId="0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 textRotation="90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left" vertical="center" wrapText="1"/>
    </xf>
    <xf numFmtId="3" fontId="3" fillId="0" borderId="5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24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7" xfId="0" applyNumberFormat="1" applyFont="1" applyFill="1" applyBorder="1"/>
    <xf numFmtId="3" fontId="1" fillId="0" borderId="7" xfId="0" applyNumberFormat="1" applyFont="1" applyFill="1" applyBorder="1" applyAlignment="1">
      <alignment horizontal="left"/>
    </xf>
    <xf numFmtId="3" fontId="2" fillId="0" borderId="7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3" fontId="6" fillId="0" borderId="6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Normal="100" zoomScaleSheetLayoutView="100" workbookViewId="0">
      <selection activeCell="J5" sqref="J5"/>
    </sheetView>
  </sheetViews>
  <sheetFormatPr defaultColWidth="50" defaultRowHeight="26.25" x14ac:dyDescent="0.4"/>
  <cols>
    <col min="1" max="1" width="3.85546875" style="64" bestFit="1" customWidth="1"/>
    <col min="2" max="2" width="22.42578125" style="64" customWidth="1"/>
    <col min="3" max="4" width="17.7109375" style="64" customWidth="1"/>
    <col min="5" max="5" width="17.7109375" style="66" customWidth="1"/>
    <col min="6" max="7" width="17.7109375" style="64" customWidth="1"/>
    <col min="8" max="9" width="17.7109375" style="66" customWidth="1"/>
    <col min="10" max="11" width="17.7109375" style="64" customWidth="1"/>
    <col min="12" max="12" width="17.7109375" style="66" customWidth="1"/>
    <col min="13" max="14" width="17.7109375" style="64" customWidth="1"/>
    <col min="15" max="21" width="17.7109375" style="66" customWidth="1"/>
    <col min="22" max="16384" width="50" style="64"/>
  </cols>
  <sheetData>
    <row r="1" spans="1:22" s="9" customFormat="1" ht="68.25" customHeight="1" x14ac:dyDescent="0.4">
      <c r="A1" s="73" t="s">
        <v>44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"/>
      <c r="S1" s="7"/>
      <c r="T1" s="7"/>
      <c r="U1" s="7"/>
      <c r="V1" s="8"/>
    </row>
    <row r="2" spans="1:22" s="10" customFormat="1" ht="18" customHeight="1" x14ac:dyDescent="0.4">
      <c r="B2" s="11"/>
      <c r="C2" s="12"/>
      <c r="D2" s="12"/>
      <c r="E2" s="12"/>
      <c r="F2" s="12"/>
      <c r="G2" s="12"/>
      <c r="H2" s="12"/>
      <c r="I2" s="12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2" s="10" customFormat="1" ht="16.5" customHeight="1" x14ac:dyDescent="0.4">
      <c r="B3" s="11"/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s="10" customFormat="1" ht="44.25" customHeight="1" x14ac:dyDescent="0.4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2" s="13" customFormat="1" ht="16.5" thickBot="1" x14ac:dyDescent="0.3">
      <c r="B5" s="14"/>
      <c r="C5" s="14"/>
      <c r="D5" s="14"/>
      <c r="E5" s="14"/>
      <c r="F5" s="14"/>
      <c r="G5" s="14"/>
      <c r="H5" s="14"/>
      <c r="J5" s="14"/>
      <c r="K5" s="14"/>
      <c r="L5" s="15" t="s">
        <v>36</v>
      </c>
      <c r="M5" s="15"/>
      <c r="N5" s="14"/>
      <c r="O5" s="14"/>
      <c r="P5" s="15"/>
      <c r="Q5" s="14"/>
      <c r="R5" s="14"/>
      <c r="S5" s="14"/>
      <c r="T5" s="14"/>
      <c r="U5" s="15" t="s">
        <v>36</v>
      </c>
    </row>
    <row r="6" spans="1:22" s="23" customFormat="1" ht="15.75" x14ac:dyDescent="0.25">
      <c r="A6" s="1"/>
      <c r="B6" s="2"/>
      <c r="C6" s="2">
        <v>1</v>
      </c>
      <c r="D6" s="2">
        <v>2</v>
      </c>
      <c r="E6" s="16" t="s">
        <v>9</v>
      </c>
      <c r="F6" s="2">
        <v>4</v>
      </c>
      <c r="G6" s="2">
        <v>5</v>
      </c>
      <c r="H6" s="17" t="s">
        <v>10</v>
      </c>
      <c r="I6" s="18" t="s">
        <v>25</v>
      </c>
      <c r="J6" s="19">
        <v>8</v>
      </c>
      <c r="K6" s="2">
        <v>9</v>
      </c>
      <c r="L6" s="16" t="s">
        <v>11</v>
      </c>
      <c r="M6" s="2">
        <v>11</v>
      </c>
      <c r="N6" s="19">
        <v>12</v>
      </c>
      <c r="O6" s="16" t="s">
        <v>12</v>
      </c>
      <c r="P6" s="17" t="s">
        <v>26</v>
      </c>
      <c r="Q6" s="18" t="s">
        <v>27</v>
      </c>
      <c r="R6" s="20">
        <v>16</v>
      </c>
      <c r="S6" s="16" t="s">
        <v>28</v>
      </c>
      <c r="T6" s="16">
        <v>18</v>
      </c>
      <c r="U6" s="21" t="s">
        <v>29</v>
      </c>
      <c r="V6" s="22"/>
    </row>
    <row r="7" spans="1:22" s="23" customFormat="1" ht="110.25" x14ac:dyDescent="0.25">
      <c r="A7" s="24" t="s">
        <v>17</v>
      </c>
      <c r="B7" s="25" t="s">
        <v>6</v>
      </c>
      <c r="C7" s="25" t="s">
        <v>0</v>
      </c>
      <c r="D7" s="25" t="s">
        <v>1</v>
      </c>
      <c r="E7" s="26" t="s">
        <v>40</v>
      </c>
      <c r="F7" s="25" t="s">
        <v>2</v>
      </c>
      <c r="G7" s="25" t="s">
        <v>3</v>
      </c>
      <c r="H7" s="27" t="s">
        <v>41</v>
      </c>
      <c r="I7" s="28" t="s">
        <v>43</v>
      </c>
      <c r="J7" s="29" t="s">
        <v>4</v>
      </c>
      <c r="K7" s="25" t="s">
        <v>5</v>
      </c>
      <c r="L7" s="26" t="s">
        <v>42</v>
      </c>
      <c r="M7" s="25" t="s">
        <v>7</v>
      </c>
      <c r="N7" s="29" t="s">
        <v>8</v>
      </c>
      <c r="O7" s="26" t="s">
        <v>30</v>
      </c>
      <c r="P7" s="27" t="s">
        <v>31</v>
      </c>
      <c r="Q7" s="28" t="s">
        <v>32</v>
      </c>
      <c r="R7" s="30" t="s">
        <v>33</v>
      </c>
      <c r="S7" s="26" t="s">
        <v>34</v>
      </c>
      <c r="T7" s="26" t="s">
        <v>37</v>
      </c>
      <c r="U7" s="31" t="s">
        <v>35</v>
      </c>
      <c r="V7" s="22"/>
    </row>
    <row r="8" spans="1:22" s="3" customFormat="1" ht="47.25" customHeight="1" x14ac:dyDescent="0.25">
      <c r="A8" s="32">
        <v>1</v>
      </c>
      <c r="B8" s="33" t="s">
        <v>13</v>
      </c>
      <c r="C8" s="40">
        <v>13681477970</v>
      </c>
      <c r="D8" s="40">
        <v>7826614987</v>
      </c>
      <c r="E8" s="41">
        <f>C8-D8</f>
        <v>5854862983</v>
      </c>
      <c r="F8" s="40">
        <v>24259955524</v>
      </c>
      <c r="G8" s="40">
        <v>27258776621</v>
      </c>
      <c r="H8" s="34">
        <f>F8-G8</f>
        <v>-2998821097</v>
      </c>
      <c r="I8" s="35">
        <f>E8+H8</f>
        <v>2856041886</v>
      </c>
      <c r="J8" s="36"/>
      <c r="L8" s="5">
        <f>J8-K8</f>
        <v>0</v>
      </c>
      <c r="N8" s="36"/>
      <c r="O8" s="5">
        <f>M8-N8</f>
        <v>0</v>
      </c>
      <c r="P8" s="34">
        <f>L8+O8</f>
        <v>0</v>
      </c>
      <c r="Q8" s="35">
        <f>I8+P8</f>
        <v>2856041886</v>
      </c>
      <c r="R8" s="67">
        <v>2109372291</v>
      </c>
      <c r="S8" s="5">
        <f>I8-R8</f>
        <v>746669595</v>
      </c>
      <c r="T8" s="5">
        <f>P8*0.1</f>
        <v>0</v>
      </c>
      <c r="U8" s="37">
        <f>P8-T8</f>
        <v>0</v>
      </c>
      <c r="V8" s="36"/>
    </row>
    <row r="9" spans="1:22" s="40" customFormat="1" ht="47.25" customHeight="1" x14ac:dyDescent="0.25">
      <c r="A9" s="38">
        <f>A8+1</f>
        <v>2</v>
      </c>
      <c r="B9" s="39" t="s">
        <v>14</v>
      </c>
      <c r="C9" s="40">
        <v>35599130</v>
      </c>
      <c r="D9" s="40">
        <v>1815237103</v>
      </c>
      <c r="E9" s="41">
        <f t="shared" ref="E9:E18" si="0">C9-D9</f>
        <v>-1779637973</v>
      </c>
      <c r="F9" s="40">
        <v>1843650236</v>
      </c>
      <c r="G9" s="68"/>
      <c r="H9" s="42">
        <f t="shared" ref="H9:H18" si="1">F9-G9</f>
        <v>1843650236</v>
      </c>
      <c r="I9" s="43">
        <f t="shared" ref="I9:I18" si="2">E9+H9</f>
        <v>64012263</v>
      </c>
      <c r="J9" s="44"/>
      <c r="L9" s="41">
        <f t="shared" ref="L9:L18" si="3">J9-K9</f>
        <v>0</v>
      </c>
      <c r="N9" s="44"/>
      <c r="O9" s="41">
        <f t="shared" ref="O9:O18" si="4">M9-N9</f>
        <v>0</v>
      </c>
      <c r="P9" s="42">
        <f t="shared" ref="P9:P18" si="5">L9+O9</f>
        <v>0</v>
      </c>
      <c r="Q9" s="43">
        <f t="shared" ref="Q9:Q18" si="6">I9+P9</f>
        <v>64012263</v>
      </c>
      <c r="R9" s="72">
        <v>62253148</v>
      </c>
      <c r="S9" s="41">
        <v>1759115</v>
      </c>
      <c r="T9" s="41">
        <f>P9*0.1</f>
        <v>0</v>
      </c>
      <c r="U9" s="45">
        <f t="shared" ref="U9:U18" si="7">P9-T9</f>
        <v>0</v>
      </c>
      <c r="V9" s="44"/>
    </row>
    <row r="10" spans="1:22" s="3" customFormat="1" ht="47.25" customHeight="1" x14ac:dyDescent="0.25">
      <c r="A10" s="38">
        <f t="shared" ref="A10:A19" si="8">A9+1</f>
        <v>3</v>
      </c>
      <c r="B10" s="33" t="s">
        <v>15</v>
      </c>
      <c r="C10" s="40">
        <v>731939578</v>
      </c>
      <c r="D10" s="40">
        <v>2721706833</v>
      </c>
      <c r="E10" s="5">
        <f t="shared" si="0"/>
        <v>-1989767255</v>
      </c>
      <c r="F10" s="40">
        <v>2358312311</v>
      </c>
      <c r="G10" s="68"/>
      <c r="H10" s="34">
        <f t="shared" si="1"/>
        <v>2358312311</v>
      </c>
      <c r="I10" s="35">
        <f t="shared" si="2"/>
        <v>368545056</v>
      </c>
      <c r="J10" s="36"/>
      <c r="L10" s="5">
        <f t="shared" si="3"/>
        <v>0</v>
      </c>
      <c r="N10" s="36"/>
      <c r="O10" s="5">
        <f t="shared" si="4"/>
        <v>0</v>
      </c>
      <c r="P10" s="34">
        <f t="shared" si="5"/>
        <v>0</v>
      </c>
      <c r="Q10" s="35">
        <f t="shared" si="6"/>
        <v>368545056</v>
      </c>
      <c r="R10" s="72">
        <v>368545056</v>
      </c>
      <c r="S10" s="5">
        <f t="shared" ref="S10:S18" si="9">I10-R10</f>
        <v>0</v>
      </c>
      <c r="T10" s="5">
        <f t="shared" ref="T10:T18" si="10">P10*0.1</f>
        <v>0</v>
      </c>
      <c r="U10" s="37">
        <f t="shared" si="7"/>
        <v>0</v>
      </c>
      <c r="V10" s="36"/>
    </row>
    <row r="11" spans="1:22" s="3" customFormat="1" ht="47.25" customHeight="1" x14ac:dyDescent="0.25">
      <c r="A11" s="38">
        <f t="shared" si="8"/>
        <v>4</v>
      </c>
      <c r="B11" s="33" t="s">
        <v>18</v>
      </c>
      <c r="C11" s="40">
        <v>542047</v>
      </c>
      <c r="D11" s="40">
        <v>214149029</v>
      </c>
      <c r="E11" s="5">
        <f t="shared" si="0"/>
        <v>-213606982</v>
      </c>
      <c r="F11" s="40">
        <v>216007856</v>
      </c>
      <c r="G11" s="68"/>
      <c r="H11" s="34">
        <f t="shared" si="1"/>
        <v>216007856</v>
      </c>
      <c r="I11" s="35">
        <f t="shared" si="2"/>
        <v>2400874</v>
      </c>
      <c r="J11" s="36"/>
      <c r="L11" s="5">
        <f t="shared" si="3"/>
        <v>0</v>
      </c>
      <c r="N11" s="36"/>
      <c r="O11" s="5">
        <f t="shared" si="4"/>
        <v>0</v>
      </c>
      <c r="P11" s="34">
        <f t="shared" si="5"/>
        <v>0</v>
      </c>
      <c r="Q11" s="35">
        <f t="shared" si="6"/>
        <v>2400874</v>
      </c>
      <c r="R11" s="67">
        <v>0</v>
      </c>
      <c r="S11" s="5">
        <f t="shared" si="9"/>
        <v>2400874</v>
      </c>
      <c r="T11" s="5">
        <f t="shared" si="10"/>
        <v>0</v>
      </c>
      <c r="U11" s="37">
        <f t="shared" si="7"/>
        <v>0</v>
      </c>
      <c r="V11" s="36"/>
    </row>
    <row r="12" spans="1:22" s="3" customFormat="1" ht="47.25" customHeight="1" x14ac:dyDescent="0.25">
      <c r="A12" s="38">
        <f t="shared" si="8"/>
        <v>5</v>
      </c>
      <c r="B12" s="33" t="s">
        <v>19</v>
      </c>
      <c r="C12" s="40">
        <v>1056291</v>
      </c>
      <c r="D12" s="40">
        <v>172465047</v>
      </c>
      <c r="E12" s="41">
        <f t="shared" si="0"/>
        <v>-171408756</v>
      </c>
      <c r="F12" s="40">
        <v>173108150</v>
      </c>
      <c r="G12" s="68"/>
      <c r="H12" s="34">
        <f t="shared" si="1"/>
        <v>173108150</v>
      </c>
      <c r="I12" s="35">
        <f t="shared" si="2"/>
        <v>1699394</v>
      </c>
      <c r="J12" s="36"/>
      <c r="L12" s="5">
        <f t="shared" si="3"/>
        <v>0</v>
      </c>
      <c r="N12" s="36"/>
      <c r="O12" s="5">
        <f t="shared" si="4"/>
        <v>0</v>
      </c>
      <c r="P12" s="34">
        <f t="shared" si="5"/>
        <v>0</v>
      </c>
      <c r="Q12" s="35">
        <f t="shared" si="6"/>
        <v>1699394</v>
      </c>
      <c r="R12" s="67">
        <v>0</v>
      </c>
      <c r="S12" s="5">
        <f t="shared" si="9"/>
        <v>1699394</v>
      </c>
      <c r="T12" s="5">
        <f t="shared" si="10"/>
        <v>0</v>
      </c>
      <c r="U12" s="37">
        <f t="shared" si="7"/>
        <v>0</v>
      </c>
      <c r="V12" s="36"/>
    </row>
    <row r="13" spans="1:22" s="3" customFormat="1" ht="47.25" customHeight="1" x14ac:dyDescent="0.25">
      <c r="A13" s="38">
        <f t="shared" si="8"/>
        <v>6</v>
      </c>
      <c r="B13" s="33" t="s">
        <v>20</v>
      </c>
      <c r="C13" s="40">
        <v>2189226</v>
      </c>
      <c r="D13" s="40">
        <v>122331835</v>
      </c>
      <c r="E13" s="41">
        <f t="shared" si="0"/>
        <v>-120142609</v>
      </c>
      <c r="F13" s="40">
        <v>123479689</v>
      </c>
      <c r="G13" s="68"/>
      <c r="H13" s="34">
        <f t="shared" si="1"/>
        <v>123479689</v>
      </c>
      <c r="I13" s="35">
        <f t="shared" si="2"/>
        <v>3337080</v>
      </c>
      <c r="J13" s="36"/>
      <c r="L13" s="5">
        <f t="shared" si="3"/>
        <v>0</v>
      </c>
      <c r="N13" s="36"/>
      <c r="O13" s="5">
        <f t="shared" si="4"/>
        <v>0</v>
      </c>
      <c r="P13" s="34">
        <f t="shared" si="5"/>
        <v>0</v>
      </c>
      <c r="Q13" s="35">
        <f t="shared" si="6"/>
        <v>3337080</v>
      </c>
      <c r="R13" s="67">
        <v>0</v>
      </c>
      <c r="S13" s="5">
        <f t="shared" si="9"/>
        <v>3337080</v>
      </c>
      <c r="T13" s="5">
        <f t="shared" si="10"/>
        <v>0</v>
      </c>
      <c r="U13" s="37">
        <f t="shared" si="7"/>
        <v>0</v>
      </c>
      <c r="V13" s="36"/>
    </row>
    <row r="14" spans="1:22" s="3" customFormat="1" ht="47.25" customHeight="1" x14ac:dyDescent="0.25">
      <c r="A14" s="38">
        <f t="shared" si="8"/>
        <v>7</v>
      </c>
      <c r="B14" s="33" t="s">
        <v>21</v>
      </c>
      <c r="C14" s="40">
        <v>1905791</v>
      </c>
      <c r="D14" s="40">
        <v>120749806</v>
      </c>
      <c r="E14" s="41">
        <f t="shared" si="0"/>
        <v>-118844015</v>
      </c>
      <c r="F14" s="40">
        <v>119977297</v>
      </c>
      <c r="G14" s="68"/>
      <c r="H14" s="34">
        <f t="shared" si="1"/>
        <v>119977297</v>
      </c>
      <c r="I14" s="35">
        <f t="shared" si="2"/>
        <v>1133282</v>
      </c>
      <c r="J14" s="36"/>
      <c r="L14" s="5">
        <f t="shared" si="3"/>
        <v>0</v>
      </c>
      <c r="N14" s="36"/>
      <c r="O14" s="5">
        <f t="shared" si="4"/>
        <v>0</v>
      </c>
      <c r="P14" s="34">
        <f t="shared" si="5"/>
        <v>0</v>
      </c>
      <c r="Q14" s="35">
        <f t="shared" si="6"/>
        <v>1133282</v>
      </c>
      <c r="R14" s="67">
        <v>16725</v>
      </c>
      <c r="S14" s="5">
        <f t="shared" si="9"/>
        <v>1116557</v>
      </c>
      <c r="T14" s="5">
        <f t="shared" si="10"/>
        <v>0</v>
      </c>
      <c r="U14" s="37">
        <f t="shared" si="7"/>
        <v>0</v>
      </c>
      <c r="V14" s="36"/>
    </row>
    <row r="15" spans="1:22" s="3" customFormat="1" ht="47.25" customHeight="1" x14ac:dyDescent="0.25">
      <c r="A15" s="38">
        <f t="shared" si="8"/>
        <v>8</v>
      </c>
      <c r="B15" s="33" t="s">
        <v>22</v>
      </c>
      <c r="C15" s="40">
        <v>4272385</v>
      </c>
      <c r="D15" s="40">
        <v>212904432</v>
      </c>
      <c r="E15" s="41">
        <f t="shared" si="0"/>
        <v>-208632047</v>
      </c>
      <c r="F15" s="40">
        <v>211405555</v>
      </c>
      <c r="G15" s="68"/>
      <c r="H15" s="34">
        <f t="shared" si="1"/>
        <v>211405555</v>
      </c>
      <c r="I15" s="35">
        <f t="shared" si="2"/>
        <v>2773508</v>
      </c>
      <c r="J15" s="36"/>
      <c r="L15" s="5">
        <f t="shared" si="3"/>
        <v>0</v>
      </c>
      <c r="N15" s="36"/>
      <c r="O15" s="5">
        <f t="shared" si="4"/>
        <v>0</v>
      </c>
      <c r="P15" s="34">
        <f t="shared" si="5"/>
        <v>0</v>
      </c>
      <c r="Q15" s="35">
        <f t="shared" si="6"/>
        <v>2773508</v>
      </c>
      <c r="R15" s="67">
        <v>0</v>
      </c>
      <c r="S15" s="5">
        <f t="shared" si="9"/>
        <v>2773508</v>
      </c>
      <c r="T15" s="5">
        <f t="shared" si="10"/>
        <v>0</v>
      </c>
      <c r="U15" s="37">
        <f t="shared" si="7"/>
        <v>0</v>
      </c>
      <c r="V15" s="36"/>
    </row>
    <row r="16" spans="1:22" s="3" customFormat="1" ht="47.25" customHeight="1" x14ac:dyDescent="0.25">
      <c r="A16" s="38">
        <f t="shared" si="8"/>
        <v>9</v>
      </c>
      <c r="B16" s="33" t="s">
        <v>23</v>
      </c>
      <c r="C16" s="40">
        <v>1246369</v>
      </c>
      <c r="D16" s="40">
        <v>156714766</v>
      </c>
      <c r="E16" s="41">
        <f t="shared" si="0"/>
        <v>-155468397</v>
      </c>
      <c r="F16" s="40">
        <v>157329131</v>
      </c>
      <c r="G16" s="68"/>
      <c r="H16" s="34">
        <f t="shared" si="1"/>
        <v>157329131</v>
      </c>
      <c r="I16" s="35">
        <f t="shared" si="2"/>
        <v>1860734</v>
      </c>
      <c r="J16" s="36"/>
      <c r="L16" s="5">
        <f t="shared" si="3"/>
        <v>0</v>
      </c>
      <c r="N16" s="36"/>
      <c r="O16" s="5">
        <f t="shared" si="4"/>
        <v>0</v>
      </c>
      <c r="P16" s="34">
        <f t="shared" si="5"/>
        <v>0</v>
      </c>
      <c r="Q16" s="35">
        <f t="shared" si="6"/>
        <v>1860734</v>
      </c>
      <c r="R16" s="67">
        <v>291149</v>
      </c>
      <c r="S16" s="5">
        <f t="shared" si="9"/>
        <v>1569585</v>
      </c>
      <c r="T16" s="5">
        <f t="shared" si="10"/>
        <v>0</v>
      </c>
      <c r="U16" s="37">
        <f t="shared" si="7"/>
        <v>0</v>
      </c>
      <c r="V16" s="36"/>
    </row>
    <row r="17" spans="1:22" s="3" customFormat="1" ht="47.25" customHeight="1" x14ac:dyDescent="0.25">
      <c r="A17" s="38">
        <f t="shared" si="8"/>
        <v>10</v>
      </c>
      <c r="B17" s="33" t="s">
        <v>24</v>
      </c>
      <c r="C17" s="40">
        <v>2059277</v>
      </c>
      <c r="D17" s="40">
        <v>229548537</v>
      </c>
      <c r="E17" s="41">
        <f t="shared" si="0"/>
        <v>-227489260</v>
      </c>
      <c r="F17" s="40">
        <v>229037286</v>
      </c>
      <c r="H17" s="34">
        <f t="shared" si="1"/>
        <v>229037286</v>
      </c>
      <c r="I17" s="35">
        <f t="shared" si="2"/>
        <v>1548026</v>
      </c>
      <c r="J17" s="36"/>
      <c r="L17" s="5">
        <f t="shared" si="3"/>
        <v>0</v>
      </c>
      <c r="N17" s="36"/>
      <c r="O17" s="5">
        <f t="shared" si="4"/>
        <v>0</v>
      </c>
      <c r="P17" s="34">
        <f t="shared" si="5"/>
        <v>0</v>
      </c>
      <c r="Q17" s="35">
        <f t="shared" si="6"/>
        <v>1548026</v>
      </c>
      <c r="R17" s="67">
        <v>0</v>
      </c>
      <c r="S17" s="5">
        <f t="shared" si="9"/>
        <v>1548026</v>
      </c>
      <c r="T17" s="5">
        <f t="shared" si="10"/>
        <v>0</v>
      </c>
      <c r="U17" s="37">
        <f t="shared" si="7"/>
        <v>0</v>
      </c>
      <c r="V17" s="36"/>
    </row>
    <row r="18" spans="1:22" s="3" customFormat="1" ht="47.25" customHeight="1" thickBot="1" x14ac:dyDescent="0.3">
      <c r="A18" s="46">
        <f t="shared" si="8"/>
        <v>11</v>
      </c>
      <c r="B18" s="47" t="s">
        <v>16</v>
      </c>
      <c r="C18" s="69">
        <v>52263084</v>
      </c>
      <c r="D18" s="69">
        <v>624415867</v>
      </c>
      <c r="E18" s="70">
        <f t="shared" si="0"/>
        <v>-572152783</v>
      </c>
      <c r="F18" s="69">
        <v>577322741</v>
      </c>
      <c r="G18" s="48"/>
      <c r="H18" s="49">
        <f t="shared" si="1"/>
        <v>577322741</v>
      </c>
      <c r="I18" s="50">
        <f t="shared" si="2"/>
        <v>5169958</v>
      </c>
      <c r="J18" s="51"/>
      <c r="K18" s="48"/>
      <c r="L18" s="6">
        <f t="shared" si="3"/>
        <v>0</v>
      </c>
      <c r="M18" s="48"/>
      <c r="N18" s="51"/>
      <c r="O18" s="6">
        <f t="shared" si="4"/>
        <v>0</v>
      </c>
      <c r="P18" s="49">
        <f t="shared" si="5"/>
        <v>0</v>
      </c>
      <c r="Q18" s="50">
        <f t="shared" si="6"/>
        <v>5169958</v>
      </c>
      <c r="R18" s="71">
        <v>0</v>
      </c>
      <c r="S18" s="6">
        <f t="shared" si="9"/>
        <v>5169958</v>
      </c>
      <c r="T18" s="6">
        <f t="shared" si="10"/>
        <v>0</v>
      </c>
      <c r="U18" s="52">
        <f t="shared" si="7"/>
        <v>0</v>
      </c>
      <c r="V18" s="36"/>
    </row>
    <row r="19" spans="1:22" s="5" customFormat="1" ht="47.25" customHeight="1" thickBot="1" x14ac:dyDescent="0.3">
      <c r="A19" s="53">
        <f t="shared" si="8"/>
        <v>12</v>
      </c>
      <c r="B19" s="54" t="s">
        <v>38</v>
      </c>
      <c r="C19" s="55">
        <f>SUM(C10:C18)</f>
        <v>797474048</v>
      </c>
      <c r="D19" s="55">
        <f t="shared" ref="D19:U19" si="11">SUM(D10:D18)</f>
        <v>4574986152</v>
      </c>
      <c r="E19" s="55">
        <f t="shared" si="11"/>
        <v>-3777512104</v>
      </c>
      <c r="F19" s="55">
        <f t="shared" si="11"/>
        <v>4165980016</v>
      </c>
      <c r="G19" s="55">
        <f t="shared" si="11"/>
        <v>0</v>
      </c>
      <c r="H19" s="56">
        <f t="shared" si="11"/>
        <v>4165980016</v>
      </c>
      <c r="I19" s="57">
        <f t="shared" si="11"/>
        <v>388467912</v>
      </c>
      <c r="J19" s="58">
        <f t="shared" si="11"/>
        <v>0</v>
      </c>
      <c r="K19" s="55">
        <f t="shared" si="11"/>
        <v>0</v>
      </c>
      <c r="L19" s="55">
        <f t="shared" si="11"/>
        <v>0</v>
      </c>
      <c r="M19" s="55">
        <f t="shared" si="11"/>
        <v>0</v>
      </c>
      <c r="N19" s="58">
        <f t="shared" si="11"/>
        <v>0</v>
      </c>
      <c r="O19" s="55">
        <f t="shared" si="11"/>
        <v>0</v>
      </c>
      <c r="P19" s="56">
        <f t="shared" si="11"/>
        <v>0</v>
      </c>
      <c r="Q19" s="57">
        <f t="shared" si="11"/>
        <v>388467912</v>
      </c>
      <c r="R19" s="58">
        <f t="shared" si="11"/>
        <v>368852930</v>
      </c>
      <c r="S19" s="55">
        <f t="shared" si="11"/>
        <v>19614982</v>
      </c>
      <c r="T19" s="55">
        <f t="shared" si="11"/>
        <v>0</v>
      </c>
      <c r="U19" s="59">
        <f t="shared" si="11"/>
        <v>0</v>
      </c>
      <c r="V19" s="4"/>
    </row>
    <row r="20" spans="1:22" s="5" customFormat="1" ht="47.25" customHeight="1" thickBot="1" x14ac:dyDescent="0.3">
      <c r="A20" s="60">
        <f>A19+1</f>
        <v>13</v>
      </c>
      <c r="B20" s="54" t="s">
        <v>39</v>
      </c>
      <c r="C20" s="55">
        <f>C8+C9+C19</f>
        <v>14514551148</v>
      </c>
      <c r="D20" s="55">
        <f t="shared" ref="D20:U20" si="12">D8+D9+D19</f>
        <v>14216838242</v>
      </c>
      <c r="E20" s="55">
        <f t="shared" si="12"/>
        <v>297712906</v>
      </c>
      <c r="F20" s="55">
        <f t="shared" si="12"/>
        <v>30269585776</v>
      </c>
      <c r="G20" s="55">
        <f t="shared" si="12"/>
        <v>27258776621</v>
      </c>
      <c r="H20" s="56">
        <f t="shared" si="12"/>
        <v>3010809155</v>
      </c>
      <c r="I20" s="57">
        <f t="shared" si="12"/>
        <v>3308522061</v>
      </c>
      <c r="J20" s="58">
        <f t="shared" si="12"/>
        <v>0</v>
      </c>
      <c r="K20" s="55">
        <f t="shared" si="12"/>
        <v>0</v>
      </c>
      <c r="L20" s="55">
        <f t="shared" si="12"/>
        <v>0</v>
      </c>
      <c r="M20" s="55">
        <f t="shared" si="12"/>
        <v>0</v>
      </c>
      <c r="N20" s="58">
        <f t="shared" si="12"/>
        <v>0</v>
      </c>
      <c r="O20" s="55">
        <f t="shared" si="12"/>
        <v>0</v>
      </c>
      <c r="P20" s="56">
        <f t="shared" si="12"/>
        <v>0</v>
      </c>
      <c r="Q20" s="57">
        <f t="shared" si="12"/>
        <v>3308522061</v>
      </c>
      <c r="R20" s="58">
        <f t="shared" si="12"/>
        <v>2540478369</v>
      </c>
      <c r="S20" s="55">
        <f t="shared" si="12"/>
        <v>768043692</v>
      </c>
      <c r="T20" s="55">
        <f t="shared" si="12"/>
        <v>0</v>
      </c>
      <c r="U20" s="59">
        <f t="shared" si="12"/>
        <v>0</v>
      </c>
      <c r="V20" s="4"/>
    </row>
    <row r="21" spans="1:22" x14ac:dyDescent="0.4">
      <c r="A21" s="61"/>
      <c r="B21" s="62"/>
      <c r="C21" s="61"/>
      <c r="D21" s="61"/>
      <c r="E21" s="63"/>
      <c r="F21" s="61"/>
      <c r="G21" s="61"/>
      <c r="H21" s="63"/>
      <c r="I21" s="63"/>
      <c r="J21" s="61"/>
      <c r="K21" s="61"/>
      <c r="L21" s="63"/>
      <c r="M21" s="61"/>
      <c r="N21" s="61"/>
      <c r="O21" s="63"/>
      <c r="P21" s="63"/>
      <c r="Q21" s="63"/>
      <c r="R21" s="63"/>
      <c r="S21" s="63"/>
      <c r="T21" s="63"/>
      <c r="U21" s="63"/>
    </row>
    <row r="22" spans="1:22" x14ac:dyDescent="0.4">
      <c r="B22" s="65"/>
    </row>
    <row r="23" spans="1:22" x14ac:dyDescent="0.4">
      <c r="B23" s="65"/>
    </row>
    <row r="24" spans="1:22" x14ac:dyDescent="0.4">
      <c r="B24" s="65"/>
    </row>
    <row r="25" spans="1:22" x14ac:dyDescent="0.4">
      <c r="B25" s="65"/>
    </row>
    <row r="26" spans="1:22" x14ac:dyDescent="0.4">
      <c r="B26" s="65"/>
    </row>
    <row r="27" spans="1:22" x14ac:dyDescent="0.4">
      <c r="B27" s="65"/>
    </row>
    <row r="28" spans="1:22" x14ac:dyDescent="0.4">
      <c r="B28" s="65"/>
    </row>
    <row r="29" spans="1:22" x14ac:dyDescent="0.4">
      <c r="B29" s="65"/>
    </row>
  </sheetData>
  <mergeCells count="1">
    <mergeCell ref="A1:Q1"/>
  </mergeCells>
  <printOptions horizontalCentered="1"/>
  <pageMargins left="0" right="0" top="0.23622047244094491" bottom="0.19685039370078741" header="0" footer="0"/>
  <pageSetup paperSize="8" scale="37" orientation="landscape" r:id="rId1"/>
  <headerFooter>
    <oddHeader>&amp;R&amp;14 5. számú melléklet az előterjesztéshez</oddHeader>
  </headerFooter>
  <colBreaks count="1" manualBreakCount="1">
    <brk id="12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Bőcz Judit</cp:lastModifiedBy>
  <cp:lastPrinted>2022-03-31T09:22:50Z</cp:lastPrinted>
  <dcterms:created xsi:type="dcterms:W3CDTF">2015-03-26T09:12:59Z</dcterms:created>
  <dcterms:modified xsi:type="dcterms:W3CDTF">2022-04-27T14:08:03Z</dcterms:modified>
</cp:coreProperties>
</file>