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bemutatás'!$A$1:$Q$55</definedName>
  </definedNames>
  <calcPr calcId="152511"/>
</workbook>
</file>

<file path=xl/calcChain.xml><?xml version="1.0" encoding="utf-8"?>
<calcChain xmlns="http://schemas.openxmlformats.org/spreadsheetml/2006/main">
  <c r="P10" i="7" l="1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1" i="7"/>
  <c r="P32" i="7"/>
  <c r="P34" i="7"/>
  <c r="P35" i="7"/>
  <c r="P37" i="7"/>
  <c r="P38" i="7"/>
  <c r="P39" i="7"/>
  <c r="P40" i="7"/>
  <c r="P41" i="7"/>
  <c r="P42" i="7"/>
  <c r="P43" i="7"/>
  <c r="P44" i="7"/>
  <c r="P48" i="7"/>
  <c r="P49" i="7"/>
  <c r="P50" i="7"/>
  <c r="P51" i="7"/>
  <c r="P52" i="7"/>
  <c r="P9" i="7"/>
  <c r="H9" i="7"/>
  <c r="H10" i="7"/>
  <c r="H12" i="7"/>
  <c r="H13" i="7"/>
  <c r="H14" i="7"/>
  <c r="H15" i="7"/>
  <c r="H16" i="7"/>
  <c r="H18" i="7"/>
  <c r="H20" i="7"/>
  <c r="H21" i="7"/>
  <c r="H22" i="7"/>
  <c r="H23" i="7"/>
  <c r="H24" i="7"/>
  <c r="H25" i="7"/>
  <c r="H26" i="7"/>
  <c r="H27" i="7"/>
  <c r="H28" i="7"/>
  <c r="H29" i="7"/>
  <c r="H30" i="7"/>
  <c r="H32" i="7"/>
  <c r="H34" i="7"/>
  <c r="H35" i="7"/>
  <c r="H37" i="7"/>
  <c r="H38" i="7"/>
  <c r="H39" i="7"/>
  <c r="H40" i="7"/>
  <c r="H42" i="7"/>
  <c r="H43" i="7"/>
  <c r="H44" i="7"/>
  <c r="H48" i="7"/>
  <c r="H49" i="7"/>
  <c r="H50" i="7"/>
  <c r="H51" i="7"/>
  <c r="H52" i="7"/>
  <c r="H8" i="7"/>
  <c r="O53" i="7" l="1"/>
  <c r="O45" i="7"/>
  <c r="O30" i="7"/>
  <c r="G53" i="7"/>
  <c r="G45" i="7"/>
  <c r="G41" i="7"/>
  <c r="G31" i="7"/>
  <c r="G17" i="7"/>
  <c r="G11" i="7"/>
  <c r="Q34" i="7"/>
  <c r="Q35" i="7"/>
  <c r="N53" i="7"/>
  <c r="N45" i="7"/>
  <c r="N46" i="7" s="1"/>
  <c r="N30" i="7"/>
  <c r="N33" i="7" s="1"/>
  <c r="F53" i="7"/>
  <c r="F45" i="7"/>
  <c r="F41" i="7"/>
  <c r="F46" i="7" s="1"/>
  <c r="F31" i="7"/>
  <c r="F17" i="7"/>
  <c r="F19" i="7" s="1"/>
  <c r="F11" i="7"/>
  <c r="O46" i="7" l="1"/>
  <c r="O33" i="7"/>
  <c r="G46" i="7"/>
  <c r="G19" i="7"/>
  <c r="Q53" i="7"/>
  <c r="N47" i="7"/>
  <c r="N54" i="7" s="1"/>
  <c r="F33" i="7"/>
  <c r="N36" i="7"/>
  <c r="Q46" i="7" l="1"/>
  <c r="O47" i="7"/>
  <c r="O54" i="7" s="1"/>
  <c r="O36" i="7"/>
  <c r="G33" i="7"/>
  <c r="G36" i="7" s="1"/>
  <c r="F47" i="7"/>
  <c r="F54" i="7" s="1"/>
  <c r="F36" i="7"/>
  <c r="M53" i="7"/>
  <c r="P53" i="7" s="1"/>
  <c r="M45" i="7"/>
  <c r="M30" i="7"/>
  <c r="E53" i="7"/>
  <c r="H53" i="7" s="1"/>
  <c r="E45" i="7"/>
  <c r="H45" i="7" s="1"/>
  <c r="E41" i="7"/>
  <c r="E31" i="7"/>
  <c r="H31" i="7" s="1"/>
  <c r="E17" i="7"/>
  <c r="E11" i="7"/>
  <c r="H11" i="7" s="1"/>
  <c r="M46" i="7" l="1"/>
  <c r="P46" i="7" s="1"/>
  <c r="P45" i="7"/>
  <c r="M33" i="7"/>
  <c r="P30" i="7"/>
  <c r="E46" i="7"/>
  <c r="H46" i="7" s="1"/>
  <c r="H41" i="7"/>
  <c r="G47" i="7"/>
  <c r="Q47" i="7" s="1"/>
  <c r="E19" i="7"/>
  <c r="H19" i="7" s="1"/>
  <c r="H17" i="7"/>
  <c r="Q33" i="7"/>
  <c r="Q36" i="7"/>
  <c r="M36" i="7" l="1"/>
  <c r="P36" i="7" s="1"/>
  <c r="P33" i="7"/>
  <c r="M47" i="7"/>
  <c r="G54" i="7"/>
  <c r="Q54" i="7" s="1"/>
  <c r="E33" i="7"/>
  <c r="H33" i="7" s="1"/>
  <c r="M54" i="7" l="1"/>
  <c r="P54" i="7" s="1"/>
  <c r="P47" i="7"/>
  <c r="E36" i="7"/>
  <c r="H36" i="7" s="1"/>
  <c r="E47" i="7"/>
  <c r="E54" i="7" s="1"/>
  <c r="H54" i="7" s="1"/>
  <c r="L45" i="7"/>
  <c r="L46" i="7" s="1"/>
  <c r="L30" i="7"/>
  <c r="L33" i="7" s="1"/>
  <c r="L36" i="7" s="1"/>
  <c r="D45" i="7"/>
  <c r="D41" i="7"/>
  <c r="D31" i="7"/>
  <c r="D17" i="7"/>
  <c r="D19" i="7" s="1"/>
  <c r="D11" i="7"/>
  <c r="H47" i="7" l="1"/>
  <c r="D33" i="7"/>
  <c r="D36" i="7" s="1"/>
  <c r="D46" i="7"/>
  <c r="L47" i="7"/>
  <c r="D47" i="7" l="1"/>
  <c r="L53" i="7"/>
  <c r="D53" i="7"/>
  <c r="L54" i="7" l="1"/>
  <c r="D54" i="7"/>
</calcChain>
</file>

<file path=xl/sharedStrings.xml><?xml version="1.0" encoding="utf-8"?>
<sst xmlns="http://schemas.openxmlformats.org/spreadsheetml/2006/main" count="170" uniqueCount="162">
  <si>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</si>
  <si>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</si>
  <si>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</si>
  <si>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</si>
  <si>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</si>
  <si>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</si>
  <si>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</si>
  <si>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</si>
  <si>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</si>
  <si>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</si>
  <si>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</si>
  <si>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</si>
  <si>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</si>
  <si>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</si>
  <si>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</si>
  <si>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</si>
  <si>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</si>
  <si>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</si>
  <si>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</si>
  <si>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</si>
  <si>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</si>
  <si>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</si>
  <si>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</si>
  <si>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</si>
  <si>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</si>
  <si>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</si>
  <si>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</si>
  <si>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</si>
  <si>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</si>
  <si>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</si>
  <si>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</si>
  <si>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</si>
  <si>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</si>
  <si>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</si>
  <si>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</si>
  <si>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</si>
  <si>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</si>
  <si>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</si>
  <si>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</si>
  <si>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</si>
  <si>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</si>
  <si>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</si>
  <si>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</si>
  <si>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</si>
  <si>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</si>
  <si>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</si>
  <si>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</si>
  <si>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</si>
  <si>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</si>
  <si>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</si>
  <si>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</si>
  <si>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</si>
  <si>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</si>
  <si>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</si>
  <si>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</si>
  <si>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</si>
  <si>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</si>
  <si>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</si>
  <si>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</si>
  <si>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</si>
  <si>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</si>
  <si>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</si>
  <si>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</si>
  <si>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</si>
  <si>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</si>
  <si>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</si>
  <si>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</si>
  <si>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</si>
  <si>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</si>
  <si>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</si>
  <si>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</si>
  <si>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</si>
  <si>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</si>
  <si>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</si>
  <si>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</si>
  <si>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</si>
  <si>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</si>
  <si>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</si>
  <si>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</si>
  <si>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</si>
  <si>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</si>
  <si>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</si>
  <si>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</si>
  <si>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</si>
  <si>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</si>
  <si>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</si>
  <si>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</si>
  <si>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</si>
  <si>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</si>
  <si>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</si>
  <si>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</si>
  <si>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</si>
  <si>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</si>
  <si>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</si>
  <si>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</si>
  <si>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</si>
  <si>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</si>
  <si>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</si>
  <si>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</si>
  <si>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</si>
  <si>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</si>
  <si>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</si>
  <si>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</si>
  <si>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</si>
  <si>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</si>
  <si>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</si>
  <si>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</si>
  <si>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</si>
  <si>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</si>
  <si>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</si>
  <si>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</si>
  <si>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</si>
  <si>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</si>
  <si>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</si>
  <si>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</si>
  <si>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(4+12+24+25)</t>
    </r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</si>
  <si>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</si>
  <si>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</si>
  <si>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</si>
  <si>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</si>
  <si>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</si>
  <si>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</si>
  <si>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</si>
  <si>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</si>
  <si>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</si>
  <si>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(6+10+11)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</si>
  <si>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(13+…+23)</t>
    </r>
  </si>
  <si>
    <t>Rovat-rend</t>
  </si>
  <si>
    <t>Ebből beruházásokhoz, felújításokhoz kapcsolódó fordított áfa</t>
  </si>
  <si>
    <t>B51</t>
  </si>
  <si>
    <t>Immateriális javak értékesítése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</si>
  <si>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(27+28+29+30)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</si>
  <si>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(32+33)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</si>
  <si>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(5+31+34)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</si>
  <si>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(26+35)</t>
    </r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</si>
  <si>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</si>
  <si>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</si>
  <si>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</si>
  <si>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</si>
  <si>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</si>
  <si>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</si>
  <si>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</si>
  <si>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</si>
  <si>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</si>
  <si>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(37+…+41)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</si>
  <si>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(23+…+27)</t>
    </r>
  </si>
  <si>
    <t>Egyéb működési célú támogatások államháztartáson kívülre</t>
  </si>
  <si>
    <t>K511</t>
  </si>
  <si>
    <t>Működési célú támogatások az Európai Uniónak</t>
  </si>
  <si>
    <r>
      <t>Bevételek összesen</t>
    </r>
    <r>
      <rPr>
        <sz val="12"/>
        <color theme="1"/>
        <rFont val="Times New Roman"/>
        <family val="1"/>
        <charset val="238"/>
      </rPr>
      <t xml:space="preserve"> (36+42)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</si>
  <si>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(22+28)</t>
    </r>
  </si>
  <si>
    <t>Előző év költségvetési maradványának működési célú igénybevétele</t>
  </si>
  <si>
    <t>2020. évi teljesítés</t>
  </si>
  <si>
    <t>Változás
(7-5)</t>
  </si>
  <si>
    <t>Változás
(15-13)</t>
  </si>
  <si>
    <t>2021. évi eredeti előirányzat</t>
  </si>
  <si>
    <t>2021. évi módosított előirányzat</t>
  </si>
  <si>
    <t>2021. évi teljesítés</t>
  </si>
  <si>
    <t>2021. évi egyenleg
(7-15)</t>
  </si>
  <si>
    <t>mérlegszerű bemutatása tájékoztató jelleggel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</si>
  <si>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(11+21)</t>
    </r>
  </si>
  <si>
    <t>2021. évi tényleges működési, felhalmozási és finanszírozási bevételeinek és kiadásainak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</si>
</sst>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3" fillId="0" borderId="28" xfId="0" applyNumberFormat="1" applyFont="1" applyFill="1" applyBorder="1" applyAlignment="1">
      <alignment wrapText="1"/>
    </xf>
    <xf numFmtId="3" fontId="3" fillId="0" borderId="14" xfId="0" applyNumberFormat="1" applyFont="1" applyFill="1" applyBorder="1" applyAlignment="1">
      <alignment wrapText="1"/>
    </xf>
    <xf numFmtId="3" fontId="3" fillId="0" borderId="35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16" xfId="0" applyNumberFormat="1" applyFont="1" applyFill="1" applyBorder="1" applyAlignment="1">
      <alignment horizontal="right"/>
    </xf>
    <xf numFmtId="3" fontId="3" fillId="0" borderId="36" xfId="0" applyNumberFormat="1" applyFont="1" applyFill="1" applyBorder="1" applyAlignment="1">
      <alignment horizontal="righ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6" fillId="0" borderId="9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4" fillId="0" borderId="44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4"/>
  <sheetViews>
    <sheetView tabSelected="1" view="pageBreakPreview" zoomScale="70" zoomScaleNormal="70" zoomScaleSheetLayoutView="70" workbookViewId="0">
      <selection activeCell="A3" sqref="A3:Q3"/>
    </sheetView>
  </sheetViews>
  <sheetFormatPr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6" width="14.7109375" style="1" customWidth="1"/>
    <col min="7" max="7" width="14.7109375" style="5" customWidth="1"/>
    <col min="8" max="8" width="13.42578125" style="1" customWidth="1"/>
    <col min="9" max="9" width="6.7109375" style="4" customWidth="1"/>
    <col min="10" max="10" width="8.7109375" style="6" customWidth="1"/>
    <col min="11" max="11" width="51.85546875" style="7" customWidth="1"/>
    <col min="12" max="14" width="14.7109375" style="1" customWidth="1"/>
    <col min="15" max="15" width="14.7109375" style="5" customWidth="1"/>
    <col min="16" max="16" width="13.42578125" style="1" customWidth="1"/>
    <col min="17" max="17" width="12.85546875" style="1" customWidth="1"/>
    <col min="18" max="16384" width="9.140625" style="1"/>
  </cols>
  <sheetData>
    <row r="1" spans="1:17" ht="18.75" x14ac:dyDescent="0.3">
      <c r="A1" s="176" t="s">
        <v>80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</row>
    <row r="2" spans="1:17" ht="18.75" x14ac:dyDescent="0.3">
      <c r="A2" s="176" t="s">
        <v>161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</row>
    <row r="3" spans="1:17" ht="18.75" x14ac:dyDescent="0.3">
      <c r="A3" s="176" t="s">
        <v>159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</row>
    <row r="4" spans="1:17" x14ac:dyDescent="0.25">
      <c r="A4" s="2"/>
      <c r="B4" s="2"/>
      <c r="C4" s="2"/>
      <c r="D4" s="2"/>
      <c r="E4" s="2"/>
      <c r="F4" s="2"/>
      <c r="G4" s="3"/>
      <c r="H4" s="2"/>
      <c r="I4" s="2"/>
      <c r="J4" s="2"/>
      <c r="K4" s="2"/>
      <c r="L4" s="2"/>
      <c r="M4" s="2"/>
      <c r="N4" s="2"/>
      <c r="O4" s="3"/>
      <c r="P4" s="2"/>
      <c r="Q4" s="2"/>
    </row>
    <row r="5" spans="1:17" ht="16.5" thickBot="1" x14ac:dyDescent="0.3">
      <c r="Q5" s="8" t="s">
        <v>81</v>
      </c>
    </row>
    <row r="6" spans="1:17" s="16" customFormat="1" ht="52.5" customHeight="1" thickBot="1" x14ac:dyDescent="0.3">
      <c r="A6" s="9" t="s">
        <v>79</v>
      </c>
      <c r="B6" s="11" t="s">
        <v>127</v>
      </c>
      <c r="C6" s="10" t="s">
        <v>75</v>
      </c>
      <c r="D6" s="12" t="s">
        <v>152</v>
      </c>
      <c r="E6" s="171" t="s">
        <v>155</v>
      </c>
      <c r="F6" s="171" t="s">
        <v>156</v>
      </c>
      <c r="G6" s="11" t="s">
        <v>157</v>
      </c>
      <c r="H6" s="13" t="s">
        <v>153</v>
      </c>
      <c r="I6" s="14" t="s">
        <v>79</v>
      </c>
      <c r="J6" s="11" t="s">
        <v>127</v>
      </c>
      <c r="K6" s="10" t="s">
        <v>75</v>
      </c>
      <c r="L6" s="12" t="s">
        <v>152</v>
      </c>
      <c r="M6" s="12" t="s">
        <v>155</v>
      </c>
      <c r="N6" s="12" t="s">
        <v>156</v>
      </c>
      <c r="O6" s="11" t="s">
        <v>157</v>
      </c>
      <c r="P6" s="11" t="s">
        <v>154</v>
      </c>
      <c r="Q6" s="15" t="s">
        <v>158</v>
      </c>
    </row>
    <row r="7" spans="1:17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135">
        <v>5</v>
      </c>
      <c r="F7" s="135">
        <v>6</v>
      </c>
      <c r="G7" s="21">
        <v>7</v>
      </c>
      <c r="H7" s="22">
        <v>8</v>
      </c>
      <c r="I7" s="23">
        <v>9</v>
      </c>
      <c r="J7" s="18">
        <v>10</v>
      </c>
      <c r="K7" s="19">
        <v>11</v>
      </c>
      <c r="L7" s="20">
        <v>12</v>
      </c>
      <c r="M7" s="21">
        <v>13</v>
      </c>
      <c r="N7" s="21">
        <v>14</v>
      </c>
      <c r="O7" s="21">
        <v>15</v>
      </c>
      <c r="P7" s="18">
        <v>16</v>
      </c>
      <c r="Q7" s="24">
        <v>17</v>
      </c>
    </row>
    <row r="8" spans="1:17" ht="18.75" customHeight="1" x14ac:dyDescent="0.25">
      <c r="A8" s="25">
        <v>1</v>
      </c>
      <c r="B8" s="26" t="s">
        <v>25</v>
      </c>
      <c r="C8" s="27" t="s">
        <v>26</v>
      </c>
      <c r="D8" s="28">
        <v>2223379</v>
      </c>
      <c r="E8" s="136">
        <v>2167294</v>
      </c>
      <c r="F8" s="136">
        <v>2483200</v>
      </c>
      <c r="G8" s="28">
        <v>2483199</v>
      </c>
      <c r="H8" s="30">
        <f>G8-E8</f>
        <v>315905</v>
      </c>
      <c r="I8" s="31"/>
      <c r="J8" s="32"/>
      <c r="K8" s="33"/>
      <c r="L8" s="34"/>
      <c r="M8" s="35"/>
      <c r="N8" s="35"/>
      <c r="O8" s="35"/>
      <c r="P8" s="34"/>
      <c r="Q8" s="36"/>
    </row>
    <row r="9" spans="1:17" ht="18.75" customHeight="1" x14ac:dyDescent="0.25">
      <c r="A9" s="37">
        <v>2</v>
      </c>
      <c r="B9" s="38" t="s">
        <v>27</v>
      </c>
      <c r="C9" s="39" t="s">
        <v>28</v>
      </c>
      <c r="D9" s="40">
        <v>89899</v>
      </c>
      <c r="E9" s="137">
        <v>0</v>
      </c>
      <c r="F9" s="137">
        <v>93845</v>
      </c>
      <c r="G9" s="40">
        <v>93844</v>
      </c>
      <c r="H9" s="42">
        <f t="shared" ref="H9:H54" si="0">G9-E9</f>
        <v>93844</v>
      </c>
      <c r="I9" s="43">
        <v>1</v>
      </c>
      <c r="J9" s="173" t="s">
        <v>0</v>
      </c>
      <c r="K9" s="44" t="s">
        <v>109</v>
      </c>
      <c r="L9" s="28">
        <v>3883325</v>
      </c>
      <c r="M9" s="29">
        <v>4062433</v>
      </c>
      <c r="N9" s="29">
        <v>4520203</v>
      </c>
      <c r="O9" s="28">
        <v>4125596</v>
      </c>
      <c r="P9" s="28">
        <f>O9-M9</f>
        <v>63163</v>
      </c>
      <c r="Q9" s="45"/>
    </row>
    <row r="10" spans="1:17" x14ac:dyDescent="0.25">
      <c r="A10" s="37">
        <v>3</v>
      </c>
      <c r="B10" s="38" t="s">
        <v>29</v>
      </c>
      <c r="C10" s="46" t="s">
        <v>30</v>
      </c>
      <c r="D10" s="40">
        <v>505415</v>
      </c>
      <c r="E10" s="137">
        <v>218668</v>
      </c>
      <c r="F10" s="137">
        <v>393571</v>
      </c>
      <c r="G10" s="40">
        <v>451868</v>
      </c>
      <c r="H10" s="42">
        <f t="shared" si="0"/>
        <v>233200</v>
      </c>
      <c r="I10" s="47"/>
      <c r="J10" s="174" t="s">
        <v>1</v>
      </c>
      <c r="K10" s="48" t="s">
        <v>77</v>
      </c>
      <c r="L10" s="49"/>
      <c r="M10" s="50"/>
      <c r="N10" s="50"/>
      <c r="O10" s="49"/>
      <c r="P10" s="49">
        <f t="shared" ref="P10:P54" si="1">O10-M10</f>
        <v>0</v>
      </c>
      <c r="Q10" s="51"/>
    </row>
    <row r="11" spans="1:17" s="59" customFormat="1" ht="30.75" customHeight="1" x14ac:dyDescent="0.25">
      <c r="A11" s="52">
        <v>4</v>
      </c>
      <c r="B11" s="53" t="s">
        <v>31</v>
      </c>
      <c r="C11" s="60" t="s">
        <v>140</v>
      </c>
      <c r="D11" s="56">
        <f>SUM(D8:D10)</f>
        <v>2818693</v>
      </c>
      <c r="E11" s="56">
        <f>SUM(E8:E10)</f>
        <v>2385962</v>
      </c>
      <c r="F11" s="56">
        <f>SUM(F8:F10)</f>
        <v>2970616</v>
      </c>
      <c r="G11" s="56">
        <f>SUM(G8:G10)</f>
        <v>3028911</v>
      </c>
      <c r="H11" s="57">
        <f t="shared" si="0"/>
        <v>642949</v>
      </c>
      <c r="I11" s="43">
        <v>2</v>
      </c>
      <c r="J11" s="175"/>
      <c r="K11" s="27" t="s">
        <v>78</v>
      </c>
      <c r="L11" s="28">
        <v>694774</v>
      </c>
      <c r="M11" s="29">
        <v>762673</v>
      </c>
      <c r="N11" s="29">
        <v>850888</v>
      </c>
      <c r="O11" s="28">
        <v>721820</v>
      </c>
      <c r="P11" s="28">
        <f t="shared" si="1"/>
        <v>-40853</v>
      </c>
      <c r="Q11" s="58"/>
    </row>
    <row r="12" spans="1:17" s="59" customFormat="1" ht="25.5" customHeight="1" x14ac:dyDescent="0.25">
      <c r="A12" s="52">
        <v>5</v>
      </c>
      <c r="B12" s="53" t="s">
        <v>84</v>
      </c>
      <c r="C12" s="60" t="s">
        <v>85</v>
      </c>
      <c r="D12" s="55">
        <v>3000</v>
      </c>
      <c r="E12" s="138">
        <v>63967</v>
      </c>
      <c r="F12" s="138">
        <v>114592</v>
      </c>
      <c r="G12" s="55">
        <v>50625</v>
      </c>
      <c r="H12" s="57">
        <f t="shared" si="0"/>
        <v>-13342</v>
      </c>
      <c r="I12" s="31"/>
      <c r="J12" s="32"/>
      <c r="K12" s="61"/>
      <c r="L12" s="34"/>
      <c r="M12" s="35"/>
      <c r="N12" s="35"/>
      <c r="O12" s="34"/>
      <c r="P12" s="34">
        <f t="shared" si="1"/>
        <v>0</v>
      </c>
      <c r="Q12" s="62"/>
    </row>
    <row r="13" spans="1:17" ht="18.75" customHeight="1" x14ac:dyDescent="0.25">
      <c r="A13" s="37">
        <v>6</v>
      </c>
      <c r="B13" s="38" t="s">
        <v>32</v>
      </c>
      <c r="C13" s="39" t="s">
        <v>33</v>
      </c>
      <c r="D13" s="40">
        <v>1779622</v>
      </c>
      <c r="E13" s="137">
        <v>1712000</v>
      </c>
      <c r="F13" s="137">
        <v>2147845</v>
      </c>
      <c r="G13" s="40">
        <v>2147846</v>
      </c>
      <c r="H13" s="42">
        <f t="shared" si="0"/>
        <v>435846</v>
      </c>
      <c r="I13" s="63">
        <v>3</v>
      </c>
      <c r="J13" s="64" t="s">
        <v>2</v>
      </c>
      <c r="K13" s="46" t="s">
        <v>3</v>
      </c>
      <c r="L13" s="40">
        <v>5935869</v>
      </c>
      <c r="M13" s="41">
        <v>7961718</v>
      </c>
      <c r="N13" s="41">
        <v>8784659</v>
      </c>
      <c r="O13" s="40">
        <v>6606628</v>
      </c>
      <c r="P13" s="40">
        <f t="shared" si="1"/>
        <v>-1355090</v>
      </c>
      <c r="Q13" s="42"/>
    </row>
    <row r="14" spans="1:17" ht="18.75" customHeight="1" x14ac:dyDescent="0.25">
      <c r="A14" s="37">
        <v>7</v>
      </c>
      <c r="B14" s="38" t="s">
        <v>34</v>
      </c>
      <c r="C14" s="39" t="s">
        <v>35</v>
      </c>
      <c r="D14" s="40">
        <v>4024682</v>
      </c>
      <c r="E14" s="137">
        <v>3940171</v>
      </c>
      <c r="F14" s="137">
        <v>4479335</v>
      </c>
      <c r="G14" s="40">
        <v>4479335</v>
      </c>
      <c r="H14" s="42">
        <f t="shared" si="0"/>
        <v>539164</v>
      </c>
      <c r="I14" s="63"/>
      <c r="J14" s="65"/>
      <c r="K14" s="66"/>
      <c r="L14" s="67"/>
      <c r="M14" s="68"/>
      <c r="N14" s="68"/>
      <c r="O14" s="67"/>
      <c r="P14" s="67">
        <f t="shared" si="1"/>
        <v>0</v>
      </c>
      <c r="Q14" s="69"/>
    </row>
    <row r="15" spans="1:17" ht="18.75" customHeight="1" x14ac:dyDescent="0.25">
      <c r="A15" s="37">
        <v>8</v>
      </c>
      <c r="B15" s="38" t="s">
        <v>36</v>
      </c>
      <c r="C15" s="39" t="s">
        <v>37</v>
      </c>
      <c r="D15" s="40">
        <v>0</v>
      </c>
      <c r="E15" s="137">
        <v>0</v>
      </c>
      <c r="F15" s="137">
        <v>0</v>
      </c>
      <c r="G15" s="40">
        <v>0</v>
      </c>
      <c r="H15" s="42">
        <f t="shared" si="0"/>
        <v>0</v>
      </c>
      <c r="I15" s="31"/>
      <c r="J15" s="32"/>
      <c r="K15" s="33"/>
      <c r="L15" s="34"/>
      <c r="M15" s="35"/>
      <c r="N15" s="35"/>
      <c r="O15" s="34"/>
      <c r="P15" s="34">
        <f t="shared" si="1"/>
        <v>0</v>
      </c>
      <c r="Q15" s="69"/>
    </row>
    <row r="16" spans="1:17" ht="18.75" customHeight="1" x14ac:dyDescent="0.25">
      <c r="A16" s="37">
        <v>9</v>
      </c>
      <c r="B16" s="38" t="s">
        <v>38</v>
      </c>
      <c r="C16" s="39" t="s">
        <v>39</v>
      </c>
      <c r="D16" s="40">
        <v>467772</v>
      </c>
      <c r="E16" s="137">
        <v>250000</v>
      </c>
      <c r="F16" s="137">
        <v>313084</v>
      </c>
      <c r="G16" s="40">
        <v>313084</v>
      </c>
      <c r="H16" s="42">
        <f t="shared" si="0"/>
        <v>63084</v>
      </c>
      <c r="I16" s="63">
        <v>4</v>
      </c>
      <c r="J16" s="64" t="s">
        <v>4</v>
      </c>
      <c r="K16" s="46" t="s">
        <v>5</v>
      </c>
      <c r="L16" s="40">
        <v>85571</v>
      </c>
      <c r="M16" s="41">
        <v>153100</v>
      </c>
      <c r="N16" s="41">
        <v>128896</v>
      </c>
      <c r="O16" s="40">
        <v>80582</v>
      </c>
      <c r="P16" s="40">
        <f t="shared" si="1"/>
        <v>-72518</v>
      </c>
      <c r="Q16" s="69"/>
    </row>
    <row r="17" spans="1:17" ht="18.75" customHeight="1" x14ac:dyDescent="0.25">
      <c r="A17" s="37">
        <v>10</v>
      </c>
      <c r="B17" s="38" t="s">
        <v>40</v>
      </c>
      <c r="C17" s="39" t="s">
        <v>124</v>
      </c>
      <c r="D17" s="41">
        <f>SUM(D14:D16)</f>
        <v>4492454</v>
      </c>
      <c r="E17" s="40">
        <f t="shared" ref="E17" si="2">SUM(E14:E16)</f>
        <v>4190171</v>
      </c>
      <c r="F17" s="40">
        <f t="shared" ref="F17" si="3">SUM(F14:F16)</f>
        <v>4792419</v>
      </c>
      <c r="G17" s="40">
        <f t="shared" ref="G17" si="4">SUM(G14:G16)</f>
        <v>4792419</v>
      </c>
      <c r="H17" s="42">
        <f t="shared" si="0"/>
        <v>602248</v>
      </c>
      <c r="I17" s="31"/>
      <c r="J17" s="32"/>
      <c r="K17" s="33"/>
      <c r="L17" s="40"/>
      <c r="M17" s="41"/>
      <c r="N17" s="41"/>
      <c r="O17" s="40"/>
      <c r="P17" s="40">
        <f t="shared" si="1"/>
        <v>0</v>
      </c>
      <c r="Q17" s="51"/>
    </row>
    <row r="18" spans="1:17" ht="18.75" customHeight="1" x14ac:dyDescent="0.25">
      <c r="A18" s="37">
        <v>11</v>
      </c>
      <c r="B18" s="38" t="s">
        <v>41</v>
      </c>
      <c r="C18" s="39" t="s">
        <v>42</v>
      </c>
      <c r="D18" s="40">
        <v>113381</v>
      </c>
      <c r="E18" s="137">
        <v>33400</v>
      </c>
      <c r="F18" s="137">
        <v>56846</v>
      </c>
      <c r="G18" s="40">
        <v>117051</v>
      </c>
      <c r="H18" s="42">
        <f t="shared" si="0"/>
        <v>83651</v>
      </c>
      <c r="I18" s="47">
        <v>5</v>
      </c>
      <c r="J18" s="172" t="s">
        <v>82</v>
      </c>
      <c r="K18" s="48" t="s">
        <v>83</v>
      </c>
      <c r="L18" s="34">
        <v>93014</v>
      </c>
      <c r="M18" s="35">
        <v>949670</v>
      </c>
      <c r="N18" s="35">
        <v>1044208</v>
      </c>
      <c r="O18" s="34">
        <v>1044207</v>
      </c>
      <c r="P18" s="34">
        <f t="shared" si="1"/>
        <v>94537</v>
      </c>
      <c r="Q18" s="51"/>
    </row>
    <row r="19" spans="1:17" s="59" customFormat="1" ht="18.75" customHeight="1" x14ac:dyDescent="0.25">
      <c r="A19" s="52">
        <v>12</v>
      </c>
      <c r="B19" s="53" t="s">
        <v>43</v>
      </c>
      <c r="C19" s="54" t="s">
        <v>125</v>
      </c>
      <c r="D19" s="56">
        <f>SUM(D13,D17,D18)</f>
        <v>6385457</v>
      </c>
      <c r="E19" s="56">
        <f>SUM(E13,E17,E18)</f>
        <v>5935571</v>
      </c>
      <c r="F19" s="56">
        <f>SUM(F13,F17,F18)</f>
        <v>6997110</v>
      </c>
      <c r="G19" s="56">
        <f>SUM(G13,G17,G18)</f>
        <v>7057316</v>
      </c>
      <c r="H19" s="57">
        <f t="shared" si="0"/>
        <v>1121745</v>
      </c>
      <c r="I19" s="47"/>
      <c r="J19" s="172"/>
      <c r="K19" s="48" t="s">
        <v>137</v>
      </c>
      <c r="L19" s="49"/>
      <c r="M19" s="50"/>
      <c r="N19" s="50"/>
      <c r="O19" s="49"/>
      <c r="P19" s="49">
        <f t="shared" si="1"/>
        <v>0</v>
      </c>
      <c r="Q19" s="126"/>
    </row>
    <row r="20" spans="1:17" ht="18.75" customHeight="1" x14ac:dyDescent="0.25">
      <c r="A20" s="37">
        <v>13</v>
      </c>
      <c r="B20" s="38" t="s">
        <v>96</v>
      </c>
      <c r="C20" s="39" t="s">
        <v>112</v>
      </c>
      <c r="D20" s="41">
        <v>98</v>
      </c>
      <c r="E20" s="137">
        <v>0</v>
      </c>
      <c r="F20" s="137">
        <v>0</v>
      </c>
      <c r="G20" s="41">
        <v>89</v>
      </c>
      <c r="H20" s="42">
        <f t="shared" si="0"/>
        <v>89</v>
      </c>
      <c r="I20" s="43">
        <v>6</v>
      </c>
      <c r="J20" s="173" t="s">
        <v>6</v>
      </c>
      <c r="K20" s="44" t="s">
        <v>76</v>
      </c>
      <c r="L20" s="28">
        <v>143318</v>
      </c>
      <c r="M20" s="29">
        <v>64500</v>
      </c>
      <c r="N20" s="29">
        <v>117336</v>
      </c>
      <c r="O20" s="28">
        <v>102083</v>
      </c>
      <c r="P20" s="28">
        <f t="shared" si="1"/>
        <v>37583</v>
      </c>
      <c r="Q20" s="45"/>
    </row>
    <row r="21" spans="1:17" ht="18.75" customHeight="1" x14ac:dyDescent="0.25">
      <c r="A21" s="37">
        <v>14</v>
      </c>
      <c r="B21" s="38" t="s">
        <v>44</v>
      </c>
      <c r="C21" s="39" t="s">
        <v>45</v>
      </c>
      <c r="D21" s="40">
        <v>1434772</v>
      </c>
      <c r="E21" s="137">
        <v>2148911</v>
      </c>
      <c r="F21" s="137">
        <v>1923600</v>
      </c>
      <c r="G21" s="40">
        <v>1535711</v>
      </c>
      <c r="H21" s="42">
        <f t="shared" si="0"/>
        <v>-613200</v>
      </c>
      <c r="I21" s="47"/>
      <c r="J21" s="172"/>
      <c r="K21" s="48" t="s">
        <v>138</v>
      </c>
      <c r="L21" s="34"/>
      <c r="M21" s="35"/>
      <c r="N21" s="35"/>
      <c r="O21" s="34"/>
      <c r="P21" s="34">
        <f t="shared" si="1"/>
        <v>0</v>
      </c>
      <c r="Q21" s="51"/>
    </row>
    <row r="22" spans="1:17" ht="18.75" customHeight="1" x14ac:dyDescent="0.25">
      <c r="A22" s="37">
        <v>15</v>
      </c>
      <c r="B22" s="38" t="s">
        <v>46</v>
      </c>
      <c r="C22" s="39" t="s">
        <v>47</v>
      </c>
      <c r="D22" s="40">
        <v>392814</v>
      </c>
      <c r="E22" s="137">
        <v>184702</v>
      </c>
      <c r="F22" s="137">
        <v>188143</v>
      </c>
      <c r="G22" s="40">
        <v>137387</v>
      </c>
      <c r="H22" s="42">
        <f t="shared" si="0"/>
        <v>-47315</v>
      </c>
      <c r="I22" s="43">
        <v>7</v>
      </c>
      <c r="J22" s="173" t="s">
        <v>136</v>
      </c>
      <c r="K22" s="44" t="s">
        <v>139</v>
      </c>
      <c r="L22" s="28">
        <v>276970</v>
      </c>
      <c r="M22" s="29">
        <v>16109</v>
      </c>
      <c r="N22" s="29">
        <v>0</v>
      </c>
      <c r="O22" s="28">
        <v>0</v>
      </c>
      <c r="P22" s="28">
        <f t="shared" si="1"/>
        <v>-16109</v>
      </c>
      <c r="Q22" s="58"/>
    </row>
    <row r="23" spans="1:17" ht="18.75" customHeight="1" x14ac:dyDescent="0.25">
      <c r="A23" s="37">
        <v>16</v>
      </c>
      <c r="B23" s="38" t="s">
        <v>48</v>
      </c>
      <c r="C23" s="39" t="s">
        <v>49</v>
      </c>
      <c r="D23" s="40">
        <v>198238</v>
      </c>
      <c r="E23" s="137">
        <v>207220</v>
      </c>
      <c r="F23" s="137">
        <v>207220</v>
      </c>
      <c r="G23" s="40">
        <v>194546</v>
      </c>
      <c r="H23" s="42">
        <f t="shared" si="0"/>
        <v>-12674</v>
      </c>
      <c r="I23" s="63"/>
      <c r="J23" s="64" t="s">
        <v>147</v>
      </c>
      <c r="K23" s="46" t="s">
        <v>148</v>
      </c>
      <c r="L23" s="49">
        <v>0</v>
      </c>
      <c r="M23" s="41">
        <v>0</v>
      </c>
      <c r="N23" s="41">
        <v>0</v>
      </c>
      <c r="O23" s="40">
        <v>0</v>
      </c>
      <c r="P23" s="40">
        <f t="shared" si="1"/>
        <v>0</v>
      </c>
      <c r="Q23" s="42"/>
    </row>
    <row r="24" spans="1:17" s="59" customFormat="1" ht="31.5" x14ac:dyDescent="0.25">
      <c r="A24" s="37">
        <v>17</v>
      </c>
      <c r="B24" s="38" t="s">
        <v>50</v>
      </c>
      <c r="C24" s="39" t="s">
        <v>51</v>
      </c>
      <c r="D24" s="40">
        <v>185847</v>
      </c>
      <c r="E24" s="137">
        <v>236827</v>
      </c>
      <c r="F24" s="137">
        <v>236874</v>
      </c>
      <c r="G24" s="40">
        <v>198378</v>
      </c>
      <c r="H24" s="42">
        <f t="shared" si="0"/>
        <v>-38449</v>
      </c>
      <c r="I24" s="43">
        <v>8</v>
      </c>
      <c r="J24" s="173" t="s">
        <v>7</v>
      </c>
      <c r="K24" s="44" t="s">
        <v>146</v>
      </c>
      <c r="L24" s="40">
        <v>122257</v>
      </c>
      <c r="M24" s="29">
        <v>58195</v>
      </c>
      <c r="N24" s="29">
        <v>184013</v>
      </c>
      <c r="O24" s="28">
        <v>158714</v>
      </c>
      <c r="P24" s="28">
        <f t="shared" si="1"/>
        <v>100519</v>
      </c>
      <c r="Q24" s="58"/>
    </row>
    <row r="25" spans="1:17" s="59" customFormat="1" ht="18.75" customHeight="1" x14ac:dyDescent="0.25">
      <c r="A25" s="37">
        <v>18</v>
      </c>
      <c r="B25" s="38" t="s">
        <v>52</v>
      </c>
      <c r="C25" s="39" t="s">
        <v>53</v>
      </c>
      <c r="D25" s="40">
        <v>547356</v>
      </c>
      <c r="E25" s="137">
        <v>661165</v>
      </c>
      <c r="F25" s="137">
        <v>662094</v>
      </c>
      <c r="G25" s="40">
        <v>478268</v>
      </c>
      <c r="H25" s="42">
        <f t="shared" si="0"/>
        <v>-182897</v>
      </c>
      <c r="J25" s="53"/>
      <c r="L25" s="53"/>
      <c r="M25" s="71"/>
      <c r="N25" s="71"/>
      <c r="O25" s="70"/>
      <c r="P25" s="70">
        <f t="shared" si="1"/>
        <v>0</v>
      </c>
      <c r="Q25" s="57"/>
    </row>
    <row r="26" spans="1:17" ht="18.75" customHeight="1" x14ac:dyDescent="0.25">
      <c r="A26" s="37">
        <v>19</v>
      </c>
      <c r="B26" s="38" t="s">
        <v>54</v>
      </c>
      <c r="C26" s="39" t="s">
        <v>55</v>
      </c>
      <c r="D26" s="40">
        <v>8984</v>
      </c>
      <c r="E26" s="137">
        <v>0</v>
      </c>
      <c r="F26" s="137">
        <v>0</v>
      </c>
      <c r="G26" s="40">
        <v>18127</v>
      </c>
      <c r="H26" s="42">
        <f t="shared" si="0"/>
        <v>18127</v>
      </c>
      <c r="I26" s="63">
        <v>9</v>
      </c>
      <c r="J26" s="64" t="s">
        <v>88</v>
      </c>
      <c r="K26" s="46" t="s">
        <v>8</v>
      </c>
      <c r="L26" s="28">
        <v>0</v>
      </c>
      <c r="M26" s="41">
        <v>142907</v>
      </c>
      <c r="N26" s="41">
        <v>202700</v>
      </c>
      <c r="O26" s="40">
        <v>0</v>
      </c>
      <c r="P26" s="40">
        <f t="shared" si="1"/>
        <v>-142907</v>
      </c>
      <c r="Q26" s="69"/>
    </row>
    <row r="27" spans="1:17" ht="18.75" customHeight="1" x14ac:dyDescent="0.25">
      <c r="A27" s="37">
        <v>20</v>
      </c>
      <c r="B27" s="38" t="s">
        <v>56</v>
      </c>
      <c r="C27" s="39" t="s">
        <v>108</v>
      </c>
      <c r="D27" s="40">
        <v>5685</v>
      </c>
      <c r="E27" s="137">
        <v>0</v>
      </c>
      <c r="F27" s="137">
        <v>0</v>
      </c>
      <c r="G27" s="40">
        <v>17306</v>
      </c>
      <c r="H27" s="42">
        <f t="shared" si="0"/>
        <v>17306</v>
      </c>
      <c r="I27" s="72"/>
      <c r="J27" s="73"/>
      <c r="K27" s="60"/>
      <c r="L27" s="40"/>
      <c r="M27" s="56"/>
      <c r="N27" s="56"/>
      <c r="O27" s="56"/>
      <c r="P27" s="55">
        <f t="shared" si="1"/>
        <v>0</v>
      </c>
      <c r="Q27" s="69"/>
    </row>
    <row r="28" spans="1:17" ht="18.75" customHeight="1" x14ac:dyDescent="0.25">
      <c r="A28" s="74">
        <v>21</v>
      </c>
      <c r="B28" s="75" t="s">
        <v>99</v>
      </c>
      <c r="C28" s="76" t="s">
        <v>100</v>
      </c>
      <c r="D28" s="49">
        <v>29775</v>
      </c>
      <c r="E28" s="139">
        <v>0</v>
      </c>
      <c r="F28" s="139">
        <v>0</v>
      </c>
      <c r="G28" s="49">
        <v>4670</v>
      </c>
      <c r="H28" s="51">
        <f t="shared" si="0"/>
        <v>4670</v>
      </c>
      <c r="I28" s="77"/>
      <c r="J28" s="78"/>
      <c r="K28" s="79"/>
      <c r="L28" s="81"/>
      <c r="M28" s="81"/>
      <c r="N28" s="81"/>
      <c r="O28" s="81"/>
      <c r="P28" s="80">
        <f t="shared" si="1"/>
        <v>0</v>
      </c>
      <c r="Q28" s="45"/>
    </row>
    <row r="29" spans="1:17" ht="18.75" customHeight="1" x14ac:dyDescent="0.25">
      <c r="A29" s="74">
        <v>22</v>
      </c>
      <c r="B29" s="75" t="s">
        <v>113</v>
      </c>
      <c r="C29" s="76" t="s">
        <v>114</v>
      </c>
      <c r="D29" s="49">
        <v>5041</v>
      </c>
      <c r="E29" s="139">
        <v>0</v>
      </c>
      <c r="F29" s="139">
        <v>457</v>
      </c>
      <c r="G29" s="49">
        <v>8505</v>
      </c>
      <c r="H29" s="51">
        <f t="shared" si="0"/>
        <v>8505</v>
      </c>
      <c r="I29" s="77"/>
      <c r="J29" s="78"/>
      <c r="K29" s="79"/>
      <c r="L29" s="81"/>
      <c r="M29" s="81"/>
      <c r="N29" s="81"/>
      <c r="O29" s="81"/>
      <c r="P29" s="80">
        <f t="shared" si="1"/>
        <v>0</v>
      </c>
      <c r="Q29" s="45"/>
    </row>
    <row r="30" spans="1:17" ht="18.75" customHeight="1" x14ac:dyDescent="0.25">
      <c r="A30" s="74">
        <v>23</v>
      </c>
      <c r="B30" s="75" t="s">
        <v>103</v>
      </c>
      <c r="C30" s="76" t="s">
        <v>57</v>
      </c>
      <c r="D30" s="49">
        <v>162305</v>
      </c>
      <c r="E30" s="139">
        <v>63451</v>
      </c>
      <c r="F30" s="139">
        <v>293603</v>
      </c>
      <c r="G30" s="49">
        <v>348695</v>
      </c>
      <c r="H30" s="51">
        <f t="shared" si="0"/>
        <v>285244</v>
      </c>
      <c r="I30" s="77">
        <v>10</v>
      </c>
      <c r="J30" s="78" t="s">
        <v>24</v>
      </c>
      <c r="K30" s="79" t="s">
        <v>141</v>
      </c>
      <c r="L30" s="81">
        <f>SUM(L18:L27)</f>
        <v>635559</v>
      </c>
      <c r="M30" s="81">
        <f>SUM(M18:M26)</f>
        <v>1231381</v>
      </c>
      <c r="N30" s="81">
        <f>SUM(N18:N26)</f>
        <v>1548257</v>
      </c>
      <c r="O30" s="81">
        <f>SUM(O18:O26)</f>
        <v>1305004</v>
      </c>
      <c r="P30" s="80">
        <f t="shared" si="1"/>
        <v>73623</v>
      </c>
      <c r="Q30" s="58"/>
    </row>
    <row r="31" spans="1:17" ht="18.75" customHeight="1" x14ac:dyDescent="0.25">
      <c r="A31" s="52">
        <v>24</v>
      </c>
      <c r="B31" s="53" t="s">
        <v>58</v>
      </c>
      <c r="C31" s="54" t="s">
        <v>126</v>
      </c>
      <c r="D31" s="56">
        <f>SUM(D20:D30)</f>
        <v>2970915</v>
      </c>
      <c r="E31" s="56">
        <f>SUM(E20:E30)</f>
        <v>3502276</v>
      </c>
      <c r="F31" s="56">
        <f>SUM(F20:F30)</f>
        <v>3511991</v>
      </c>
      <c r="G31" s="56">
        <f>SUM(G20:G30)</f>
        <v>2941682</v>
      </c>
      <c r="H31" s="57">
        <f t="shared" si="0"/>
        <v>-560594</v>
      </c>
      <c r="I31" s="31"/>
      <c r="J31" s="32"/>
      <c r="K31" s="88"/>
      <c r="L31" s="90"/>
      <c r="M31" s="90"/>
      <c r="N31" s="90"/>
      <c r="O31" s="90"/>
      <c r="P31" s="89">
        <f t="shared" si="1"/>
        <v>0</v>
      </c>
      <c r="Q31" s="91"/>
    </row>
    <row r="32" spans="1:17" ht="18.75" customHeight="1" thickBot="1" x14ac:dyDescent="0.3">
      <c r="A32" s="141">
        <v>25</v>
      </c>
      <c r="B32" s="142" t="s">
        <v>104</v>
      </c>
      <c r="C32" s="143" t="s">
        <v>62</v>
      </c>
      <c r="D32" s="80">
        <v>76434</v>
      </c>
      <c r="E32" s="144">
        <v>0</v>
      </c>
      <c r="F32" s="144">
        <v>5690</v>
      </c>
      <c r="G32" s="80">
        <v>9453</v>
      </c>
      <c r="H32" s="145">
        <f t="shared" si="0"/>
        <v>9453</v>
      </c>
      <c r="I32" s="31"/>
      <c r="J32" s="32"/>
      <c r="K32" s="88"/>
      <c r="L32" s="90"/>
      <c r="M32" s="90"/>
      <c r="N32" s="90"/>
      <c r="O32" s="90"/>
      <c r="P32" s="92">
        <f t="shared" si="1"/>
        <v>0</v>
      </c>
      <c r="Q32" s="62"/>
    </row>
    <row r="33" spans="1:17" s="84" customFormat="1" ht="18.75" customHeight="1" thickBot="1" x14ac:dyDescent="0.3">
      <c r="A33" s="82">
        <v>26</v>
      </c>
      <c r="B33" s="83"/>
      <c r="C33" s="84" t="s">
        <v>115</v>
      </c>
      <c r="D33" s="86">
        <f>SUM(D11,D19,D31,D32)</f>
        <v>12251499</v>
      </c>
      <c r="E33" s="86">
        <f>SUM(E11,E19,E31,E32)</f>
        <v>11823809</v>
      </c>
      <c r="F33" s="86">
        <f>SUM(F11,F19,F31,F32)</f>
        <v>13485407</v>
      </c>
      <c r="G33" s="86">
        <f>SUM(G11,G19,G31,G32)</f>
        <v>13037362</v>
      </c>
      <c r="H33" s="87">
        <f t="shared" si="0"/>
        <v>1213553</v>
      </c>
      <c r="I33" s="93">
        <v>11</v>
      </c>
      <c r="J33" s="94" t="s">
        <v>72</v>
      </c>
      <c r="K33" s="95" t="s">
        <v>142</v>
      </c>
      <c r="L33" s="86">
        <f>SUM(L9,L11,L13,L16,L30)</f>
        <v>11235098</v>
      </c>
      <c r="M33" s="86">
        <f>SUM(M9,M11,M13,M16,M30)</f>
        <v>14171305</v>
      </c>
      <c r="N33" s="86">
        <f>SUM(N9,N11,N13,N16,N30)</f>
        <v>15832903</v>
      </c>
      <c r="O33" s="86">
        <f>SUM(O9,O11,O13,O16,O30)</f>
        <v>12839630</v>
      </c>
      <c r="P33" s="85">
        <f t="shared" si="1"/>
        <v>-1331675</v>
      </c>
      <c r="Q33" s="96">
        <f>G33-O33</f>
        <v>197732</v>
      </c>
    </row>
    <row r="34" spans="1:17" s="161" customFormat="1" ht="31.5" x14ac:dyDescent="0.25">
      <c r="A34" s="153"/>
      <c r="B34" s="154"/>
      <c r="C34" s="151" t="s">
        <v>151</v>
      </c>
      <c r="D34" s="155"/>
      <c r="E34" s="155">
        <v>1347496</v>
      </c>
      <c r="F34" s="155">
        <v>1347496</v>
      </c>
      <c r="G34" s="155"/>
      <c r="H34" s="156">
        <f t="shared" si="0"/>
        <v>-1347496</v>
      </c>
      <c r="I34" s="157">
        <v>12</v>
      </c>
      <c r="J34" s="158" t="s">
        <v>94</v>
      </c>
      <c r="K34" s="151" t="s">
        <v>128</v>
      </c>
      <c r="L34" s="159"/>
      <c r="M34" s="159"/>
      <c r="N34" s="159"/>
      <c r="O34" s="159"/>
      <c r="P34" s="159">
        <f t="shared" si="1"/>
        <v>0</v>
      </c>
      <c r="Q34" s="160">
        <f>G34-O34</f>
        <v>0</v>
      </c>
    </row>
    <row r="35" spans="1:17" s="170" customFormat="1" ht="16.5" thickBot="1" x14ac:dyDescent="0.3">
      <c r="A35" s="162"/>
      <c r="B35" s="163"/>
      <c r="C35" s="152" t="s">
        <v>106</v>
      </c>
      <c r="D35" s="164"/>
      <c r="E35" s="164">
        <v>1000000</v>
      </c>
      <c r="F35" s="164">
        <v>1000000</v>
      </c>
      <c r="G35" s="164"/>
      <c r="H35" s="165">
        <f t="shared" si="0"/>
        <v>-1000000</v>
      </c>
      <c r="I35" s="166"/>
      <c r="J35" s="167"/>
      <c r="K35" s="152"/>
      <c r="L35" s="168"/>
      <c r="M35" s="168"/>
      <c r="N35" s="168"/>
      <c r="O35" s="168"/>
      <c r="P35" s="168">
        <f t="shared" si="1"/>
        <v>0</v>
      </c>
      <c r="Q35" s="169">
        <f>G35-O35</f>
        <v>0</v>
      </c>
    </row>
    <row r="36" spans="1:17" s="99" customFormat="1" ht="16.5" thickBot="1" x14ac:dyDescent="0.3">
      <c r="A36" s="82"/>
      <c r="B36" s="83"/>
      <c r="C36" s="84" t="s">
        <v>135</v>
      </c>
      <c r="D36" s="86">
        <f>SUM(D33:D35)</f>
        <v>12251499</v>
      </c>
      <c r="E36" s="86">
        <f>SUM(E33:E35)</f>
        <v>14171305</v>
      </c>
      <c r="F36" s="86">
        <f>SUM(F33:F35)</f>
        <v>15832903</v>
      </c>
      <c r="G36" s="86">
        <f t="shared" ref="G36" si="5">SUM(G33:G35)</f>
        <v>13037362</v>
      </c>
      <c r="H36" s="87">
        <f t="shared" si="0"/>
        <v>-1133943</v>
      </c>
      <c r="I36" s="93"/>
      <c r="J36" s="94"/>
      <c r="K36" s="95" t="s">
        <v>143</v>
      </c>
      <c r="L36" s="85">
        <f>SUM(L33:L35)</f>
        <v>11235098</v>
      </c>
      <c r="M36" s="85">
        <f>SUM(M33:M35)</f>
        <v>14171305</v>
      </c>
      <c r="N36" s="85">
        <f>SUM(N33:N35)</f>
        <v>15832903</v>
      </c>
      <c r="O36" s="85">
        <f t="shared" ref="O36" si="6">SUM(O33:O35)</f>
        <v>12839630</v>
      </c>
      <c r="P36" s="85">
        <f t="shared" si="1"/>
        <v>-1331675</v>
      </c>
      <c r="Q36" s="85">
        <f>G36-O36</f>
        <v>197732</v>
      </c>
    </row>
    <row r="37" spans="1:17" s="140" customFormat="1" ht="18.75" customHeight="1" x14ac:dyDescent="0.25">
      <c r="A37" s="25">
        <v>27</v>
      </c>
      <c r="B37" s="26" t="s">
        <v>129</v>
      </c>
      <c r="C37" s="27" t="s">
        <v>130</v>
      </c>
      <c r="D37" s="28"/>
      <c r="E37" s="28"/>
      <c r="F37" s="28">
        <v>0</v>
      </c>
      <c r="G37" s="28"/>
      <c r="H37" s="30">
        <f t="shared" si="0"/>
        <v>0</v>
      </c>
      <c r="I37" s="147"/>
      <c r="J37" s="148"/>
      <c r="K37" s="149"/>
      <c r="L37" s="146"/>
      <c r="M37" s="146"/>
      <c r="N37" s="146"/>
      <c r="O37" s="146"/>
      <c r="P37" s="146">
        <f t="shared" si="1"/>
        <v>0</v>
      </c>
      <c r="Q37" s="150"/>
    </row>
    <row r="38" spans="1:17" ht="18.75" customHeight="1" x14ac:dyDescent="0.25">
      <c r="A38" s="25">
        <v>28</v>
      </c>
      <c r="B38" s="26" t="s">
        <v>59</v>
      </c>
      <c r="C38" s="27" t="s">
        <v>60</v>
      </c>
      <c r="D38" s="28">
        <v>596501</v>
      </c>
      <c r="E38" s="29">
        <v>1236949</v>
      </c>
      <c r="F38" s="29">
        <v>1243803</v>
      </c>
      <c r="G38" s="28">
        <v>1278044</v>
      </c>
      <c r="H38" s="30">
        <f t="shared" si="0"/>
        <v>41095</v>
      </c>
      <c r="I38" s="43">
        <v>13</v>
      </c>
      <c r="J38" s="173" t="s">
        <v>9</v>
      </c>
      <c r="K38" s="44" t="s">
        <v>10</v>
      </c>
      <c r="L38" s="28">
        <v>142654</v>
      </c>
      <c r="M38" s="29">
        <v>1423486</v>
      </c>
      <c r="N38" s="29">
        <v>1594820</v>
      </c>
      <c r="O38" s="28">
        <v>199577</v>
      </c>
      <c r="P38" s="28">
        <f t="shared" si="1"/>
        <v>-1223909</v>
      </c>
      <c r="Q38" s="45"/>
    </row>
    <row r="39" spans="1:17" ht="18.75" customHeight="1" x14ac:dyDescent="0.25">
      <c r="A39" s="37">
        <v>29</v>
      </c>
      <c r="B39" s="38" t="s">
        <v>95</v>
      </c>
      <c r="C39" s="39" t="s">
        <v>105</v>
      </c>
      <c r="D39" s="40">
        <v>662</v>
      </c>
      <c r="E39" s="136">
        <v>0</v>
      </c>
      <c r="F39" s="136">
        <v>0</v>
      </c>
      <c r="G39" s="40">
        <v>4213</v>
      </c>
      <c r="H39" s="30">
        <f t="shared" si="0"/>
        <v>4213</v>
      </c>
      <c r="I39" s="63">
        <v>14</v>
      </c>
      <c r="J39" s="64" t="s">
        <v>11</v>
      </c>
      <c r="K39" s="46" t="s">
        <v>12</v>
      </c>
      <c r="L39" s="40">
        <v>86962</v>
      </c>
      <c r="M39" s="41">
        <v>1944820</v>
      </c>
      <c r="N39" s="41">
        <v>2453521</v>
      </c>
      <c r="O39" s="40">
        <v>857059</v>
      </c>
      <c r="P39" s="40">
        <f t="shared" si="1"/>
        <v>-1087761</v>
      </c>
      <c r="Q39" s="69"/>
    </row>
    <row r="40" spans="1:17" ht="31.5" x14ac:dyDescent="0.25">
      <c r="A40" s="25">
        <v>30</v>
      </c>
      <c r="B40" s="38" t="s">
        <v>97</v>
      </c>
      <c r="C40" s="39" t="s">
        <v>98</v>
      </c>
      <c r="D40" s="40">
        <v>12940</v>
      </c>
      <c r="E40" s="137">
        <v>14011</v>
      </c>
      <c r="F40" s="137">
        <v>14011</v>
      </c>
      <c r="G40" s="40">
        <v>9341</v>
      </c>
      <c r="H40" s="42">
        <f t="shared" si="0"/>
        <v>-4670</v>
      </c>
      <c r="I40" s="63">
        <v>15</v>
      </c>
      <c r="J40" s="64" t="s">
        <v>14</v>
      </c>
      <c r="K40" s="46" t="s">
        <v>15</v>
      </c>
      <c r="L40" s="40">
        <v>34306</v>
      </c>
      <c r="M40" s="41">
        <v>36000</v>
      </c>
      <c r="N40" s="41">
        <v>38416</v>
      </c>
      <c r="O40" s="40">
        <v>37745</v>
      </c>
      <c r="P40" s="40">
        <f t="shared" si="1"/>
        <v>1745</v>
      </c>
      <c r="Q40" s="69"/>
    </row>
    <row r="41" spans="1:17" ht="31.5" x14ac:dyDescent="0.25">
      <c r="A41" s="37">
        <v>31</v>
      </c>
      <c r="B41" s="53" t="s">
        <v>61</v>
      </c>
      <c r="C41" s="54" t="s">
        <v>131</v>
      </c>
      <c r="D41" s="56">
        <f>SUM(D37:D40)</f>
        <v>610103</v>
      </c>
      <c r="E41" s="56">
        <f>SUM(E37:E40)</f>
        <v>1250960</v>
      </c>
      <c r="F41" s="56">
        <f>SUM(F37:F40)</f>
        <v>1257814</v>
      </c>
      <c r="G41" s="56">
        <f>SUM(G37:G40)</f>
        <v>1291598</v>
      </c>
      <c r="H41" s="57">
        <f t="shared" si="0"/>
        <v>40638</v>
      </c>
      <c r="I41" s="63">
        <v>16</v>
      </c>
      <c r="J41" s="64" t="s">
        <v>16</v>
      </c>
      <c r="K41" s="46" t="s">
        <v>17</v>
      </c>
      <c r="L41" s="40">
        <v>94849</v>
      </c>
      <c r="M41" s="41">
        <v>188630</v>
      </c>
      <c r="N41" s="41">
        <v>298007</v>
      </c>
      <c r="O41" s="40">
        <v>128414</v>
      </c>
      <c r="P41" s="40">
        <f t="shared" si="1"/>
        <v>-60216</v>
      </c>
      <c r="Q41" s="103"/>
    </row>
    <row r="42" spans="1:17" s="59" customFormat="1" ht="31.5" x14ac:dyDescent="0.25">
      <c r="A42" s="37">
        <v>32</v>
      </c>
      <c r="B42" s="38" t="s">
        <v>86</v>
      </c>
      <c r="C42" s="46" t="s">
        <v>63</v>
      </c>
      <c r="D42" s="40">
        <v>127058</v>
      </c>
      <c r="E42" s="137">
        <v>97976</v>
      </c>
      <c r="F42" s="137">
        <v>97976</v>
      </c>
      <c r="G42" s="40">
        <v>125857</v>
      </c>
      <c r="H42" s="42">
        <f t="shared" si="0"/>
        <v>27881</v>
      </c>
      <c r="I42" s="63">
        <v>17</v>
      </c>
      <c r="J42" s="64" t="s">
        <v>18</v>
      </c>
      <c r="K42" s="46" t="s">
        <v>19</v>
      </c>
      <c r="L42" s="40">
        <v>0</v>
      </c>
      <c r="M42" s="41">
        <v>0</v>
      </c>
      <c r="N42" s="41">
        <v>0</v>
      </c>
      <c r="O42" s="40">
        <v>0</v>
      </c>
      <c r="P42" s="40">
        <f t="shared" si="1"/>
        <v>0</v>
      </c>
      <c r="Q42" s="69"/>
    </row>
    <row r="43" spans="1:17" x14ac:dyDescent="0.25">
      <c r="A43" s="25">
        <v>33</v>
      </c>
      <c r="B43" s="38" t="s">
        <v>87</v>
      </c>
      <c r="C43" s="39" t="s">
        <v>64</v>
      </c>
      <c r="D43" s="40"/>
      <c r="E43" s="137">
        <v>0</v>
      </c>
      <c r="F43" s="137">
        <v>9109</v>
      </c>
      <c r="G43" s="40">
        <v>9109</v>
      </c>
      <c r="H43" s="42">
        <f t="shared" si="0"/>
        <v>9109</v>
      </c>
      <c r="I43" s="63">
        <v>18</v>
      </c>
      <c r="J43" s="64" t="s">
        <v>110</v>
      </c>
      <c r="K43" s="46" t="s">
        <v>111</v>
      </c>
      <c r="L43" s="40">
        <v>0</v>
      </c>
      <c r="M43" s="41">
        <v>0</v>
      </c>
      <c r="N43" s="41">
        <v>0</v>
      </c>
      <c r="O43" s="40">
        <v>0</v>
      </c>
      <c r="P43" s="40">
        <f t="shared" si="1"/>
        <v>0</v>
      </c>
      <c r="Q43" s="69"/>
    </row>
    <row r="44" spans="1:17" ht="31.5" x14ac:dyDescent="0.25">
      <c r="A44" s="25"/>
      <c r="B44" s="38"/>
      <c r="C44" s="39"/>
      <c r="D44" s="41"/>
      <c r="E44" s="137"/>
      <c r="F44" s="137"/>
      <c r="G44" s="41"/>
      <c r="H44" s="42">
        <f t="shared" si="0"/>
        <v>0</v>
      </c>
      <c r="I44" s="63">
        <v>19</v>
      </c>
      <c r="J44" s="64" t="s">
        <v>89</v>
      </c>
      <c r="K44" s="46" t="s">
        <v>20</v>
      </c>
      <c r="L44" s="40">
        <v>106342</v>
      </c>
      <c r="M44" s="41">
        <v>4684734</v>
      </c>
      <c r="N44" s="41">
        <v>4594210</v>
      </c>
      <c r="O44" s="40">
        <v>154413</v>
      </c>
      <c r="P44" s="40">
        <f t="shared" si="1"/>
        <v>-4530321</v>
      </c>
      <c r="Q44" s="69"/>
    </row>
    <row r="45" spans="1:17" ht="19.5" customHeight="1" thickBot="1" x14ac:dyDescent="0.3">
      <c r="A45" s="104">
        <v>34</v>
      </c>
      <c r="B45" s="105" t="s">
        <v>65</v>
      </c>
      <c r="C45" s="106" t="s">
        <v>132</v>
      </c>
      <c r="D45" s="108">
        <f>SUM(D42:D44)</f>
        <v>127058</v>
      </c>
      <c r="E45" s="108">
        <f>SUM(E42:E44)</f>
        <v>97976</v>
      </c>
      <c r="F45" s="108">
        <f>SUM(F42:F44)</f>
        <v>107085</v>
      </c>
      <c r="G45" s="108">
        <f>SUM(G42:G44)</f>
        <v>134966</v>
      </c>
      <c r="H45" s="109">
        <f t="shared" si="0"/>
        <v>36990</v>
      </c>
      <c r="I45" s="110">
        <v>20</v>
      </c>
      <c r="J45" s="111" t="s">
        <v>13</v>
      </c>
      <c r="K45" s="112" t="s">
        <v>123</v>
      </c>
      <c r="L45" s="108">
        <f>SUM(L40:L44)</f>
        <v>235497</v>
      </c>
      <c r="M45" s="108">
        <f>SUM(M40:M44)</f>
        <v>4909364</v>
      </c>
      <c r="N45" s="108">
        <f>SUM(N40:N44)</f>
        <v>4930633</v>
      </c>
      <c r="O45" s="108">
        <f>SUM(O40:O44)</f>
        <v>320572</v>
      </c>
      <c r="P45" s="107">
        <f t="shared" si="1"/>
        <v>-4588792</v>
      </c>
      <c r="Q45" s="113"/>
    </row>
    <row r="46" spans="1:17" s="59" customFormat="1" ht="18.75" customHeight="1" thickBot="1" x14ac:dyDescent="0.3">
      <c r="A46" s="97">
        <v>35</v>
      </c>
      <c r="B46" s="98"/>
      <c r="C46" s="99" t="s">
        <v>133</v>
      </c>
      <c r="D46" s="101">
        <f>SUM(D41,D45,D12)</f>
        <v>740161</v>
      </c>
      <c r="E46" s="101">
        <f>SUM(E41,E45,E12)</f>
        <v>1412903</v>
      </c>
      <c r="F46" s="101">
        <f>SUM(F41,F45,F12)</f>
        <v>1479491</v>
      </c>
      <c r="G46" s="101">
        <f>SUM(G41,G45,G12)</f>
        <v>1477189</v>
      </c>
      <c r="H46" s="102">
        <f t="shared" si="0"/>
        <v>64286</v>
      </c>
      <c r="I46" s="114">
        <v>21</v>
      </c>
      <c r="J46" s="115" t="s">
        <v>73</v>
      </c>
      <c r="K46" s="116" t="s">
        <v>122</v>
      </c>
      <c r="L46" s="101">
        <f>SUM(L38,L39,L45)</f>
        <v>465113</v>
      </c>
      <c r="M46" s="101">
        <f>SUM(M38,M39,M45)</f>
        <v>8277670</v>
      </c>
      <c r="N46" s="101">
        <f>SUM(N38,N39,N45)</f>
        <v>8978974</v>
      </c>
      <c r="O46" s="101">
        <f>SUM(O38,O39,O45)</f>
        <v>1377208</v>
      </c>
      <c r="P46" s="100">
        <f t="shared" si="1"/>
        <v>-6900462</v>
      </c>
      <c r="Q46" s="62">
        <f>G46-O46</f>
        <v>99981</v>
      </c>
    </row>
    <row r="47" spans="1:17" s="59" customFormat="1" ht="18.75" customHeight="1" thickBot="1" x14ac:dyDescent="0.3">
      <c r="A47" s="82">
        <v>36</v>
      </c>
      <c r="B47" s="83" t="s">
        <v>66</v>
      </c>
      <c r="C47" s="84" t="s">
        <v>134</v>
      </c>
      <c r="D47" s="85">
        <f>SUM(D33,D46)</f>
        <v>12991660</v>
      </c>
      <c r="E47" s="85">
        <f>SUM(E33,E46)</f>
        <v>13236712</v>
      </c>
      <c r="F47" s="85">
        <f>SUM(F33,F46)</f>
        <v>14964898</v>
      </c>
      <c r="G47" s="85">
        <f>SUM(G33,G46)</f>
        <v>14514551</v>
      </c>
      <c r="H47" s="87">
        <f t="shared" si="0"/>
        <v>1277839</v>
      </c>
      <c r="I47" s="93">
        <v>22</v>
      </c>
      <c r="J47" s="94" t="s">
        <v>74</v>
      </c>
      <c r="K47" s="95" t="s">
        <v>160</v>
      </c>
      <c r="L47" s="86">
        <f>SUM(L33,L46)</f>
        <v>11700211</v>
      </c>
      <c r="M47" s="86">
        <f>SUM(M33,M46)</f>
        <v>22448975</v>
      </c>
      <c r="N47" s="86">
        <f>SUM(N33,N46)</f>
        <v>24811877</v>
      </c>
      <c r="O47" s="86">
        <f>SUM(O33,O46)</f>
        <v>14216838</v>
      </c>
      <c r="P47" s="85">
        <f t="shared" si="1"/>
        <v>-8232137</v>
      </c>
      <c r="Q47" s="96">
        <f>G47-O47</f>
        <v>297713</v>
      </c>
    </row>
    <row r="48" spans="1:17" s="117" customFormat="1" ht="16.5" thickBot="1" x14ac:dyDescent="0.3">
      <c r="A48" s="37">
        <v>37</v>
      </c>
      <c r="B48" s="38" t="s">
        <v>118</v>
      </c>
      <c r="C48" s="39" t="s">
        <v>119</v>
      </c>
      <c r="D48" s="40">
        <v>0</v>
      </c>
      <c r="E48" s="137">
        <v>5500000</v>
      </c>
      <c r="F48" s="137">
        <v>23430386</v>
      </c>
      <c r="G48" s="40">
        <v>19003908</v>
      </c>
      <c r="H48" s="42">
        <f t="shared" si="0"/>
        <v>13503908</v>
      </c>
      <c r="I48" s="43">
        <v>23</v>
      </c>
      <c r="J48" s="173" t="s">
        <v>120</v>
      </c>
      <c r="K48" s="44" t="s">
        <v>121</v>
      </c>
      <c r="L48" s="40">
        <v>5500000</v>
      </c>
      <c r="M48" s="29">
        <v>0</v>
      </c>
      <c r="N48" s="41">
        <v>17930386</v>
      </c>
      <c r="O48" s="40">
        <v>17930385</v>
      </c>
      <c r="P48" s="28">
        <f t="shared" si="1"/>
        <v>17930385</v>
      </c>
      <c r="Q48" s="45"/>
    </row>
    <row r="49" spans="1:17" s="59" customFormat="1" x14ac:dyDescent="0.25">
      <c r="A49" s="37">
        <v>38</v>
      </c>
      <c r="B49" s="38" t="s">
        <v>67</v>
      </c>
      <c r="C49" s="39" t="s">
        <v>68</v>
      </c>
      <c r="D49" s="40">
        <v>3632328</v>
      </c>
      <c r="E49" s="137">
        <v>2712263</v>
      </c>
      <c r="F49" s="137">
        <v>3434851</v>
      </c>
      <c r="G49" s="40">
        <v>3434851</v>
      </c>
      <c r="H49" s="42">
        <f t="shared" si="0"/>
        <v>722588</v>
      </c>
      <c r="I49" s="63">
        <v>24</v>
      </c>
      <c r="J49" s="64" t="s">
        <v>90</v>
      </c>
      <c r="K49" s="46" t="s">
        <v>91</v>
      </c>
      <c r="L49" s="40">
        <v>0</v>
      </c>
      <c r="M49" s="41">
        <v>0</v>
      </c>
      <c r="N49" s="41"/>
      <c r="O49" s="40">
        <v>0</v>
      </c>
      <c r="P49" s="40">
        <f t="shared" si="1"/>
        <v>0</v>
      </c>
      <c r="Q49" s="45"/>
    </row>
    <row r="50" spans="1:17" s="59" customFormat="1" x14ac:dyDescent="0.25">
      <c r="A50" s="25">
        <v>39</v>
      </c>
      <c r="B50" s="38" t="s">
        <v>101</v>
      </c>
      <c r="C50" s="39" t="s">
        <v>102</v>
      </c>
      <c r="D50" s="40">
        <v>173459</v>
      </c>
      <c r="E50" s="137">
        <v>0</v>
      </c>
      <c r="F50" s="137">
        <v>575233</v>
      </c>
      <c r="G50" s="40">
        <v>665539</v>
      </c>
      <c r="H50" s="42">
        <f t="shared" si="0"/>
        <v>665539</v>
      </c>
      <c r="I50" s="63">
        <v>25</v>
      </c>
      <c r="J50" s="64" t="s">
        <v>116</v>
      </c>
      <c r="K50" s="46" t="s">
        <v>117</v>
      </c>
      <c r="L50" s="40">
        <v>162385</v>
      </c>
      <c r="M50" s="41">
        <v>0</v>
      </c>
      <c r="N50" s="41">
        <v>663105</v>
      </c>
      <c r="O50" s="40">
        <v>663104</v>
      </c>
      <c r="P50" s="40">
        <f t="shared" si="1"/>
        <v>663104</v>
      </c>
      <c r="Q50" s="103"/>
    </row>
    <row r="51" spans="1:17" s="59" customFormat="1" x14ac:dyDescent="0.25">
      <c r="A51" s="25">
        <v>40</v>
      </c>
      <c r="B51" s="38" t="s">
        <v>69</v>
      </c>
      <c r="C51" s="39" t="s">
        <v>70</v>
      </c>
      <c r="D51" s="40">
        <v>5386067</v>
      </c>
      <c r="E51" s="137">
        <v>5964248</v>
      </c>
      <c r="F51" s="137">
        <v>6497861</v>
      </c>
      <c r="G51" s="40">
        <v>5577868</v>
      </c>
      <c r="H51" s="42">
        <f t="shared" si="0"/>
        <v>-386380</v>
      </c>
      <c r="I51" s="63">
        <v>26</v>
      </c>
      <c r="J51" s="64" t="s">
        <v>22</v>
      </c>
      <c r="K51" s="46" t="s">
        <v>107</v>
      </c>
      <c r="L51" s="40">
        <v>5386067</v>
      </c>
      <c r="M51" s="41">
        <v>5964248</v>
      </c>
      <c r="N51" s="41">
        <v>6497861</v>
      </c>
      <c r="O51" s="40">
        <v>5577868</v>
      </c>
      <c r="P51" s="40">
        <f t="shared" si="1"/>
        <v>-386380</v>
      </c>
      <c r="Q51" s="103"/>
    </row>
    <row r="52" spans="1:17" s="59" customFormat="1" x14ac:dyDescent="0.25">
      <c r="A52" s="37">
        <v>41</v>
      </c>
      <c r="B52" s="38" t="s">
        <v>93</v>
      </c>
      <c r="C52" s="39" t="s">
        <v>106</v>
      </c>
      <c r="D52" s="40">
        <v>16500000</v>
      </c>
      <c r="E52" s="137">
        <v>1000000</v>
      </c>
      <c r="F52" s="137">
        <v>1500311</v>
      </c>
      <c r="G52" s="40">
        <v>1587420</v>
      </c>
      <c r="H52" s="42">
        <f t="shared" si="0"/>
        <v>587420</v>
      </c>
      <c r="I52" s="63">
        <v>27</v>
      </c>
      <c r="J52" s="64" t="s">
        <v>23</v>
      </c>
      <c r="K52" s="46" t="s">
        <v>92</v>
      </c>
      <c r="L52" s="40">
        <v>12500000</v>
      </c>
      <c r="M52" s="41">
        <v>0</v>
      </c>
      <c r="N52" s="41">
        <v>500311</v>
      </c>
      <c r="O52" s="40">
        <v>3087420</v>
      </c>
      <c r="P52" s="40">
        <f t="shared" si="1"/>
        <v>3087420</v>
      </c>
      <c r="Q52" s="69"/>
    </row>
    <row r="53" spans="1:17" ht="16.5" thickBot="1" x14ac:dyDescent="0.3">
      <c r="A53" s="52">
        <v>42</v>
      </c>
      <c r="B53" s="118" t="s">
        <v>71</v>
      </c>
      <c r="C53" s="119" t="s">
        <v>144</v>
      </c>
      <c r="D53" s="120">
        <f>SUM(D48:D52)</f>
        <v>25691854</v>
      </c>
      <c r="E53" s="121">
        <f>SUM(E48:E52)</f>
        <v>15176511</v>
      </c>
      <c r="F53" s="121">
        <f>SUM(F48:F52)</f>
        <v>35438642</v>
      </c>
      <c r="G53" s="120">
        <f>SUM(G48:G52)</f>
        <v>30269586</v>
      </c>
      <c r="H53" s="122">
        <f t="shared" si="0"/>
        <v>15093075</v>
      </c>
      <c r="I53" s="123">
        <v>28</v>
      </c>
      <c r="J53" s="124" t="s">
        <v>21</v>
      </c>
      <c r="K53" s="125" t="s">
        <v>145</v>
      </c>
      <c r="L53" s="120">
        <f>SUM(L48:L52)</f>
        <v>23548452</v>
      </c>
      <c r="M53" s="121">
        <f>SUM(M48:M52)</f>
        <v>5964248</v>
      </c>
      <c r="N53" s="121">
        <f>SUM(N48:N52)</f>
        <v>25591663</v>
      </c>
      <c r="O53" s="120">
        <f>SUM(O48:O52)</f>
        <v>27258777</v>
      </c>
      <c r="P53" s="120">
        <f t="shared" si="1"/>
        <v>21294529</v>
      </c>
      <c r="Q53" s="126">
        <f>G53-O53</f>
        <v>3010809</v>
      </c>
    </row>
    <row r="54" spans="1:17" ht="16.5" thickBot="1" x14ac:dyDescent="0.3">
      <c r="A54" s="82">
        <v>43</v>
      </c>
      <c r="B54" s="83"/>
      <c r="C54" s="84" t="s">
        <v>149</v>
      </c>
      <c r="D54" s="86">
        <f>SUM(D47,D53)</f>
        <v>38683514</v>
      </c>
      <c r="E54" s="86">
        <f>SUM(E47,E53)</f>
        <v>28413223</v>
      </c>
      <c r="F54" s="86">
        <f>SUM(F47,F53)</f>
        <v>50403540</v>
      </c>
      <c r="G54" s="86">
        <f>SUM(G47,G53)</f>
        <v>44784137</v>
      </c>
      <c r="H54" s="87">
        <f t="shared" si="0"/>
        <v>16370914</v>
      </c>
      <c r="I54" s="93">
        <v>29</v>
      </c>
      <c r="J54" s="94"/>
      <c r="K54" s="95" t="s">
        <v>150</v>
      </c>
      <c r="L54" s="86">
        <f>SUM(L47,L53)</f>
        <v>35248663</v>
      </c>
      <c r="M54" s="86">
        <f>SUM(M47,M53)</f>
        <v>28413223</v>
      </c>
      <c r="N54" s="86">
        <f>SUM(N47,N53)</f>
        <v>50403540</v>
      </c>
      <c r="O54" s="86">
        <f>SUM(O47,O53)</f>
        <v>41475615</v>
      </c>
      <c r="P54" s="85">
        <f t="shared" si="1"/>
        <v>13062392</v>
      </c>
      <c r="Q54" s="96">
        <f>G54-O54</f>
        <v>3308522</v>
      </c>
    </row>
    <row r="55" spans="1:17" s="59" customFormat="1" ht="8.25" customHeight="1" thickBot="1" x14ac:dyDescent="0.3">
      <c r="A55" s="4"/>
      <c r="B55" s="1"/>
      <c r="C55" s="1"/>
      <c r="D55" s="1"/>
      <c r="E55" s="1"/>
      <c r="F55" s="1"/>
      <c r="G55" s="5"/>
      <c r="H55" s="1"/>
      <c r="I55" s="4"/>
      <c r="J55" s="6"/>
      <c r="K55" s="7"/>
      <c r="L55" s="1"/>
      <c r="M55" s="1"/>
      <c r="N55" s="1"/>
      <c r="O55" s="5"/>
      <c r="P55" s="1"/>
      <c r="Q55" s="1"/>
    </row>
    <row r="56" spans="1:17" s="84" customFormat="1" ht="18.75" customHeight="1" thickBot="1" x14ac:dyDescent="0.3">
      <c r="A56" s="4"/>
      <c r="B56" s="1"/>
      <c r="C56" s="1"/>
      <c r="D56" s="1"/>
      <c r="E56" s="1"/>
      <c r="F56" s="1"/>
      <c r="G56" s="5"/>
      <c r="H56" s="1"/>
      <c r="I56" s="4"/>
      <c r="J56" s="6"/>
      <c r="K56" s="7"/>
      <c r="L56" s="1"/>
      <c r="M56" s="1"/>
      <c r="N56" s="1"/>
      <c r="O56" s="5"/>
      <c r="P56" s="1"/>
      <c r="Q56" s="1"/>
    </row>
    <row r="58" spans="1:17" x14ac:dyDescent="0.25">
      <c r="A58" s="2"/>
      <c r="B58" s="59"/>
      <c r="C58" s="59"/>
      <c r="D58" s="59"/>
      <c r="E58" s="59"/>
      <c r="F58" s="59"/>
      <c r="G58" s="127"/>
      <c r="H58" s="59"/>
      <c r="I58" s="2"/>
      <c r="J58" s="128"/>
      <c r="K58" s="129"/>
      <c r="L58" s="59"/>
      <c r="M58" s="59"/>
      <c r="N58" s="59"/>
      <c r="O58" s="127"/>
      <c r="P58" s="59"/>
      <c r="Q58" s="59"/>
    </row>
    <row r="60" spans="1:17" s="59" customFormat="1" x14ac:dyDescent="0.25">
      <c r="A60" s="4"/>
      <c r="B60" s="1"/>
      <c r="C60" s="1"/>
      <c r="D60" s="1"/>
      <c r="E60" s="1"/>
      <c r="F60" s="1"/>
      <c r="G60" s="5"/>
      <c r="H60" s="1"/>
      <c r="I60" s="4"/>
      <c r="J60" s="6"/>
      <c r="K60" s="7"/>
      <c r="L60" s="1"/>
      <c r="M60" s="1"/>
      <c r="N60" s="1"/>
      <c r="O60" s="5"/>
      <c r="P60" s="1"/>
      <c r="Q60" s="1"/>
    </row>
    <row r="61" spans="1:17" x14ac:dyDescent="0.25">
      <c r="A61" s="2"/>
      <c r="B61" s="59"/>
      <c r="C61" s="59"/>
      <c r="D61" s="59"/>
      <c r="E61" s="59"/>
      <c r="F61" s="59"/>
      <c r="G61" s="127"/>
      <c r="H61" s="59"/>
      <c r="I61" s="2"/>
      <c r="J61" s="128"/>
      <c r="K61" s="129"/>
      <c r="L61" s="59"/>
      <c r="M61" s="59"/>
      <c r="N61" s="59"/>
      <c r="O61" s="127"/>
      <c r="P61" s="59"/>
      <c r="Q61" s="59"/>
    </row>
    <row r="63" spans="1:17" s="59" customFormat="1" x14ac:dyDescent="0.25">
      <c r="A63" s="4"/>
      <c r="B63" s="1"/>
      <c r="C63" s="1"/>
      <c r="D63" s="1"/>
      <c r="E63" s="1"/>
      <c r="F63" s="1"/>
      <c r="G63" s="5"/>
      <c r="H63" s="1"/>
      <c r="I63" s="4"/>
      <c r="J63" s="6"/>
      <c r="K63" s="7"/>
      <c r="L63" s="1"/>
      <c r="M63" s="1"/>
      <c r="N63" s="1"/>
      <c r="O63" s="5"/>
      <c r="P63" s="1"/>
      <c r="Q63" s="1"/>
    </row>
    <row r="66" spans="1:17" x14ac:dyDescent="0.25">
      <c r="A66" s="2"/>
      <c r="B66" s="59"/>
      <c r="C66" s="59"/>
      <c r="D66" s="59"/>
      <c r="E66" s="59"/>
      <c r="F66" s="59"/>
      <c r="G66" s="127"/>
      <c r="H66" s="59"/>
      <c r="I66" s="2"/>
      <c r="J66" s="128"/>
      <c r="K66" s="129"/>
      <c r="L66" s="59"/>
      <c r="M66" s="59"/>
      <c r="N66" s="59"/>
      <c r="O66" s="127"/>
      <c r="P66" s="59"/>
      <c r="Q66" s="59"/>
    </row>
    <row r="67" spans="1:17" x14ac:dyDescent="0.25">
      <c r="A67" s="2"/>
      <c r="B67" s="59"/>
      <c r="C67" s="59"/>
      <c r="D67" s="59"/>
      <c r="E67" s="59"/>
      <c r="F67" s="59"/>
      <c r="G67" s="127"/>
      <c r="H67" s="59"/>
      <c r="I67" s="2"/>
      <c r="J67" s="59"/>
      <c r="K67" s="59"/>
      <c r="L67" s="59"/>
      <c r="M67" s="59"/>
      <c r="N67" s="59"/>
      <c r="O67" s="127"/>
      <c r="P67" s="59"/>
      <c r="Q67" s="59"/>
    </row>
    <row r="68" spans="1:17" s="59" customFormat="1" x14ac:dyDescent="0.25">
      <c r="A68" s="4"/>
      <c r="B68" s="1"/>
      <c r="C68" s="1"/>
      <c r="D68" s="1"/>
      <c r="E68" s="1"/>
      <c r="F68" s="1"/>
      <c r="G68" s="5"/>
      <c r="H68" s="1"/>
      <c r="I68" s="4"/>
      <c r="J68" s="6"/>
      <c r="K68" s="7"/>
      <c r="L68" s="1"/>
      <c r="M68" s="1"/>
      <c r="N68" s="1"/>
      <c r="O68" s="5"/>
      <c r="P68" s="1"/>
      <c r="Q68" s="1"/>
    </row>
    <row r="69" spans="1:17" s="59" customFormat="1" x14ac:dyDescent="0.25">
      <c r="A69" s="4"/>
      <c r="B69" s="1"/>
      <c r="C69" s="1"/>
      <c r="D69" s="1"/>
      <c r="E69" s="1"/>
      <c r="F69" s="1"/>
      <c r="G69" s="5"/>
      <c r="H69" s="1"/>
      <c r="I69" s="4"/>
      <c r="J69" s="6"/>
      <c r="K69" s="7"/>
      <c r="L69" s="1"/>
      <c r="M69" s="1"/>
      <c r="N69" s="1"/>
      <c r="O69" s="5"/>
      <c r="P69" s="1"/>
      <c r="Q69" s="1"/>
    </row>
    <row r="76" spans="1:17" x14ac:dyDescent="0.25">
      <c r="A76" s="2"/>
      <c r="B76" s="59"/>
      <c r="C76" s="59"/>
      <c r="D76" s="59"/>
      <c r="E76" s="59"/>
      <c r="F76" s="59"/>
      <c r="G76" s="127"/>
      <c r="H76" s="59"/>
      <c r="I76" s="2"/>
      <c r="J76" s="59"/>
      <c r="K76" s="59"/>
      <c r="L76" s="59"/>
      <c r="M76" s="59"/>
      <c r="N76" s="59"/>
      <c r="O76" s="127"/>
      <c r="P76" s="59"/>
      <c r="Q76" s="59"/>
    </row>
    <row r="77" spans="1:17" x14ac:dyDescent="0.25">
      <c r="J77" s="1"/>
      <c r="K77" s="1"/>
    </row>
    <row r="78" spans="1:17" s="59" customFormat="1" x14ac:dyDescent="0.25">
      <c r="A78" s="4"/>
      <c r="B78" s="1"/>
      <c r="C78" s="1"/>
      <c r="D78" s="1"/>
      <c r="E78" s="1"/>
      <c r="F78" s="1"/>
      <c r="G78" s="5"/>
      <c r="H78" s="1"/>
      <c r="I78" s="4"/>
      <c r="J78" s="1"/>
      <c r="K78" s="1"/>
      <c r="L78" s="1"/>
      <c r="M78" s="1"/>
      <c r="N78" s="1"/>
      <c r="O78" s="5"/>
      <c r="P78" s="1"/>
      <c r="Q78" s="1"/>
    </row>
    <row r="79" spans="1:17" x14ac:dyDescent="0.25">
      <c r="J79" s="1"/>
      <c r="K79" s="1"/>
    </row>
    <row r="80" spans="1:17" x14ac:dyDescent="0.25">
      <c r="A80" s="2"/>
      <c r="B80" s="59"/>
      <c r="C80" s="59"/>
      <c r="D80" s="59"/>
      <c r="E80" s="59"/>
      <c r="F80" s="59"/>
      <c r="G80" s="127"/>
      <c r="H80" s="59"/>
      <c r="I80" s="2"/>
      <c r="J80" s="59"/>
      <c r="K80" s="59"/>
      <c r="L80" s="59"/>
      <c r="M80" s="59"/>
      <c r="N80" s="59"/>
      <c r="O80" s="127"/>
      <c r="P80" s="59"/>
      <c r="Q80" s="59"/>
    </row>
    <row r="81" spans="1:17" x14ac:dyDescent="0.25">
      <c r="A81" s="2"/>
      <c r="B81" s="59"/>
      <c r="C81" s="59"/>
      <c r="D81" s="59"/>
      <c r="E81" s="59"/>
      <c r="F81" s="59"/>
      <c r="G81" s="127"/>
      <c r="H81" s="59"/>
      <c r="I81" s="2"/>
      <c r="J81" s="59"/>
      <c r="K81" s="59"/>
      <c r="L81" s="59"/>
      <c r="M81" s="59"/>
      <c r="N81" s="59"/>
      <c r="O81" s="127"/>
      <c r="P81" s="59"/>
      <c r="Q81" s="59"/>
    </row>
    <row r="82" spans="1:17" s="59" customFormat="1" x14ac:dyDescent="0.25">
      <c r="A82" s="2"/>
      <c r="G82" s="127"/>
      <c r="I82" s="2"/>
      <c r="O82" s="127"/>
    </row>
    <row r="83" spans="1:17" s="59" customFormat="1" x14ac:dyDescent="0.25">
      <c r="A83" s="2"/>
      <c r="G83" s="127"/>
      <c r="I83" s="2"/>
      <c r="O83" s="127"/>
    </row>
    <row r="84" spans="1:17" s="59" customFormat="1" x14ac:dyDescent="0.25">
      <c r="A84" s="4"/>
      <c r="B84" s="1"/>
      <c r="C84" s="1"/>
      <c r="D84" s="1"/>
      <c r="E84" s="1"/>
      <c r="F84" s="1"/>
      <c r="G84" s="5"/>
      <c r="H84" s="1"/>
      <c r="I84" s="4"/>
      <c r="J84" s="1"/>
      <c r="K84" s="1"/>
      <c r="L84" s="1"/>
      <c r="M84" s="1"/>
      <c r="N84" s="1"/>
      <c r="O84" s="5"/>
      <c r="P84" s="1"/>
      <c r="Q84" s="1"/>
    </row>
    <row r="85" spans="1:17" s="59" customFormat="1" x14ac:dyDescent="0.25">
      <c r="A85" s="4"/>
      <c r="B85" s="1"/>
      <c r="C85" s="1"/>
      <c r="D85" s="1"/>
      <c r="E85" s="1"/>
      <c r="F85" s="1"/>
      <c r="G85" s="5"/>
      <c r="H85" s="1"/>
      <c r="I85" s="4"/>
      <c r="J85" s="1"/>
      <c r="K85" s="1"/>
      <c r="L85" s="1"/>
      <c r="M85" s="1"/>
      <c r="N85" s="1"/>
      <c r="O85" s="5"/>
      <c r="P85" s="1"/>
      <c r="Q85" s="1"/>
    </row>
    <row r="86" spans="1:17" x14ac:dyDescent="0.25">
      <c r="J86" s="1"/>
      <c r="K86" s="1"/>
    </row>
    <row r="87" spans="1:17" x14ac:dyDescent="0.25">
      <c r="J87" s="1"/>
      <c r="K87" s="1"/>
    </row>
    <row r="88" spans="1:17" x14ac:dyDescent="0.25">
      <c r="A88" s="2"/>
      <c r="B88" s="59"/>
      <c r="C88" s="59"/>
      <c r="D88" s="59"/>
      <c r="E88" s="59"/>
      <c r="F88" s="59"/>
      <c r="G88" s="127"/>
      <c r="H88" s="59"/>
      <c r="I88" s="2"/>
      <c r="J88" s="59"/>
      <c r="K88" s="59"/>
      <c r="L88" s="59"/>
      <c r="M88" s="59"/>
      <c r="N88" s="59"/>
      <c r="O88" s="127"/>
      <c r="P88" s="59"/>
      <c r="Q88" s="59"/>
    </row>
    <row r="89" spans="1:17" x14ac:dyDescent="0.25">
      <c r="A89" s="2"/>
      <c r="B89" s="59"/>
      <c r="C89" s="59"/>
      <c r="D89" s="59"/>
      <c r="E89" s="59"/>
      <c r="F89" s="59"/>
      <c r="G89" s="127"/>
      <c r="H89" s="59"/>
      <c r="I89" s="2"/>
      <c r="J89" s="59"/>
      <c r="K89" s="59"/>
      <c r="L89" s="59"/>
      <c r="M89" s="59"/>
      <c r="N89" s="59"/>
      <c r="O89" s="127"/>
      <c r="P89" s="59"/>
      <c r="Q89" s="59"/>
    </row>
    <row r="90" spans="1:17" s="59" customFormat="1" x14ac:dyDescent="0.25">
      <c r="A90" s="2"/>
      <c r="G90" s="127"/>
      <c r="I90" s="2"/>
      <c r="O90" s="127"/>
    </row>
    <row r="91" spans="1:17" s="59" customFormat="1" x14ac:dyDescent="0.25">
      <c r="A91" s="4"/>
      <c r="B91" s="1"/>
      <c r="C91" s="1"/>
      <c r="D91" s="1"/>
      <c r="E91" s="1"/>
      <c r="F91" s="1"/>
      <c r="G91" s="5"/>
      <c r="H91" s="1"/>
      <c r="I91" s="4"/>
      <c r="J91" s="1"/>
      <c r="K91" s="1"/>
      <c r="L91" s="1"/>
      <c r="M91" s="1"/>
      <c r="N91" s="1"/>
      <c r="O91" s="5"/>
      <c r="P91" s="1"/>
      <c r="Q91" s="1"/>
    </row>
    <row r="92" spans="1:17" s="59" customFormat="1" x14ac:dyDescent="0.25">
      <c r="A92" s="4"/>
      <c r="B92" s="1"/>
      <c r="C92" s="1"/>
      <c r="D92" s="1"/>
      <c r="E92" s="1"/>
      <c r="F92" s="1"/>
      <c r="G92" s="5"/>
      <c r="H92" s="1"/>
      <c r="I92" s="4"/>
      <c r="J92" s="6"/>
      <c r="K92" s="7"/>
      <c r="L92" s="1"/>
      <c r="M92" s="1"/>
      <c r="N92" s="1"/>
      <c r="O92" s="5"/>
      <c r="P92" s="1"/>
      <c r="Q92" s="1"/>
    </row>
    <row r="94" spans="1:17" x14ac:dyDescent="0.25">
      <c r="A94" s="130"/>
      <c r="B94" s="131"/>
      <c r="C94" s="131"/>
      <c r="D94" s="131"/>
      <c r="E94" s="131"/>
      <c r="F94" s="131"/>
      <c r="G94" s="132"/>
      <c r="H94" s="131"/>
      <c r="I94" s="130"/>
      <c r="J94" s="133"/>
      <c r="K94" s="134"/>
      <c r="L94" s="131"/>
      <c r="M94" s="131"/>
      <c r="N94" s="131"/>
      <c r="O94" s="132"/>
      <c r="P94" s="131"/>
      <c r="Q94" s="131"/>
    </row>
    <row r="96" spans="1:17" s="131" customFormat="1" x14ac:dyDescent="0.25">
      <c r="A96" s="4"/>
      <c r="B96" s="1"/>
      <c r="C96" s="1"/>
      <c r="D96" s="1"/>
      <c r="E96" s="1"/>
      <c r="F96" s="1"/>
      <c r="G96" s="5"/>
      <c r="H96" s="1"/>
      <c r="I96" s="4"/>
      <c r="J96" s="6"/>
      <c r="K96" s="7"/>
      <c r="L96" s="1"/>
      <c r="M96" s="1"/>
      <c r="N96" s="1"/>
      <c r="O96" s="5"/>
      <c r="P96" s="1"/>
      <c r="Q96" s="1"/>
    </row>
    <row r="98" spans="1:17" x14ac:dyDescent="0.25">
      <c r="J98" s="1"/>
      <c r="K98" s="1"/>
    </row>
    <row r="99" spans="1:17" x14ac:dyDescent="0.25">
      <c r="J99" s="1"/>
      <c r="K99" s="1"/>
    </row>
    <row r="100" spans="1:17" x14ac:dyDescent="0.25">
      <c r="J100" s="1"/>
      <c r="K100" s="1"/>
    </row>
    <row r="101" spans="1:17" x14ac:dyDescent="0.25">
      <c r="J101" s="1"/>
      <c r="K101" s="1"/>
    </row>
    <row r="102" spans="1:17" x14ac:dyDescent="0.25">
      <c r="A102" s="2"/>
      <c r="B102" s="59"/>
      <c r="C102" s="59"/>
      <c r="D102" s="59"/>
      <c r="E102" s="59"/>
      <c r="F102" s="59"/>
      <c r="G102" s="127"/>
      <c r="H102" s="59"/>
      <c r="I102" s="2"/>
      <c r="J102" s="59"/>
      <c r="K102" s="59"/>
      <c r="L102" s="59"/>
      <c r="M102" s="59"/>
      <c r="N102" s="59"/>
      <c r="O102" s="127"/>
      <c r="P102" s="59"/>
      <c r="Q102" s="59"/>
    </row>
    <row r="104" spans="1:17" s="59" customFormat="1" x14ac:dyDescent="0.25">
      <c r="A104" s="4"/>
      <c r="B104" s="1"/>
      <c r="C104" s="1"/>
      <c r="D104" s="1"/>
      <c r="E104" s="1"/>
      <c r="F104" s="1"/>
      <c r="G104" s="5"/>
      <c r="H104" s="1"/>
      <c r="I104" s="4"/>
      <c r="J104" s="6"/>
      <c r="K104" s="7"/>
      <c r="L104" s="1"/>
      <c r="M104" s="1"/>
      <c r="N104" s="1"/>
      <c r="O104" s="5"/>
      <c r="P104" s="1"/>
      <c r="Q104" s="1"/>
    </row>
  </sheetData>
  <mergeCells count="4">
    <mergeCell ref="J10:J11"/>
    <mergeCell ref="A2:Q2"/>
    <mergeCell ref="A3:Q3"/>
    <mergeCell ref="A1:Q1"/>
  </mergeCells>
  <printOptions horizontalCentered="1"/>
  <pageMargins left="0.23622047244094491" right="0.23622047244094491" top="0.35433070866141736" bottom="0" header="0.11811023622047245" footer="0.31496062992125984"/>
  <pageSetup paperSize="9" scale="46" orientation="landscape" r:id="rId1"/>
  <headerFooter>
    <oddHeader>&amp;R 3.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2022-05-12T13:59:35Z</dcterms:modified>
</cp:coreProperties>
</file>