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020"/>
  </bookViews>
  <sheets>
    <sheet name="2021" sheetId="8" r:id="rId1"/>
  </sheets>
  <definedNames>
    <definedName name="_xlnm.Print_Titles" localSheetId="0">'2021'!$A:$C,'2021'!$1:$1</definedName>
    <definedName name="_xlnm.Print_Area" localSheetId="0">'2021'!$A$1:$ET$73</definedName>
  </definedNames>
  <calcPr calcId="152511"/>
</workbook>
</file>

<file path=xl/calcChain.xml><?xml version="1.0" encoding="utf-8"?>
<calcChain xmlns="http://schemas.openxmlformats.org/spreadsheetml/2006/main">
  <c r="G10" i="8" l="1"/>
  <c r="H10" i="8" s="1"/>
  <c r="I10" i="8" s="1"/>
  <c r="J10" i="8" s="1"/>
  <c r="K10" i="8" s="1"/>
  <c r="L10" i="8" s="1"/>
  <c r="M10" i="8" s="1"/>
  <c r="N10" i="8" s="1"/>
  <c r="O10" i="8" s="1"/>
  <c r="P10" i="8" s="1"/>
  <c r="Q10" i="8" s="1"/>
  <c r="R10" i="8" s="1"/>
  <c r="S10" i="8" s="1"/>
  <c r="T10" i="8" s="1"/>
  <c r="U10" i="8" s="1"/>
  <c r="V10" i="8" s="1"/>
  <c r="W10" i="8" s="1"/>
  <c r="X10" i="8" s="1"/>
  <c r="Y10" i="8" s="1"/>
  <c r="Z10" i="8" s="1"/>
  <c r="AA10" i="8" s="1"/>
  <c r="AB10" i="8" s="1"/>
  <c r="AC10" i="8" s="1"/>
  <c r="AD10" i="8" s="1"/>
  <c r="AE10" i="8" s="1"/>
  <c r="AF10" i="8" s="1"/>
  <c r="AG10" i="8" s="1"/>
  <c r="AH10" i="8" s="1"/>
  <c r="AI10" i="8" s="1"/>
  <c r="AJ10" i="8" s="1"/>
  <c r="AK10" i="8" s="1"/>
  <c r="AL10" i="8" s="1"/>
  <c r="AM10" i="8" s="1"/>
  <c r="AN10" i="8" s="1"/>
  <c r="AO10" i="8" s="1"/>
  <c r="AP10" i="8" s="1"/>
  <c r="AQ10" i="8" s="1"/>
  <c r="AR10" i="8" s="1"/>
  <c r="AS10" i="8" s="1"/>
  <c r="AT10" i="8" s="1"/>
  <c r="AU10" i="8" s="1"/>
  <c r="AV10" i="8" s="1"/>
  <c r="AW10" i="8" s="1"/>
  <c r="AX10" i="8" s="1"/>
  <c r="AY10" i="8" s="1"/>
  <c r="AZ10" i="8" s="1"/>
  <c r="BA10" i="8" s="1"/>
  <c r="BB10" i="8" s="1"/>
  <c r="BC10" i="8" s="1"/>
  <c r="BD10" i="8" s="1"/>
  <c r="BE10" i="8" s="1"/>
  <c r="BF10" i="8" s="1"/>
  <c r="BG10" i="8" s="1"/>
  <c r="BH10" i="8" s="1"/>
  <c r="BI10" i="8" s="1"/>
  <c r="BJ10" i="8" s="1"/>
  <c r="BK10" i="8" s="1"/>
  <c r="BL10" i="8" s="1"/>
  <c r="BM10" i="8" s="1"/>
  <c r="BN10" i="8" s="1"/>
  <c r="BO10" i="8" s="1"/>
  <c r="BP10" i="8" s="1"/>
  <c r="BQ10" i="8" s="1"/>
  <c r="BR10" i="8" s="1"/>
  <c r="BS10" i="8" s="1"/>
  <c r="BT10" i="8" s="1"/>
  <c r="BU10" i="8" s="1"/>
  <c r="BV10" i="8" s="1"/>
  <c r="BW10" i="8" s="1"/>
  <c r="BX10" i="8" s="1"/>
  <c r="BY10" i="8" s="1"/>
  <c r="BZ10" i="8" s="1"/>
  <c r="CA10" i="8" s="1"/>
  <c r="CB10" i="8" s="1"/>
  <c r="CC10" i="8" s="1"/>
  <c r="CD10" i="8" s="1"/>
  <c r="CE10" i="8" s="1"/>
  <c r="CF10" i="8" s="1"/>
  <c r="CG10" i="8" s="1"/>
  <c r="CH10" i="8" s="1"/>
  <c r="CI10" i="8" s="1"/>
  <c r="CJ10" i="8" s="1"/>
  <c r="CK10" i="8" s="1"/>
  <c r="CL10" i="8" s="1"/>
  <c r="CM10" i="8" s="1"/>
  <c r="CN10" i="8" s="1"/>
  <c r="CO10" i="8" s="1"/>
  <c r="CP10" i="8" s="1"/>
  <c r="CQ10" i="8" s="1"/>
  <c r="CR10" i="8" s="1"/>
  <c r="CS10" i="8" s="1"/>
  <c r="CT10" i="8" s="1"/>
  <c r="CU10" i="8" s="1"/>
  <c r="CV10" i="8" s="1"/>
  <c r="CW10" i="8" s="1"/>
  <c r="CX10" i="8" s="1"/>
  <c r="CY10" i="8" s="1"/>
  <c r="CZ10" i="8" s="1"/>
  <c r="DA10" i="8" s="1"/>
  <c r="DB10" i="8" s="1"/>
  <c r="DC10" i="8" s="1"/>
  <c r="DD10" i="8" s="1"/>
  <c r="DE10" i="8" s="1"/>
  <c r="DF10" i="8" s="1"/>
  <c r="DG10" i="8" s="1"/>
  <c r="DH10" i="8" s="1"/>
  <c r="DI10" i="8" s="1"/>
  <c r="DJ10" i="8" s="1"/>
  <c r="DK10" i="8" s="1"/>
  <c r="DL10" i="8" s="1"/>
  <c r="DM10" i="8" s="1"/>
  <c r="DN10" i="8" s="1"/>
  <c r="DO10" i="8" s="1"/>
  <c r="DP10" i="8" s="1"/>
  <c r="DQ10" i="8" s="1"/>
  <c r="DR10" i="8" s="1"/>
  <c r="DS10" i="8" s="1"/>
  <c r="DT10" i="8" s="1"/>
  <c r="DU10" i="8" s="1"/>
  <c r="DV10" i="8" s="1"/>
  <c r="DW10" i="8" s="1"/>
  <c r="DX10" i="8" s="1"/>
  <c r="DY10" i="8" s="1"/>
  <c r="DZ10" i="8" s="1"/>
  <c r="EA10" i="8" s="1"/>
  <c r="EB10" i="8" s="1"/>
  <c r="EC10" i="8" s="1"/>
  <c r="ED10" i="8" s="1"/>
  <c r="EE10" i="8" s="1"/>
  <c r="EF10" i="8" s="1"/>
  <c r="EG10" i="8" s="1"/>
  <c r="EH10" i="8" s="1"/>
  <c r="EI10" i="8" s="1"/>
  <c r="EJ10" i="8" s="1"/>
  <c r="EK10" i="8" s="1"/>
  <c r="EL10" i="8" s="1"/>
  <c r="EM10" i="8" s="1"/>
  <c r="EN10" i="8" s="1"/>
  <c r="EO10" i="8" s="1"/>
  <c r="EP10" i="8" s="1"/>
  <c r="EQ10" i="8" s="1"/>
  <c r="ER10" i="8" s="1"/>
  <c r="ES10" i="8" s="1"/>
  <c r="ET10" i="8" s="1"/>
  <c r="F10" i="8"/>
  <c r="E10" i="8"/>
  <c r="E13" i="8" l="1"/>
  <c r="E69" i="8"/>
  <c r="BA13" i="8"/>
  <c r="BM13" i="8"/>
  <c r="BB79" i="8"/>
  <c r="ER57" i="8"/>
  <c r="ES57" i="8"/>
  <c r="ET57" i="8"/>
  <c r="CV57" i="8"/>
  <c r="CW57" i="8"/>
  <c r="CX57" i="8"/>
  <c r="EQ71" i="8"/>
  <c r="EP71" i="8"/>
  <c r="EO71" i="8"/>
  <c r="EQ66" i="8"/>
  <c r="EP66" i="8"/>
  <c r="EO66" i="8"/>
  <c r="EQ62" i="8"/>
  <c r="EP62" i="8"/>
  <c r="EO62" i="8"/>
  <c r="EQ59" i="8"/>
  <c r="EP59" i="8"/>
  <c r="EO59" i="8"/>
  <c r="EQ48" i="8"/>
  <c r="EP48" i="8"/>
  <c r="EP67" i="8" s="1"/>
  <c r="EP72" i="8" s="1"/>
  <c r="EO48" i="8"/>
  <c r="EO46" i="8"/>
  <c r="EQ37" i="8"/>
  <c r="EP37" i="8"/>
  <c r="EO37" i="8"/>
  <c r="EP30" i="8"/>
  <c r="EQ29" i="8"/>
  <c r="EQ30" i="8" s="1"/>
  <c r="EP29" i="8"/>
  <c r="EO29" i="8"/>
  <c r="EO30" i="8" s="1"/>
  <c r="EQ20" i="8"/>
  <c r="EQ21" i="8" s="1"/>
  <c r="EP20" i="8"/>
  <c r="EP21" i="8" s="1"/>
  <c r="EP31" i="8" s="1"/>
  <c r="EP38" i="8" s="1"/>
  <c r="EO20" i="8"/>
  <c r="EO21" i="8" s="1"/>
  <c r="EN71" i="8"/>
  <c r="EM71" i="8"/>
  <c r="EL71" i="8"/>
  <c r="EN66" i="8"/>
  <c r="EM66" i="8"/>
  <c r="EL66" i="8"/>
  <c r="EN62" i="8"/>
  <c r="EM62" i="8"/>
  <c r="EL62" i="8"/>
  <c r="EN59" i="8"/>
  <c r="EM59" i="8"/>
  <c r="EL59" i="8"/>
  <c r="EN48" i="8"/>
  <c r="EM48" i="8"/>
  <c r="EM67" i="8" s="1"/>
  <c r="EM72" i="8" s="1"/>
  <c r="EL48" i="8"/>
  <c r="EL67" i="8" s="1"/>
  <c r="EL72" i="8" s="1"/>
  <c r="EL46" i="8"/>
  <c r="EN37" i="8"/>
  <c r="EM37" i="8"/>
  <c r="EL37" i="8"/>
  <c r="EN30" i="8"/>
  <c r="EM30" i="8"/>
  <c r="EN29" i="8"/>
  <c r="EM29" i="8"/>
  <c r="EL29" i="8"/>
  <c r="EL30" i="8" s="1"/>
  <c r="EL21" i="8"/>
  <c r="EL31" i="8" s="1"/>
  <c r="EL38" i="8" s="1"/>
  <c r="EN20" i="8"/>
  <c r="EN21" i="8" s="1"/>
  <c r="EM20" i="8"/>
  <c r="EM21" i="8" s="1"/>
  <c r="EL20" i="8"/>
  <c r="EK71" i="8"/>
  <c r="EJ71" i="8"/>
  <c r="EI71" i="8"/>
  <c r="EJ67" i="8"/>
  <c r="EJ72" i="8" s="1"/>
  <c r="EK66" i="8"/>
  <c r="EJ66" i="8"/>
  <c r="EI66" i="8"/>
  <c r="EK62" i="8"/>
  <c r="EJ62" i="8"/>
  <c r="EI62" i="8"/>
  <c r="EK59" i="8"/>
  <c r="EJ59" i="8"/>
  <c r="EI59" i="8"/>
  <c r="EK48" i="8"/>
  <c r="EJ48" i="8"/>
  <c r="EI46" i="8"/>
  <c r="EI48" i="8" s="1"/>
  <c r="EK37" i="8"/>
  <c r="EJ37" i="8"/>
  <c r="EI37" i="8"/>
  <c r="EK30" i="8"/>
  <c r="EK29" i="8"/>
  <c r="EJ29" i="8"/>
  <c r="EJ30" i="8" s="1"/>
  <c r="EI29" i="8"/>
  <c r="EI30" i="8" s="1"/>
  <c r="EK21" i="8"/>
  <c r="EK31" i="8" s="1"/>
  <c r="EJ21" i="8"/>
  <c r="EI21" i="8"/>
  <c r="EI31" i="8" s="1"/>
  <c r="EK20" i="8"/>
  <c r="EJ20" i="8"/>
  <c r="EI20" i="8"/>
  <c r="EN67" i="8" l="1"/>
  <c r="EN72" i="8" s="1"/>
  <c r="EO67" i="8"/>
  <c r="EO72" i="8" s="1"/>
  <c r="EQ67" i="8"/>
  <c r="EQ72" i="8" s="1"/>
  <c r="EK67" i="8"/>
  <c r="EQ31" i="8"/>
  <c r="EQ38" i="8" s="1"/>
  <c r="EO31" i="8"/>
  <c r="EO38" i="8" s="1"/>
  <c r="EN31" i="8"/>
  <c r="EN38" i="8" s="1"/>
  <c r="EM31" i="8"/>
  <c r="EM38" i="8" s="1"/>
  <c r="EI38" i="8"/>
  <c r="EK72" i="8"/>
  <c r="EJ31" i="8"/>
  <c r="EK38" i="8"/>
  <c r="EI67" i="8"/>
  <c r="EJ38" i="8" l="1"/>
  <c r="EI72" i="8"/>
  <c r="CR73" i="8" l="1"/>
  <c r="CQ73" i="8"/>
  <c r="CR72" i="8"/>
  <c r="CQ72" i="8"/>
  <c r="CR71" i="8"/>
  <c r="CQ71" i="8"/>
  <c r="CR70" i="8"/>
  <c r="CQ70" i="8"/>
  <c r="CR69" i="8"/>
  <c r="CQ69" i="8"/>
  <c r="CR68" i="8"/>
  <c r="CQ68" i="8"/>
  <c r="CR67" i="8"/>
  <c r="CQ67" i="8"/>
  <c r="CR66" i="8"/>
  <c r="CQ66" i="8"/>
  <c r="CR65" i="8"/>
  <c r="CQ65" i="8"/>
  <c r="CR64" i="8"/>
  <c r="CQ64" i="8"/>
  <c r="CR63" i="8"/>
  <c r="CQ63" i="8"/>
  <c r="CR62" i="8"/>
  <c r="CQ62" i="8"/>
  <c r="CR61" i="8"/>
  <c r="CQ61" i="8"/>
  <c r="CR60" i="8"/>
  <c r="CQ60" i="8"/>
  <c r="CR59" i="8"/>
  <c r="CQ59" i="8"/>
  <c r="CR58" i="8"/>
  <c r="CQ58" i="8"/>
  <c r="CR56" i="8"/>
  <c r="CQ56" i="8"/>
  <c r="CR55" i="8"/>
  <c r="CQ55" i="8"/>
  <c r="CR54" i="8"/>
  <c r="CQ54" i="8"/>
  <c r="CR53" i="8"/>
  <c r="CQ53" i="8"/>
  <c r="CR52" i="8"/>
  <c r="CQ52" i="8"/>
  <c r="CR51" i="8"/>
  <c r="CQ51" i="8"/>
  <c r="CR50" i="8"/>
  <c r="CQ50" i="8"/>
  <c r="CR49" i="8"/>
  <c r="CQ49" i="8"/>
  <c r="CR48" i="8"/>
  <c r="CQ48" i="8"/>
  <c r="CR47" i="8"/>
  <c r="CQ47" i="8"/>
  <c r="CR46" i="8"/>
  <c r="CQ46" i="8"/>
  <c r="CR45" i="8"/>
  <c r="CQ45" i="8"/>
  <c r="CR44" i="8"/>
  <c r="CQ44" i="8"/>
  <c r="CR43" i="8"/>
  <c r="CQ43" i="8"/>
  <c r="CR42" i="8"/>
  <c r="CQ42" i="8"/>
  <c r="CR41" i="8"/>
  <c r="CQ41" i="8"/>
  <c r="CR40" i="8"/>
  <c r="CQ40" i="8"/>
  <c r="CR38" i="8"/>
  <c r="CQ38" i="8"/>
  <c r="CR37" i="8"/>
  <c r="CQ37" i="8"/>
  <c r="CR36" i="8"/>
  <c r="CQ36" i="8"/>
  <c r="CR35" i="8"/>
  <c r="CQ35" i="8"/>
  <c r="CR34" i="8"/>
  <c r="CQ34" i="8"/>
  <c r="CR33" i="8"/>
  <c r="CQ33" i="8"/>
  <c r="CR32" i="8"/>
  <c r="CQ32" i="8"/>
  <c r="CR31" i="8"/>
  <c r="CQ31" i="8"/>
  <c r="CR30" i="8"/>
  <c r="CQ30" i="8"/>
  <c r="CR29" i="8"/>
  <c r="CQ29" i="8"/>
  <c r="CR28" i="8"/>
  <c r="CQ28" i="8"/>
  <c r="CR27" i="8"/>
  <c r="CQ27" i="8"/>
  <c r="CR26" i="8"/>
  <c r="CQ26" i="8"/>
  <c r="CR25" i="8"/>
  <c r="CQ25" i="8"/>
  <c r="CR24" i="8"/>
  <c r="CQ24" i="8"/>
  <c r="CR23" i="8"/>
  <c r="CQ23" i="8"/>
  <c r="CR22" i="8"/>
  <c r="CQ22" i="8"/>
  <c r="CR21" i="8"/>
  <c r="CQ21" i="8"/>
  <c r="CR20" i="8"/>
  <c r="CQ20" i="8"/>
  <c r="CR19" i="8"/>
  <c r="CQ19" i="8"/>
  <c r="CR18" i="8"/>
  <c r="CQ18" i="8"/>
  <c r="CR17" i="8"/>
  <c r="CQ17" i="8"/>
  <c r="CR16" i="8"/>
  <c r="CQ16" i="8"/>
  <c r="CR15" i="8"/>
  <c r="CQ15" i="8"/>
  <c r="CR14" i="8"/>
  <c r="CQ14" i="8"/>
  <c r="CR13" i="8"/>
  <c r="CQ13" i="8"/>
  <c r="CR12" i="8"/>
  <c r="CQ12" i="8"/>
  <c r="CR11" i="8"/>
  <c r="CQ11" i="8"/>
  <c r="DT69" i="8" l="1"/>
  <c r="EG71" i="8"/>
  <c r="EG72" i="8" s="1"/>
  <c r="EH71" i="8"/>
  <c r="EH66" i="8"/>
  <c r="EH67" i="8"/>
  <c r="EH62" i="8"/>
  <c r="EH59" i="8"/>
  <c r="EH48" i="8"/>
  <c r="EH37" i="8"/>
  <c r="EH29" i="8"/>
  <c r="EH30" i="8"/>
  <c r="EH20" i="8"/>
  <c r="EH21" i="8"/>
  <c r="EF12" i="8"/>
  <c r="EF21" i="8" s="1"/>
  <c r="EF11" i="8"/>
  <c r="EE71" i="8"/>
  <c r="EE66" i="8"/>
  <c r="EE62" i="8"/>
  <c r="EE59" i="8"/>
  <c r="EE67" i="8" s="1"/>
  <c r="EE72" i="8" s="1"/>
  <c r="EE48" i="8"/>
  <c r="EE37" i="8"/>
  <c r="EE29" i="8"/>
  <c r="EE30" i="8" s="1"/>
  <c r="EE20" i="8"/>
  <c r="EE21" i="8"/>
  <c r="EF71" i="8"/>
  <c r="ED71" i="8"/>
  <c r="EC71" i="8"/>
  <c r="EG66" i="8"/>
  <c r="EF66" i="8"/>
  <c r="ED66" i="8"/>
  <c r="EC66" i="8"/>
  <c r="EG62" i="8"/>
  <c r="EF62" i="8"/>
  <c r="ED62" i="8"/>
  <c r="EC62" i="8"/>
  <c r="EG59" i="8"/>
  <c r="EF59" i="8"/>
  <c r="ED59" i="8"/>
  <c r="EC59" i="8"/>
  <c r="EG48" i="8"/>
  <c r="EG67" i="8" s="1"/>
  <c r="ED48" i="8"/>
  <c r="ED67" i="8" s="1"/>
  <c r="EC48" i="8"/>
  <c r="EC67" i="8" s="1"/>
  <c r="EC72" i="8" s="1"/>
  <c r="EF46" i="8"/>
  <c r="EF48" i="8" s="1"/>
  <c r="EF67" i="8" s="1"/>
  <c r="EC46" i="8"/>
  <c r="EG37" i="8"/>
  <c r="EF37" i="8"/>
  <c r="ED37" i="8"/>
  <c r="EC37" i="8"/>
  <c r="EF30" i="8"/>
  <c r="EG29" i="8"/>
  <c r="EG30" i="8" s="1"/>
  <c r="EF29" i="8"/>
  <c r="ED29" i="8"/>
  <c r="ED30" i="8" s="1"/>
  <c r="EC29" i="8"/>
  <c r="EC30" i="8" s="1"/>
  <c r="EC21" i="8"/>
  <c r="EC31" i="8" s="1"/>
  <c r="EC38" i="8" s="1"/>
  <c r="EG20" i="8"/>
  <c r="EF20" i="8"/>
  <c r="ED20" i="8"/>
  <c r="ED21" i="8" s="1"/>
  <c r="EC20" i="8"/>
  <c r="DY71" i="8"/>
  <c r="DY66" i="8"/>
  <c r="DY62" i="8"/>
  <c r="DY59" i="8"/>
  <c r="DY48" i="8"/>
  <c r="DY37" i="8"/>
  <c r="DY29" i="8"/>
  <c r="DY30" i="8" s="1"/>
  <c r="DY20" i="8"/>
  <c r="DY21" i="8" s="1"/>
  <c r="DV11" i="8"/>
  <c r="DV12" i="8"/>
  <c r="DV13" i="8"/>
  <c r="DV14" i="8"/>
  <c r="DV15" i="8"/>
  <c r="DV16" i="8"/>
  <c r="DV17" i="8"/>
  <c r="DV18" i="8"/>
  <c r="DV19" i="8"/>
  <c r="DV22" i="8"/>
  <c r="DV23" i="8"/>
  <c r="DV24" i="8"/>
  <c r="DV25" i="8"/>
  <c r="DV26" i="8"/>
  <c r="DV27" i="8"/>
  <c r="DV28" i="8"/>
  <c r="DV32" i="8"/>
  <c r="DV33" i="8"/>
  <c r="DV34" i="8"/>
  <c r="DV35" i="8"/>
  <c r="DV36" i="8"/>
  <c r="DV40" i="8"/>
  <c r="DV41" i="8"/>
  <c r="DV42" i="8"/>
  <c r="DV43" i="8"/>
  <c r="DV44" i="8"/>
  <c r="DV45" i="8"/>
  <c r="DV46" i="8"/>
  <c r="DV47" i="8"/>
  <c r="DV49" i="8"/>
  <c r="DV50" i="8"/>
  <c r="DV51" i="8"/>
  <c r="DV52" i="8"/>
  <c r="DV53" i="8"/>
  <c r="DV54" i="8"/>
  <c r="DV55" i="8"/>
  <c r="DV56" i="8"/>
  <c r="DV58" i="8"/>
  <c r="DV60" i="8"/>
  <c r="DV61" i="8"/>
  <c r="DV63" i="8"/>
  <c r="DV64" i="8"/>
  <c r="DV65" i="8"/>
  <c r="DV68" i="8"/>
  <c r="DV69" i="8"/>
  <c r="DV70" i="8"/>
  <c r="DV73" i="8"/>
  <c r="DS71" i="8"/>
  <c r="DS66" i="8"/>
  <c r="DS62" i="8"/>
  <c r="DS67" i="8" s="1"/>
  <c r="DS59" i="8"/>
  <c r="DS48" i="8"/>
  <c r="DS37" i="8"/>
  <c r="DS29" i="8"/>
  <c r="DS30" i="8" s="1"/>
  <c r="DS20" i="8"/>
  <c r="DS21" i="8" s="1"/>
  <c r="DP71" i="8"/>
  <c r="DP66" i="8"/>
  <c r="DP62" i="8"/>
  <c r="DP59" i="8"/>
  <c r="DP48" i="8"/>
  <c r="DP37" i="8"/>
  <c r="DP29" i="8"/>
  <c r="DP30" i="8" s="1"/>
  <c r="DP20" i="8"/>
  <c r="DP21" i="8"/>
  <c r="DL71" i="8"/>
  <c r="DM71" i="8"/>
  <c r="DM66" i="8"/>
  <c r="DM62" i="8"/>
  <c r="DM59" i="8"/>
  <c r="DM48" i="8"/>
  <c r="DM37" i="8"/>
  <c r="DM29" i="8"/>
  <c r="DM30" i="8" s="1"/>
  <c r="DM20" i="8"/>
  <c r="DM21" i="8"/>
  <c r="DJ71" i="8"/>
  <c r="DJ66" i="8"/>
  <c r="DJ62" i="8"/>
  <c r="DJ59" i="8"/>
  <c r="DJ48" i="8"/>
  <c r="DJ67" i="8" s="1"/>
  <c r="DJ37" i="8"/>
  <c r="DJ29" i="8"/>
  <c r="DJ30" i="8"/>
  <c r="DJ20" i="8"/>
  <c r="DJ21" i="8" s="1"/>
  <c r="DG71" i="8"/>
  <c r="DG66" i="8"/>
  <c r="DG62" i="8"/>
  <c r="DG59" i="8"/>
  <c r="DG48" i="8"/>
  <c r="DG37" i="8"/>
  <c r="DG29" i="8"/>
  <c r="DG30" i="8" s="1"/>
  <c r="DG20" i="8"/>
  <c r="DG21" i="8" s="1"/>
  <c r="DD71" i="8"/>
  <c r="DD66" i="8"/>
  <c r="DD62" i="8"/>
  <c r="DD59" i="8"/>
  <c r="DD48" i="8"/>
  <c r="DD37" i="8"/>
  <c r="DD29" i="8"/>
  <c r="DD30" i="8" s="1"/>
  <c r="DD20" i="8"/>
  <c r="DD21" i="8" s="1"/>
  <c r="DA71" i="8"/>
  <c r="DA66" i="8"/>
  <c r="DV66" i="8" s="1"/>
  <c r="DA62" i="8"/>
  <c r="DA59" i="8"/>
  <c r="DA48" i="8"/>
  <c r="DA37" i="8"/>
  <c r="DV37" i="8" s="1"/>
  <c r="DA29" i="8"/>
  <c r="DA20" i="8"/>
  <c r="DA21" i="8" s="1"/>
  <c r="BR54" i="8"/>
  <c r="CU71" i="8"/>
  <c r="CU66" i="8"/>
  <c r="CU62" i="8"/>
  <c r="CU59" i="8"/>
  <c r="CU48" i="8"/>
  <c r="CU67" i="8" s="1"/>
  <c r="CU72" i="8" s="1"/>
  <c r="CU37" i="8"/>
  <c r="CU29" i="8"/>
  <c r="CU30" i="8" s="1"/>
  <c r="CU20" i="8"/>
  <c r="CU21" i="8" s="1"/>
  <c r="CO71" i="8"/>
  <c r="CO66" i="8"/>
  <c r="CO62" i="8"/>
  <c r="CO59" i="8"/>
  <c r="CO48" i="8"/>
  <c r="CO67" i="8" s="1"/>
  <c r="CO72" i="8" s="1"/>
  <c r="CO37" i="8"/>
  <c r="CO29" i="8"/>
  <c r="CO30" i="8" s="1"/>
  <c r="CO20" i="8"/>
  <c r="CO21" i="8" s="1"/>
  <c r="CP73" i="8"/>
  <c r="CP69" i="8"/>
  <c r="CP68" i="8"/>
  <c r="CP54" i="8"/>
  <c r="CP53" i="8"/>
  <c r="CP51" i="8"/>
  <c r="CP50" i="8"/>
  <c r="CP14" i="8"/>
  <c r="CP13" i="8"/>
  <c r="CP12" i="8"/>
  <c r="CP11" i="8"/>
  <c r="CL71" i="8"/>
  <c r="CL66" i="8"/>
  <c r="CL62" i="8"/>
  <c r="CL59" i="8"/>
  <c r="CL48" i="8"/>
  <c r="CL67" i="8" s="1"/>
  <c r="CL72" i="8" s="1"/>
  <c r="CL37" i="8"/>
  <c r="CL29" i="8"/>
  <c r="CL30" i="8" s="1"/>
  <c r="CL20" i="8"/>
  <c r="CL21" i="8"/>
  <c r="CI71" i="8"/>
  <c r="CI66" i="8"/>
  <c r="CI62" i="8"/>
  <c r="CI59" i="8"/>
  <c r="CI67" i="8" s="1"/>
  <c r="CI48" i="8"/>
  <c r="CI37" i="8"/>
  <c r="CI29" i="8"/>
  <c r="CI30" i="8" s="1"/>
  <c r="CI20" i="8"/>
  <c r="CI21" i="8" s="1"/>
  <c r="CF71" i="8"/>
  <c r="CF66" i="8"/>
  <c r="CF62" i="8"/>
  <c r="CF59" i="8"/>
  <c r="CF67" i="8" s="1"/>
  <c r="CF72" i="8" s="1"/>
  <c r="CF48" i="8"/>
  <c r="CF37" i="8"/>
  <c r="CF29" i="8"/>
  <c r="CF30" i="8"/>
  <c r="CF20" i="8"/>
  <c r="CF21" i="8" s="1"/>
  <c r="CC11" i="8"/>
  <c r="CC12" i="8"/>
  <c r="CC13" i="8"/>
  <c r="CC14" i="8"/>
  <c r="CC15" i="8"/>
  <c r="CC16" i="8"/>
  <c r="CC17" i="8"/>
  <c r="CC18" i="8"/>
  <c r="CC19" i="8"/>
  <c r="CC22" i="8"/>
  <c r="CC23" i="8"/>
  <c r="CC24" i="8"/>
  <c r="CC25" i="8"/>
  <c r="CC26" i="8"/>
  <c r="CC28" i="8"/>
  <c r="CC32" i="8"/>
  <c r="CC33" i="8"/>
  <c r="CC34" i="8"/>
  <c r="CC35" i="8"/>
  <c r="CC36" i="8"/>
  <c r="CC39" i="8"/>
  <c r="CC40" i="8"/>
  <c r="CC41" i="8"/>
  <c r="CC42" i="8"/>
  <c r="CC43" i="8"/>
  <c r="CC44" i="8"/>
  <c r="CC45" i="8"/>
  <c r="CC46" i="8"/>
  <c r="CC47" i="8"/>
  <c r="CC49" i="8"/>
  <c r="CC50" i="8"/>
  <c r="CC51" i="8"/>
  <c r="CC52" i="8"/>
  <c r="CC53" i="8"/>
  <c r="CC54" i="8"/>
  <c r="CC55" i="8"/>
  <c r="CC56" i="8"/>
  <c r="CC58" i="8"/>
  <c r="CC60" i="8"/>
  <c r="CC62" i="8" s="1"/>
  <c r="CC63" i="8"/>
  <c r="CC64" i="8"/>
  <c r="CC65" i="8"/>
  <c r="CC68" i="8"/>
  <c r="CC69" i="8"/>
  <c r="CC70" i="8"/>
  <c r="CC73" i="8"/>
  <c r="BZ71" i="8"/>
  <c r="BZ66" i="8"/>
  <c r="BZ62" i="8"/>
  <c r="BZ59" i="8"/>
  <c r="BZ48" i="8"/>
  <c r="BZ37" i="8"/>
  <c r="BZ29" i="8"/>
  <c r="BZ30" i="8"/>
  <c r="BZ20" i="8"/>
  <c r="BZ21" i="8" s="1"/>
  <c r="BW71" i="8"/>
  <c r="CC71" i="8" s="1"/>
  <c r="BW66" i="8"/>
  <c r="BW62" i="8"/>
  <c r="BW59" i="8"/>
  <c r="CC59" i="8" s="1"/>
  <c r="BW48" i="8"/>
  <c r="BW37" i="8"/>
  <c r="CC37" i="8" s="1"/>
  <c r="BW29" i="8"/>
  <c r="CC29" i="8" s="1"/>
  <c r="BW30" i="8"/>
  <c r="BW20" i="8"/>
  <c r="BW21" i="8" s="1"/>
  <c r="BT11" i="8"/>
  <c r="BT12" i="8"/>
  <c r="BT13" i="8"/>
  <c r="BT14" i="8"/>
  <c r="BT15" i="8"/>
  <c r="BT16" i="8"/>
  <c r="BT17" i="8"/>
  <c r="BT18" i="8"/>
  <c r="BT19" i="8"/>
  <c r="BT22" i="8"/>
  <c r="BT23" i="8"/>
  <c r="BT24" i="8"/>
  <c r="BT25" i="8"/>
  <c r="BT26" i="8"/>
  <c r="BT27" i="8"/>
  <c r="BT28" i="8"/>
  <c r="BT32" i="8"/>
  <c r="BT33" i="8"/>
  <c r="BT34" i="8"/>
  <c r="BT35" i="8"/>
  <c r="BT36" i="8"/>
  <c r="BT40" i="8"/>
  <c r="BT41" i="8"/>
  <c r="BT42" i="8"/>
  <c r="BT43" i="8"/>
  <c r="BT44" i="8"/>
  <c r="BT45" i="8"/>
  <c r="BT47" i="8"/>
  <c r="BT49" i="8"/>
  <c r="BT50" i="8"/>
  <c r="BT51" i="8"/>
  <c r="BT52" i="8"/>
  <c r="BT53" i="8"/>
  <c r="BT54" i="8"/>
  <c r="BT55" i="8"/>
  <c r="BT56" i="8"/>
  <c r="BT58" i="8"/>
  <c r="BT60" i="8"/>
  <c r="BT61" i="8"/>
  <c r="BT63" i="8"/>
  <c r="BT64" i="8"/>
  <c r="BT65" i="8"/>
  <c r="BT68" i="8"/>
  <c r="BT69" i="8"/>
  <c r="BT70" i="8"/>
  <c r="BT73" i="8"/>
  <c r="BQ71" i="8"/>
  <c r="BQ66" i="8"/>
  <c r="BQ62" i="8"/>
  <c r="BQ59" i="8"/>
  <c r="BQ48" i="8"/>
  <c r="BQ37" i="8"/>
  <c r="BQ29" i="8"/>
  <c r="BQ30" i="8"/>
  <c r="BQ20" i="8"/>
  <c r="BQ21" i="8" s="1"/>
  <c r="BN71" i="8"/>
  <c r="BN66" i="8"/>
  <c r="BN62" i="8"/>
  <c r="BN67" i="8" s="1"/>
  <c r="BN72" i="8" s="1"/>
  <c r="BN59" i="8"/>
  <c r="BN48" i="8"/>
  <c r="BN37" i="8"/>
  <c r="BN29" i="8"/>
  <c r="BN30" i="8" s="1"/>
  <c r="BN20" i="8"/>
  <c r="BN21" i="8"/>
  <c r="BL69" i="8"/>
  <c r="BL13" i="8"/>
  <c r="BK71" i="8"/>
  <c r="BK66" i="8"/>
  <c r="BK62" i="8"/>
  <c r="BK59" i="8"/>
  <c r="BK37" i="8"/>
  <c r="BK29" i="8"/>
  <c r="BK30" i="8" s="1"/>
  <c r="BK20" i="8"/>
  <c r="BK21" i="8" s="1"/>
  <c r="BI69" i="8"/>
  <c r="BI13" i="8"/>
  <c r="BH71" i="8"/>
  <c r="BH66" i="8"/>
  <c r="BH62" i="8"/>
  <c r="BH59" i="8"/>
  <c r="BH37" i="8"/>
  <c r="BH29" i="8"/>
  <c r="BH30" i="8" s="1"/>
  <c r="BH20" i="8"/>
  <c r="BH21" i="8" s="1"/>
  <c r="BE71" i="8"/>
  <c r="BE66" i="8"/>
  <c r="BE62" i="8"/>
  <c r="BE59" i="8"/>
  <c r="BE48" i="8"/>
  <c r="BE37" i="8"/>
  <c r="BE29" i="8"/>
  <c r="BE30" i="8" s="1"/>
  <c r="BE20" i="8"/>
  <c r="BE21" i="8" s="1"/>
  <c r="BB71" i="8"/>
  <c r="BB66" i="8"/>
  <c r="BB62" i="8"/>
  <c r="BB59" i="8"/>
  <c r="BB48" i="8"/>
  <c r="BB37" i="8"/>
  <c r="BB29" i="8"/>
  <c r="BB30" i="8" s="1"/>
  <c r="BB20" i="8"/>
  <c r="BB21" i="8"/>
  <c r="AX11" i="8"/>
  <c r="AY11" i="8"/>
  <c r="AX12" i="8"/>
  <c r="AY12" i="8"/>
  <c r="AX13" i="8"/>
  <c r="AY13" i="8"/>
  <c r="AX14" i="8"/>
  <c r="AY14" i="8"/>
  <c r="AX15" i="8"/>
  <c r="AY15" i="8"/>
  <c r="AX16" i="8"/>
  <c r="AY16" i="8"/>
  <c r="AX17" i="8"/>
  <c r="AY17" i="8"/>
  <c r="AX18" i="8"/>
  <c r="AY18" i="8"/>
  <c r="AX19" i="8"/>
  <c r="AY19" i="8"/>
  <c r="AX22" i="8"/>
  <c r="AY22" i="8"/>
  <c r="AX23" i="8"/>
  <c r="AY23" i="8"/>
  <c r="AX24" i="8"/>
  <c r="AY24" i="8"/>
  <c r="AX25" i="8"/>
  <c r="AY25" i="8"/>
  <c r="AX26" i="8"/>
  <c r="AY26" i="8"/>
  <c r="AX27" i="8"/>
  <c r="AY27" i="8"/>
  <c r="AX28" i="8"/>
  <c r="AY28" i="8"/>
  <c r="AX32" i="8"/>
  <c r="AY32" i="8"/>
  <c r="AX33" i="8"/>
  <c r="AY33" i="8"/>
  <c r="AX34" i="8"/>
  <c r="AY34" i="8"/>
  <c r="AX35" i="8"/>
  <c r="AY35" i="8"/>
  <c r="AX36" i="8"/>
  <c r="AY36" i="8"/>
  <c r="AX39" i="8"/>
  <c r="AY39" i="8"/>
  <c r="AX40" i="8"/>
  <c r="AY40" i="8"/>
  <c r="AX41" i="8"/>
  <c r="AY41" i="8"/>
  <c r="AX42" i="8"/>
  <c r="AY42" i="8"/>
  <c r="AX43" i="8"/>
  <c r="AY43" i="8"/>
  <c r="AX44" i="8"/>
  <c r="AY44" i="8"/>
  <c r="AX45" i="8"/>
  <c r="AY45" i="8"/>
  <c r="AX46" i="8"/>
  <c r="AY46" i="8"/>
  <c r="AX47" i="8"/>
  <c r="AY47" i="8"/>
  <c r="AX49" i="8"/>
  <c r="AY49" i="8"/>
  <c r="AX50" i="8"/>
  <c r="AY50" i="8"/>
  <c r="AX51" i="8"/>
  <c r="AY51" i="8"/>
  <c r="AX52" i="8"/>
  <c r="AY52" i="8"/>
  <c r="AX53" i="8"/>
  <c r="AY53" i="8"/>
  <c r="AX54" i="8"/>
  <c r="AY54" i="8"/>
  <c r="AX55" i="8"/>
  <c r="AY55" i="8"/>
  <c r="AX56" i="8"/>
  <c r="AY56" i="8"/>
  <c r="AX58" i="8"/>
  <c r="AY58" i="8"/>
  <c r="AX60" i="8"/>
  <c r="AY60" i="8"/>
  <c r="AX61" i="8"/>
  <c r="AY61" i="8"/>
  <c r="AX63" i="8"/>
  <c r="AY63" i="8"/>
  <c r="AX64" i="8"/>
  <c r="AY64" i="8"/>
  <c r="AX65" i="8"/>
  <c r="AY65" i="8"/>
  <c r="AX68" i="8"/>
  <c r="AY68" i="8"/>
  <c r="AX69" i="8"/>
  <c r="AY69" i="8"/>
  <c r="AX70" i="8"/>
  <c r="AY70" i="8"/>
  <c r="AX73" i="8"/>
  <c r="AY73" i="8"/>
  <c r="AW12" i="8"/>
  <c r="AW14" i="8"/>
  <c r="AW15" i="8"/>
  <c r="AW16" i="8"/>
  <c r="AW17" i="8"/>
  <c r="AW18" i="8"/>
  <c r="AW19" i="8"/>
  <c r="AW22" i="8"/>
  <c r="AW23" i="8"/>
  <c r="AW24" i="8"/>
  <c r="AW25" i="8"/>
  <c r="AW26" i="8"/>
  <c r="AW27" i="8"/>
  <c r="AW28" i="8"/>
  <c r="AW32" i="8"/>
  <c r="AW33" i="8"/>
  <c r="AW34" i="8"/>
  <c r="AW35" i="8"/>
  <c r="AW36" i="8"/>
  <c r="AW39" i="8"/>
  <c r="AW40" i="8"/>
  <c r="AW41" i="8"/>
  <c r="AW42" i="8"/>
  <c r="AW43" i="8"/>
  <c r="AW44" i="8"/>
  <c r="AW45" i="8"/>
  <c r="AW47" i="8"/>
  <c r="AW49" i="8"/>
  <c r="AW50" i="8"/>
  <c r="AW51" i="8"/>
  <c r="AW52" i="8"/>
  <c r="AW53" i="8"/>
  <c r="AW54" i="8"/>
  <c r="AW55" i="8"/>
  <c r="AW56" i="8"/>
  <c r="AW58" i="8"/>
  <c r="AW60" i="8"/>
  <c r="AW61" i="8"/>
  <c r="AW63" i="8"/>
  <c r="AW64" i="8"/>
  <c r="AW65" i="8"/>
  <c r="AW68" i="8"/>
  <c r="AW70" i="8"/>
  <c r="AW73" i="8"/>
  <c r="AV71" i="8"/>
  <c r="AV66" i="8"/>
  <c r="AV62" i="8"/>
  <c r="AV59" i="8"/>
  <c r="AV48" i="8"/>
  <c r="AV37" i="8"/>
  <c r="AV29" i="8"/>
  <c r="AV30" i="8"/>
  <c r="AV20" i="8"/>
  <c r="AV21" i="8" s="1"/>
  <c r="AR71" i="8"/>
  <c r="AS71" i="8"/>
  <c r="AS66" i="8"/>
  <c r="AS62" i="8"/>
  <c r="AS59" i="8"/>
  <c r="AS48" i="8"/>
  <c r="AS37" i="8"/>
  <c r="AS29" i="8"/>
  <c r="AS30" i="8"/>
  <c r="AS20" i="8"/>
  <c r="AS21" i="8" s="1"/>
  <c r="AQ69" i="8"/>
  <c r="AQ13" i="8"/>
  <c r="EH31" i="8" l="1"/>
  <c r="EH38" i="8" s="1"/>
  <c r="EH72" i="8"/>
  <c r="EE31" i="8"/>
  <c r="EE38" i="8" s="1"/>
  <c r="ED72" i="8"/>
  <c r="DS72" i="8"/>
  <c r="DM31" i="8"/>
  <c r="DM38" i="8" s="1"/>
  <c r="BQ67" i="8"/>
  <c r="BQ72" i="8" s="1"/>
  <c r="BT71" i="8"/>
  <c r="BB67" i="8"/>
  <c r="BB72" i="8" s="1"/>
  <c r="EF72" i="8"/>
  <c r="EF31" i="8"/>
  <c r="EF38" i="8" s="1"/>
  <c r="ED31" i="8"/>
  <c r="EG21" i="8"/>
  <c r="BE67" i="8"/>
  <c r="BE72" i="8" s="1"/>
  <c r="DA67" i="8"/>
  <c r="DJ31" i="8"/>
  <c r="DJ38" i="8" s="1"/>
  <c r="DY67" i="8"/>
  <c r="DY72" i="8" s="1"/>
  <c r="BT62" i="8"/>
  <c r="DV71" i="8"/>
  <c r="AS67" i="8"/>
  <c r="CL31" i="8"/>
  <c r="CL38" i="8" s="1"/>
  <c r="CU31" i="8"/>
  <c r="CU38" i="8" s="1"/>
  <c r="DV59" i="8"/>
  <c r="DD31" i="8"/>
  <c r="DD38" i="8" s="1"/>
  <c r="DD67" i="8"/>
  <c r="DD72" i="8" s="1"/>
  <c r="DM67" i="8"/>
  <c r="AV31" i="8"/>
  <c r="AV38" i="8" s="1"/>
  <c r="BH31" i="8"/>
  <c r="BH38" i="8" s="1"/>
  <c r="BK31" i="8"/>
  <c r="BK38" i="8" s="1"/>
  <c r="BT29" i="8"/>
  <c r="BT30" i="8" s="1"/>
  <c r="AV67" i="8"/>
  <c r="AV72" i="8" s="1"/>
  <c r="BH67" i="8"/>
  <c r="BH72" i="8" s="1"/>
  <c r="CC21" i="8"/>
  <c r="DV29" i="8"/>
  <c r="DV62" i="8"/>
  <c r="DG67" i="8"/>
  <c r="DG72" i="8" s="1"/>
  <c r="AS31" i="8"/>
  <c r="AS38" i="8" s="1"/>
  <c r="BB31" i="8"/>
  <c r="BB38" i="8" s="1"/>
  <c r="BK67" i="8"/>
  <c r="BK72" i="8" s="1"/>
  <c r="CI31" i="8"/>
  <c r="CI38" i="8" s="1"/>
  <c r="CI72" i="8"/>
  <c r="CO31" i="8"/>
  <c r="CO38" i="8" s="1"/>
  <c r="DA72" i="8"/>
  <c r="BW67" i="8"/>
  <c r="CC48" i="8"/>
  <c r="CC66" i="8"/>
  <c r="DV21" i="8"/>
  <c r="AS72" i="8"/>
  <c r="BW31" i="8"/>
  <c r="BZ67" i="8"/>
  <c r="BZ72" i="8" s="1"/>
  <c r="CC30" i="8"/>
  <c r="DG31" i="8"/>
  <c r="DG38" i="8" s="1"/>
  <c r="BN31" i="8"/>
  <c r="BN38" i="8" s="1"/>
  <c r="BQ31" i="8"/>
  <c r="BQ38" i="8" s="1"/>
  <c r="BT66" i="8"/>
  <c r="BT46" i="8"/>
  <c r="BT48" i="8" s="1"/>
  <c r="BT20" i="8"/>
  <c r="BZ31" i="8"/>
  <c r="BZ38" i="8" s="1"/>
  <c r="CC20" i="8"/>
  <c r="CF31" i="8"/>
  <c r="CF38" i="8" s="1"/>
  <c r="DV48" i="8"/>
  <c r="BE31" i="8"/>
  <c r="BE38" i="8" s="1"/>
  <c r="DA30" i="8"/>
  <c r="DJ72" i="8"/>
  <c r="DP67" i="8"/>
  <c r="DP72" i="8" s="1"/>
  <c r="BT59" i="8"/>
  <c r="BT37" i="8"/>
  <c r="DM72" i="8"/>
  <c r="DP31" i="8"/>
  <c r="DP38" i="8" s="1"/>
  <c r="DS31" i="8"/>
  <c r="DS38" i="8" s="1"/>
  <c r="DV20" i="8"/>
  <c r="DY31" i="8"/>
  <c r="DY38" i="8" s="1"/>
  <c r="BT21" i="8"/>
  <c r="BT31" i="8" s="1"/>
  <c r="AP71" i="8"/>
  <c r="AP66" i="8"/>
  <c r="AP62" i="8"/>
  <c r="AP59" i="8"/>
  <c r="AP67" i="8" s="1"/>
  <c r="AP48" i="8"/>
  <c r="AP37" i="8"/>
  <c r="AP29" i="8"/>
  <c r="AP30" i="8" s="1"/>
  <c r="AP20" i="8"/>
  <c r="AP21" i="8" s="1"/>
  <c r="AN69" i="8"/>
  <c r="AW69" i="8" s="1"/>
  <c r="AN13" i="8"/>
  <c r="AW13" i="8" s="1"/>
  <c r="AM71" i="8"/>
  <c r="AM66" i="8"/>
  <c r="AM62" i="8"/>
  <c r="AM59" i="8"/>
  <c r="AM48" i="8"/>
  <c r="AY48" i="8" s="1"/>
  <c r="AM37" i="8"/>
  <c r="AY37" i="8" s="1"/>
  <c r="AM29" i="8"/>
  <c r="AM30" i="8"/>
  <c r="AM20" i="8"/>
  <c r="AI11" i="8"/>
  <c r="AJ11" i="8"/>
  <c r="AI12" i="8"/>
  <c r="AJ12" i="8"/>
  <c r="AI13" i="8"/>
  <c r="AJ13" i="8"/>
  <c r="AI14" i="8"/>
  <c r="AJ14" i="8"/>
  <c r="CX14" i="8" s="1"/>
  <c r="ET14" i="8" s="1"/>
  <c r="AI15" i="8"/>
  <c r="AJ15" i="8"/>
  <c r="CX15" i="8" s="1"/>
  <c r="ET15" i="8" s="1"/>
  <c r="AI16" i="8"/>
  <c r="AJ16" i="8"/>
  <c r="CX16" i="8" s="1"/>
  <c r="ET16" i="8" s="1"/>
  <c r="AI17" i="8"/>
  <c r="AJ17" i="8"/>
  <c r="CX17" i="8" s="1"/>
  <c r="ET17" i="8" s="1"/>
  <c r="AI18" i="8"/>
  <c r="AJ18" i="8"/>
  <c r="CX18" i="8" s="1"/>
  <c r="ET18" i="8" s="1"/>
  <c r="AI19" i="8"/>
  <c r="AJ19" i="8"/>
  <c r="CX19" i="8" s="1"/>
  <c r="ET19" i="8" s="1"/>
  <c r="AI22" i="8"/>
  <c r="AJ22" i="8"/>
  <c r="CX22" i="8" s="1"/>
  <c r="ET22" i="8" s="1"/>
  <c r="AI23" i="8"/>
  <c r="AJ23" i="8"/>
  <c r="CX23" i="8" s="1"/>
  <c r="ET23" i="8" s="1"/>
  <c r="AI24" i="8"/>
  <c r="AJ24" i="8"/>
  <c r="CX24" i="8" s="1"/>
  <c r="ET24" i="8" s="1"/>
  <c r="AI25" i="8"/>
  <c r="AJ25" i="8"/>
  <c r="CX25" i="8" s="1"/>
  <c r="ET25" i="8" s="1"/>
  <c r="AI26" i="8"/>
  <c r="AJ26" i="8"/>
  <c r="CX26" i="8" s="1"/>
  <c r="ET26" i="8" s="1"/>
  <c r="AI27" i="8"/>
  <c r="AJ27" i="8"/>
  <c r="CX27" i="8" s="1"/>
  <c r="ET27" i="8" s="1"/>
  <c r="AI28" i="8"/>
  <c r="AJ28" i="8"/>
  <c r="CX28" i="8" s="1"/>
  <c r="ET28" i="8" s="1"/>
  <c r="AI32" i="8"/>
  <c r="AJ32" i="8"/>
  <c r="CX32" i="8" s="1"/>
  <c r="ET32" i="8" s="1"/>
  <c r="AI33" i="8"/>
  <c r="AJ33" i="8"/>
  <c r="CX33" i="8" s="1"/>
  <c r="ET33" i="8" s="1"/>
  <c r="AI34" i="8"/>
  <c r="AJ34" i="8"/>
  <c r="CX34" i="8" s="1"/>
  <c r="ET34" i="8" s="1"/>
  <c r="AI35" i="8"/>
  <c r="AJ35" i="8"/>
  <c r="CX35" i="8" s="1"/>
  <c r="ET35" i="8" s="1"/>
  <c r="AI36" i="8"/>
  <c r="AJ36" i="8"/>
  <c r="CX36" i="8" s="1"/>
  <c r="ET36" i="8" s="1"/>
  <c r="AI39" i="8"/>
  <c r="AJ39" i="8"/>
  <c r="CX39" i="8" s="1"/>
  <c r="AI40" i="8"/>
  <c r="AJ40" i="8"/>
  <c r="CX40" i="8" s="1"/>
  <c r="ET40" i="8" s="1"/>
  <c r="AI41" i="8"/>
  <c r="AJ41" i="8"/>
  <c r="CX41" i="8" s="1"/>
  <c r="ET41" i="8" s="1"/>
  <c r="AI42" i="8"/>
  <c r="AJ42" i="8"/>
  <c r="CX42" i="8" s="1"/>
  <c r="ET42" i="8" s="1"/>
  <c r="AI43" i="8"/>
  <c r="AJ43" i="8"/>
  <c r="CX43" i="8" s="1"/>
  <c r="ET43" i="8" s="1"/>
  <c r="AI44" i="8"/>
  <c r="AJ44" i="8"/>
  <c r="CX44" i="8" s="1"/>
  <c r="ET44" i="8" s="1"/>
  <c r="AI45" i="8"/>
  <c r="AJ45" i="8"/>
  <c r="CX45" i="8" s="1"/>
  <c r="ET45" i="8" s="1"/>
  <c r="AI46" i="8"/>
  <c r="AJ46" i="8"/>
  <c r="AI47" i="8"/>
  <c r="AJ47" i="8"/>
  <c r="CX47" i="8" s="1"/>
  <c r="ET47" i="8" s="1"/>
  <c r="AI49" i="8"/>
  <c r="AJ49" i="8"/>
  <c r="AI50" i="8"/>
  <c r="AJ50" i="8"/>
  <c r="AI51" i="8"/>
  <c r="AJ51" i="8"/>
  <c r="AI52" i="8"/>
  <c r="AJ52" i="8"/>
  <c r="AI53" i="8"/>
  <c r="AJ53" i="8"/>
  <c r="AI54" i="8"/>
  <c r="AJ54" i="8"/>
  <c r="AI55" i="8"/>
  <c r="AJ55" i="8"/>
  <c r="AI56" i="8"/>
  <c r="AJ56" i="8"/>
  <c r="AI58" i="8"/>
  <c r="AJ58" i="8"/>
  <c r="AI60" i="8"/>
  <c r="AJ60" i="8"/>
  <c r="CX60" i="8" s="1"/>
  <c r="ET60" i="8" s="1"/>
  <c r="AI61" i="8"/>
  <c r="AJ61" i="8"/>
  <c r="CX61" i="8" s="1"/>
  <c r="ET61" i="8" s="1"/>
  <c r="AI63" i="8"/>
  <c r="AJ63" i="8"/>
  <c r="CX63" i="8" s="1"/>
  <c r="ET63" i="8" s="1"/>
  <c r="AI64" i="8"/>
  <c r="AJ64" i="8"/>
  <c r="CX64" i="8" s="1"/>
  <c r="ET64" i="8" s="1"/>
  <c r="AI65" i="8"/>
  <c r="AJ65" i="8"/>
  <c r="CX65" i="8" s="1"/>
  <c r="ET65" i="8" s="1"/>
  <c r="AI68" i="8"/>
  <c r="AJ68" i="8"/>
  <c r="CX68" i="8" s="1"/>
  <c r="ET68" i="8" s="1"/>
  <c r="AI69" i="8"/>
  <c r="AI70" i="8"/>
  <c r="AJ70" i="8"/>
  <c r="CX70" i="8" s="1"/>
  <c r="ET70" i="8" s="1"/>
  <c r="AI73" i="8"/>
  <c r="AJ73" i="8"/>
  <c r="AH12" i="8"/>
  <c r="AH13" i="8"/>
  <c r="AH14" i="8"/>
  <c r="AH15" i="8"/>
  <c r="AH16" i="8"/>
  <c r="AH17" i="8"/>
  <c r="AH18" i="8"/>
  <c r="AH19" i="8"/>
  <c r="AH22" i="8"/>
  <c r="AH23" i="8"/>
  <c r="AH24" i="8"/>
  <c r="AH25" i="8"/>
  <c r="AH26" i="8"/>
  <c r="AH27" i="8"/>
  <c r="AH28" i="8"/>
  <c r="AH32" i="8"/>
  <c r="AH33" i="8"/>
  <c r="AH34" i="8"/>
  <c r="AH35" i="8"/>
  <c r="AH36" i="8"/>
  <c r="AH39" i="8"/>
  <c r="AH40" i="8"/>
  <c r="AH41" i="8"/>
  <c r="AH42" i="8"/>
  <c r="AH43" i="8"/>
  <c r="AH44" i="8"/>
  <c r="AH45" i="8"/>
  <c r="AH47" i="8"/>
  <c r="AH49" i="8"/>
  <c r="AH50" i="8"/>
  <c r="AH51" i="8"/>
  <c r="AH52" i="8"/>
  <c r="AH53" i="8"/>
  <c r="AH54" i="8"/>
  <c r="AH55" i="8"/>
  <c r="AH56" i="8"/>
  <c r="AH58" i="8"/>
  <c r="AH60" i="8"/>
  <c r="AH61" i="8"/>
  <c r="AH63" i="8"/>
  <c r="AH64" i="8"/>
  <c r="AH65" i="8"/>
  <c r="AH68" i="8"/>
  <c r="AH69" i="8"/>
  <c r="AH70" i="8"/>
  <c r="AH73" i="8"/>
  <c r="AH11" i="8"/>
  <c r="EB73" i="8"/>
  <c r="DU73" i="8"/>
  <c r="DT73" i="8"/>
  <c r="CB73" i="8"/>
  <c r="CA73" i="8"/>
  <c r="BS73" i="8"/>
  <c r="BR73" i="8"/>
  <c r="EB71" i="8"/>
  <c r="EA71" i="8"/>
  <c r="DZ71" i="8"/>
  <c r="DX71" i="8"/>
  <c r="DW71" i="8"/>
  <c r="DR71" i="8"/>
  <c r="DQ71" i="8"/>
  <c r="DO71" i="8"/>
  <c r="DN71" i="8"/>
  <c r="DK71" i="8"/>
  <c r="DI71" i="8"/>
  <c r="DH71" i="8"/>
  <c r="DF71" i="8"/>
  <c r="DE71" i="8"/>
  <c r="DC71" i="8"/>
  <c r="DB71" i="8"/>
  <c r="CZ71" i="8"/>
  <c r="CY71" i="8"/>
  <c r="CT71" i="8"/>
  <c r="CS71" i="8"/>
  <c r="CN71" i="8"/>
  <c r="CM71" i="8"/>
  <c r="CK71" i="8"/>
  <c r="CJ71" i="8"/>
  <c r="CH71" i="8"/>
  <c r="CG71" i="8"/>
  <c r="CE71" i="8"/>
  <c r="CD71" i="8"/>
  <c r="BY71" i="8"/>
  <c r="BX71" i="8"/>
  <c r="BV71" i="8"/>
  <c r="BU71" i="8"/>
  <c r="BP71" i="8"/>
  <c r="BO71" i="8"/>
  <c r="BL71" i="8"/>
  <c r="BI71" i="8"/>
  <c r="BG71" i="8"/>
  <c r="BF71" i="8"/>
  <c r="BD71" i="8"/>
  <c r="BC71" i="8"/>
  <c r="BA71" i="8"/>
  <c r="AZ71" i="8"/>
  <c r="AU71" i="8"/>
  <c r="AT71" i="8"/>
  <c r="AQ71" i="8"/>
  <c r="AL71" i="8"/>
  <c r="AK71" i="8"/>
  <c r="DU70" i="8"/>
  <c r="DT70" i="8"/>
  <c r="CB70" i="8"/>
  <c r="CA70" i="8"/>
  <c r="BS70" i="8"/>
  <c r="BR70" i="8"/>
  <c r="EB69" i="8"/>
  <c r="DU69" i="8"/>
  <c r="CB69" i="8"/>
  <c r="CA69" i="8"/>
  <c r="BR69" i="8"/>
  <c r="BM71" i="8"/>
  <c r="AO71" i="8"/>
  <c r="DU68" i="8"/>
  <c r="DT68" i="8"/>
  <c r="CP71" i="8"/>
  <c r="CB68" i="8"/>
  <c r="CA68" i="8"/>
  <c r="BS68" i="8"/>
  <c r="BR68" i="8"/>
  <c r="CV68" i="8" s="1"/>
  <c r="EA66" i="8"/>
  <c r="DZ66" i="8"/>
  <c r="DX66" i="8"/>
  <c r="DW66" i="8"/>
  <c r="DR66" i="8"/>
  <c r="DQ66" i="8"/>
  <c r="DO66" i="8"/>
  <c r="DN66" i="8"/>
  <c r="DL66" i="8"/>
  <c r="DK66" i="8"/>
  <c r="DI66" i="8"/>
  <c r="DH66" i="8"/>
  <c r="DF66" i="8"/>
  <c r="DE66" i="8"/>
  <c r="DC66" i="8"/>
  <c r="DB66" i="8"/>
  <c r="CZ66" i="8"/>
  <c r="CY66" i="8"/>
  <c r="CT66" i="8"/>
  <c r="CS66" i="8"/>
  <c r="CP66" i="8"/>
  <c r="CN66" i="8"/>
  <c r="CM66" i="8"/>
  <c r="CK66" i="8"/>
  <c r="CJ66" i="8"/>
  <c r="CH66" i="8"/>
  <c r="CG66" i="8"/>
  <c r="CE66" i="8"/>
  <c r="CD66" i="8"/>
  <c r="BY66" i="8"/>
  <c r="BX66" i="8"/>
  <c r="BV66" i="8"/>
  <c r="BU66" i="8"/>
  <c r="CA66" i="8" s="1"/>
  <c r="BP66" i="8"/>
  <c r="BO66" i="8"/>
  <c r="BM66" i="8"/>
  <c r="BL66" i="8"/>
  <c r="BJ66" i="8"/>
  <c r="BI66" i="8"/>
  <c r="BG66" i="8"/>
  <c r="BF66" i="8"/>
  <c r="BD66" i="8"/>
  <c r="BC66" i="8"/>
  <c r="BA66" i="8"/>
  <c r="AZ66" i="8"/>
  <c r="AU66" i="8"/>
  <c r="AT66" i="8"/>
  <c r="AR66" i="8"/>
  <c r="AQ66" i="8"/>
  <c r="AO66" i="8"/>
  <c r="AN66" i="8"/>
  <c r="AL66" i="8"/>
  <c r="AK66" i="8"/>
  <c r="DU65" i="8"/>
  <c r="DT65" i="8"/>
  <c r="CB65" i="8"/>
  <c r="CA65" i="8"/>
  <c r="BS65" i="8"/>
  <c r="BR65" i="8"/>
  <c r="CV65" i="8" s="1"/>
  <c r="ER65" i="8" s="1"/>
  <c r="DU64" i="8"/>
  <c r="DT64" i="8"/>
  <c r="CB64" i="8"/>
  <c r="CA64" i="8"/>
  <c r="BS64" i="8"/>
  <c r="BR64" i="8"/>
  <c r="DU63" i="8"/>
  <c r="DT63" i="8"/>
  <c r="CB63" i="8"/>
  <c r="CA63" i="8"/>
  <c r="BS63" i="8"/>
  <c r="BR63" i="8"/>
  <c r="CV63" i="8" s="1"/>
  <c r="ER63" i="8" s="1"/>
  <c r="EA62" i="8"/>
  <c r="DZ62" i="8"/>
  <c r="DX62" i="8"/>
  <c r="DW62" i="8"/>
  <c r="DR62" i="8"/>
  <c r="DQ62" i="8"/>
  <c r="DO62" i="8"/>
  <c r="DN62" i="8"/>
  <c r="DL62" i="8"/>
  <c r="DK62" i="8"/>
  <c r="DI62" i="8"/>
  <c r="DH62" i="8"/>
  <c r="DF62" i="8"/>
  <c r="DE62" i="8"/>
  <c r="DC62" i="8"/>
  <c r="DB62" i="8"/>
  <c r="CZ62" i="8"/>
  <c r="CY62" i="8"/>
  <c r="CT62" i="8"/>
  <c r="CS62" i="8"/>
  <c r="CP62" i="8"/>
  <c r="CN62" i="8"/>
  <c r="CM62" i="8"/>
  <c r="CK62" i="8"/>
  <c r="CJ62" i="8"/>
  <c r="CH62" i="8"/>
  <c r="CG62" i="8"/>
  <c r="CE62" i="8"/>
  <c r="CD62" i="8"/>
  <c r="BY62" i="8"/>
  <c r="BX62" i="8"/>
  <c r="BV62" i="8"/>
  <c r="BU62" i="8"/>
  <c r="BP62" i="8"/>
  <c r="BO62" i="8"/>
  <c r="BM62" i="8"/>
  <c r="BL62" i="8"/>
  <c r="BJ62" i="8"/>
  <c r="BI62" i="8"/>
  <c r="BG62" i="8"/>
  <c r="BF62" i="8"/>
  <c r="BD62" i="8"/>
  <c r="BC62" i="8"/>
  <c r="BA62" i="8"/>
  <c r="AZ62" i="8"/>
  <c r="AU62" i="8"/>
  <c r="AT62" i="8"/>
  <c r="AR62" i="8"/>
  <c r="AQ62" i="8"/>
  <c r="AO62" i="8"/>
  <c r="AN62" i="8"/>
  <c r="AL62" i="8"/>
  <c r="AK62" i="8"/>
  <c r="AW62" i="8" s="1"/>
  <c r="DU61" i="8"/>
  <c r="DT61" i="8"/>
  <c r="BS61" i="8"/>
  <c r="CW61" i="8" s="1"/>
  <c r="ES61" i="8" s="1"/>
  <c r="BR61" i="8"/>
  <c r="CV61" i="8" s="1"/>
  <c r="ER61" i="8" s="1"/>
  <c r="DU60" i="8"/>
  <c r="DT60" i="8"/>
  <c r="CB60" i="8"/>
  <c r="CB62" i="8" s="1"/>
  <c r="CA60" i="8"/>
  <c r="CA62" i="8" s="1"/>
  <c r="BS60" i="8"/>
  <c r="BR60" i="8"/>
  <c r="EA59" i="8"/>
  <c r="DZ59" i="8"/>
  <c r="DX59" i="8"/>
  <c r="DW59" i="8"/>
  <c r="DR59" i="8"/>
  <c r="DQ59" i="8"/>
  <c r="DO59" i="8"/>
  <c r="DN59" i="8"/>
  <c r="DL59" i="8"/>
  <c r="DK59" i="8"/>
  <c r="DI59" i="8"/>
  <c r="DH59" i="8"/>
  <c r="DF59" i="8"/>
  <c r="DE59" i="8"/>
  <c r="DC59" i="8"/>
  <c r="DB59" i="8"/>
  <c r="CZ59" i="8"/>
  <c r="CY59" i="8"/>
  <c r="CT59" i="8"/>
  <c r="CS59" i="8"/>
  <c r="CN59" i="8"/>
  <c r="CM59" i="8"/>
  <c r="CK59" i="8"/>
  <c r="CJ59" i="8"/>
  <c r="CH59" i="8"/>
  <c r="CG59" i="8"/>
  <c r="CE59" i="8"/>
  <c r="CD59" i="8"/>
  <c r="BY59" i="8"/>
  <c r="BX59" i="8"/>
  <c r="BV59" i="8"/>
  <c r="BU59" i="8"/>
  <c r="CA59" i="8" s="1"/>
  <c r="BP59" i="8"/>
  <c r="BO59" i="8"/>
  <c r="BM59" i="8"/>
  <c r="BL59" i="8"/>
  <c r="BJ59" i="8"/>
  <c r="BI59" i="8"/>
  <c r="BG59" i="8"/>
  <c r="BF59" i="8"/>
  <c r="BD59" i="8"/>
  <c r="BC59" i="8"/>
  <c r="BA59" i="8"/>
  <c r="AZ59" i="8"/>
  <c r="AU59" i="8"/>
  <c r="AT59" i="8"/>
  <c r="AR59" i="8"/>
  <c r="AQ59" i="8"/>
  <c r="AO59" i="8"/>
  <c r="AN59" i="8"/>
  <c r="AL59" i="8"/>
  <c r="AK59" i="8"/>
  <c r="AW59" i="8" s="1"/>
  <c r="DU58" i="8"/>
  <c r="DT58" i="8"/>
  <c r="CB58" i="8"/>
  <c r="CA58" i="8"/>
  <c r="BS58" i="8"/>
  <c r="BR58" i="8"/>
  <c r="DU56" i="8"/>
  <c r="DT56" i="8"/>
  <c r="CB56" i="8"/>
  <c r="CA56" i="8"/>
  <c r="BS56" i="8"/>
  <c r="BR56" i="8"/>
  <c r="DU55" i="8"/>
  <c r="DT55" i="8"/>
  <c r="CB55" i="8"/>
  <c r="CA55" i="8"/>
  <c r="BS55" i="8"/>
  <c r="BR55" i="8"/>
  <c r="DU54" i="8"/>
  <c r="DT54" i="8"/>
  <c r="CB54" i="8"/>
  <c r="CA54" i="8"/>
  <c r="BS54" i="8"/>
  <c r="DU53" i="8"/>
  <c r="DT53" i="8"/>
  <c r="CB53" i="8"/>
  <c r="CA53" i="8"/>
  <c r="BS53" i="8"/>
  <c r="BR53" i="8"/>
  <c r="DU52" i="8"/>
  <c r="DT52" i="8"/>
  <c r="CB52" i="8"/>
  <c r="CA52" i="8"/>
  <c r="BS52" i="8"/>
  <c r="BR52" i="8"/>
  <c r="DU51" i="8"/>
  <c r="DT51" i="8"/>
  <c r="CB51" i="8"/>
  <c r="CA51" i="8"/>
  <c r="BS51" i="8"/>
  <c r="BR51" i="8"/>
  <c r="DU50" i="8"/>
  <c r="DT50" i="8"/>
  <c r="CB50" i="8"/>
  <c r="CA50" i="8"/>
  <c r="BS50" i="8"/>
  <c r="BR50" i="8"/>
  <c r="DU49" i="8"/>
  <c r="DT49" i="8"/>
  <c r="CB49" i="8"/>
  <c r="CA49" i="8"/>
  <c r="BS49" i="8"/>
  <c r="BR49" i="8"/>
  <c r="EA48" i="8"/>
  <c r="DL48" i="8"/>
  <c r="DC48" i="8"/>
  <c r="DB48" i="8"/>
  <c r="DB67" i="8" s="1"/>
  <c r="DB72" i="8" s="1"/>
  <c r="CP48" i="8"/>
  <c r="CN48" i="8"/>
  <c r="CE48" i="8"/>
  <c r="BV48" i="8"/>
  <c r="BP48" i="8"/>
  <c r="BM48" i="8"/>
  <c r="BJ48" i="8"/>
  <c r="BG48" i="8"/>
  <c r="BD48" i="8"/>
  <c r="BA48" i="8"/>
  <c r="AR48" i="8"/>
  <c r="AO48" i="8"/>
  <c r="AL48" i="8"/>
  <c r="DU47" i="8"/>
  <c r="DT47" i="8"/>
  <c r="CB47" i="8"/>
  <c r="CA47" i="8"/>
  <c r="BS47" i="8"/>
  <c r="BR47" i="8"/>
  <c r="DZ46" i="8"/>
  <c r="DZ48" i="8" s="1"/>
  <c r="DX48" i="8"/>
  <c r="DW46" i="8"/>
  <c r="DW48" i="8" s="1"/>
  <c r="DW67" i="8" s="1"/>
  <c r="DW72" i="8" s="1"/>
  <c r="DR48" i="8"/>
  <c r="DQ46" i="8"/>
  <c r="DQ48" i="8" s="1"/>
  <c r="DO48" i="8"/>
  <c r="DN46" i="8"/>
  <c r="DN48" i="8" s="1"/>
  <c r="DK46" i="8"/>
  <c r="DK48" i="8" s="1"/>
  <c r="DI48" i="8"/>
  <c r="DH46" i="8"/>
  <c r="DH48" i="8" s="1"/>
  <c r="DH67" i="8" s="1"/>
  <c r="DH72" i="8" s="1"/>
  <c r="DF48" i="8"/>
  <c r="DF67" i="8" s="1"/>
  <c r="DE46" i="8"/>
  <c r="DE48" i="8" s="1"/>
  <c r="DB46" i="8"/>
  <c r="CY46" i="8"/>
  <c r="CY48" i="8" s="1"/>
  <c r="CY67" i="8" s="1"/>
  <c r="CY72" i="8" s="1"/>
  <c r="CT48" i="8"/>
  <c r="CT67" i="8" s="1"/>
  <c r="CS46" i="8"/>
  <c r="CS48" i="8" s="1"/>
  <c r="CM46" i="8"/>
  <c r="CM48" i="8" s="1"/>
  <c r="CM67" i="8" s="1"/>
  <c r="CK48" i="8"/>
  <c r="CJ46" i="8"/>
  <c r="CJ48" i="8" s="1"/>
  <c r="CJ67" i="8" s="1"/>
  <c r="CH48" i="8"/>
  <c r="CG46" i="8"/>
  <c r="CG48" i="8" s="1"/>
  <c r="CD46" i="8"/>
  <c r="CD48" i="8" s="1"/>
  <c r="CD67" i="8" s="1"/>
  <c r="CD72" i="8" s="1"/>
  <c r="BX46" i="8"/>
  <c r="BX48" i="8" s="1"/>
  <c r="BX67" i="8" s="1"/>
  <c r="BX72" i="8" s="1"/>
  <c r="BU46" i="8"/>
  <c r="BU48" i="8" s="1"/>
  <c r="BO46" i="8"/>
  <c r="BO48" i="8" s="1"/>
  <c r="BL46" i="8"/>
  <c r="BL48" i="8" s="1"/>
  <c r="BL67" i="8" s="1"/>
  <c r="BL72" i="8" s="1"/>
  <c r="BI46" i="8"/>
  <c r="BI48" i="8" s="1"/>
  <c r="BF46" i="8"/>
  <c r="BF48" i="8" s="1"/>
  <c r="BC46" i="8"/>
  <c r="BC48" i="8" s="1"/>
  <c r="BC67" i="8" s="1"/>
  <c r="AZ46" i="8"/>
  <c r="AZ48" i="8" s="1"/>
  <c r="AZ67" i="8" s="1"/>
  <c r="AU48" i="8"/>
  <c r="AT46" i="8"/>
  <c r="AT48" i="8" s="1"/>
  <c r="AQ46" i="8"/>
  <c r="AQ48" i="8" s="1"/>
  <c r="AN46" i="8"/>
  <c r="AN48" i="8" s="1"/>
  <c r="AN67" i="8" s="1"/>
  <c r="AK46" i="8"/>
  <c r="DU45" i="8"/>
  <c r="DT45" i="8"/>
  <c r="CB45" i="8"/>
  <c r="CA45" i="8"/>
  <c r="BS45" i="8"/>
  <c r="BR45" i="8"/>
  <c r="DU44" i="8"/>
  <c r="DT44" i="8"/>
  <c r="CB44" i="8"/>
  <c r="CA44" i="8"/>
  <c r="BS44" i="8"/>
  <c r="CW44" i="8" s="1"/>
  <c r="ES44" i="8" s="1"/>
  <c r="BR44" i="8"/>
  <c r="DU43" i="8"/>
  <c r="DT43" i="8"/>
  <c r="CB43" i="8"/>
  <c r="CA43" i="8"/>
  <c r="BS43" i="8"/>
  <c r="BR43" i="8"/>
  <c r="DU42" i="8"/>
  <c r="DT42" i="8"/>
  <c r="CB42" i="8"/>
  <c r="CA42" i="8"/>
  <c r="BS42" i="8"/>
  <c r="CW42" i="8" s="1"/>
  <c r="ES42" i="8" s="1"/>
  <c r="BR42" i="8"/>
  <c r="DU41" i="8"/>
  <c r="DT41" i="8"/>
  <c r="CB41" i="8"/>
  <c r="CA41" i="8"/>
  <c r="BS41" i="8"/>
  <c r="BR41" i="8"/>
  <c r="DU40" i="8"/>
  <c r="DT40" i="8"/>
  <c r="CB40" i="8"/>
  <c r="CA40" i="8"/>
  <c r="BS40" i="8"/>
  <c r="CW40" i="8" s="1"/>
  <c r="ES40" i="8" s="1"/>
  <c r="BR40" i="8"/>
  <c r="CB39" i="8"/>
  <c r="CA39" i="8"/>
  <c r="EA37" i="8"/>
  <c r="DZ37" i="8"/>
  <c r="DX37" i="8"/>
  <c r="DW37" i="8"/>
  <c r="DR37" i="8"/>
  <c r="DQ37" i="8"/>
  <c r="DO37" i="8"/>
  <c r="DN37" i="8"/>
  <c r="DL37" i="8"/>
  <c r="DK37" i="8"/>
  <c r="DI37" i="8"/>
  <c r="DH37" i="8"/>
  <c r="DF37" i="8"/>
  <c r="DE37" i="8"/>
  <c r="DC37" i="8"/>
  <c r="DB37" i="8"/>
  <c r="CZ37" i="8"/>
  <c r="CY37" i="8"/>
  <c r="CT37" i="8"/>
  <c r="CS37" i="8"/>
  <c r="CP37" i="8"/>
  <c r="CN37" i="8"/>
  <c r="CM37" i="8"/>
  <c r="CK37" i="8"/>
  <c r="CJ37" i="8"/>
  <c r="CH37" i="8"/>
  <c r="CG37" i="8"/>
  <c r="CE37" i="8"/>
  <c r="CD37" i="8"/>
  <c r="BY37" i="8"/>
  <c r="BX37" i="8"/>
  <c r="BV37" i="8"/>
  <c r="BU37" i="8"/>
  <c r="BP37" i="8"/>
  <c r="BO37" i="8"/>
  <c r="BM37" i="8"/>
  <c r="BL37" i="8"/>
  <c r="BJ37" i="8"/>
  <c r="BI37" i="8"/>
  <c r="BG37" i="8"/>
  <c r="BF37" i="8"/>
  <c r="BD37" i="8"/>
  <c r="BC37" i="8"/>
  <c r="BA37" i="8"/>
  <c r="AZ37" i="8"/>
  <c r="AU37" i="8"/>
  <c r="AT37" i="8"/>
  <c r="AR37" i="8"/>
  <c r="AQ37" i="8"/>
  <c r="AO37" i="8"/>
  <c r="AN37" i="8"/>
  <c r="AL37" i="8"/>
  <c r="AK37" i="8"/>
  <c r="DU36" i="8"/>
  <c r="DT36" i="8"/>
  <c r="CB36" i="8"/>
  <c r="CA36" i="8"/>
  <c r="BS36" i="8"/>
  <c r="BR36" i="8"/>
  <c r="DU35" i="8"/>
  <c r="DT35" i="8"/>
  <c r="CB35" i="8"/>
  <c r="CA35" i="8"/>
  <c r="BS35" i="8"/>
  <c r="BR35" i="8"/>
  <c r="DU34" i="8"/>
  <c r="DT34" i="8"/>
  <c r="CB34" i="8"/>
  <c r="CA34" i="8"/>
  <c r="BS34" i="8"/>
  <c r="BR34" i="8"/>
  <c r="DU33" i="8"/>
  <c r="DT33" i="8"/>
  <c r="CB33" i="8"/>
  <c r="CA33" i="8"/>
  <c r="BS33" i="8"/>
  <c r="BR33" i="8"/>
  <c r="DU32" i="8"/>
  <c r="DT32" i="8"/>
  <c r="CB32" i="8"/>
  <c r="CA32" i="8"/>
  <c r="BS32" i="8"/>
  <c r="BR32" i="8"/>
  <c r="CM30" i="8"/>
  <c r="CG30" i="8"/>
  <c r="EA29" i="8"/>
  <c r="EA30" i="8" s="1"/>
  <c r="DZ29" i="8"/>
  <c r="DZ30" i="8" s="1"/>
  <c r="DX29" i="8"/>
  <c r="DX30" i="8" s="1"/>
  <c r="DW29" i="8"/>
  <c r="DW30" i="8" s="1"/>
  <c r="DR29" i="8"/>
  <c r="DR30" i="8" s="1"/>
  <c r="DQ29" i="8"/>
  <c r="DQ30" i="8" s="1"/>
  <c r="DO29" i="8"/>
  <c r="DO30" i="8" s="1"/>
  <c r="DN29" i="8"/>
  <c r="DN30" i="8" s="1"/>
  <c r="DL29" i="8"/>
  <c r="DL30" i="8" s="1"/>
  <c r="DK29" i="8"/>
  <c r="DK30" i="8" s="1"/>
  <c r="DI29" i="8"/>
  <c r="DI30" i="8" s="1"/>
  <c r="DH29" i="8"/>
  <c r="DH30" i="8" s="1"/>
  <c r="DF29" i="8"/>
  <c r="DF30" i="8" s="1"/>
  <c r="DE29" i="8"/>
  <c r="DE30" i="8" s="1"/>
  <c r="DC29" i="8"/>
  <c r="DC30" i="8" s="1"/>
  <c r="DB29" i="8"/>
  <c r="DB30" i="8" s="1"/>
  <c r="CZ29" i="8"/>
  <c r="CY29" i="8"/>
  <c r="CY30" i="8" s="1"/>
  <c r="CT29" i="8"/>
  <c r="CT30" i="8" s="1"/>
  <c r="CS29" i="8"/>
  <c r="CS30" i="8" s="1"/>
  <c r="CP29" i="8"/>
  <c r="CN29" i="8"/>
  <c r="CN30" i="8" s="1"/>
  <c r="CM29" i="8"/>
  <c r="CK29" i="8"/>
  <c r="CK30" i="8" s="1"/>
  <c r="CJ29" i="8"/>
  <c r="CJ30" i="8" s="1"/>
  <c r="CH29" i="8"/>
  <c r="CH30" i="8" s="1"/>
  <c r="CG29" i="8"/>
  <c r="CE29" i="8"/>
  <c r="CE30" i="8" s="1"/>
  <c r="CD29" i="8"/>
  <c r="CD30" i="8" s="1"/>
  <c r="CB29" i="8"/>
  <c r="BY29" i="8"/>
  <c r="BY30" i="8" s="1"/>
  <c r="BX29" i="8"/>
  <c r="BX30" i="8" s="1"/>
  <c r="BV29" i="8"/>
  <c r="BV30" i="8" s="1"/>
  <c r="CB30" i="8" s="1"/>
  <c r="BU29" i="8"/>
  <c r="BP29" i="8"/>
  <c r="BP30" i="8" s="1"/>
  <c r="BO29" i="8"/>
  <c r="BO30" i="8" s="1"/>
  <c r="BM29" i="8"/>
  <c r="BM30" i="8" s="1"/>
  <c r="BL29" i="8"/>
  <c r="BL30" i="8" s="1"/>
  <c r="BJ29" i="8"/>
  <c r="BJ30" i="8" s="1"/>
  <c r="BI29" i="8"/>
  <c r="BI30" i="8" s="1"/>
  <c r="BG29" i="8"/>
  <c r="BG30" i="8" s="1"/>
  <c r="BF29" i="8"/>
  <c r="BF30" i="8" s="1"/>
  <c r="BD29" i="8"/>
  <c r="BD30" i="8" s="1"/>
  <c r="BC29" i="8"/>
  <c r="BC30" i="8" s="1"/>
  <c r="BA29" i="8"/>
  <c r="BA30" i="8" s="1"/>
  <c r="AZ29" i="8"/>
  <c r="AZ30" i="8" s="1"/>
  <c r="AU29" i="8"/>
  <c r="AU30" i="8" s="1"/>
  <c r="AT29" i="8"/>
  <c r="AT30" i="8" s="1"/>
  <c r="AR29" i="8"/>
  <c r="AR30" i="8" s="1"/>
  <c r="AQ29" i="8"/>
  <c r="AQ30" i="8" s="1"/>
  <c r="AO29" i="8"/>
  <c r="AO30" i="8" s="1"/>
  <c r="AN29" i="8"/>
  <c r="AN30" i="8" s="1"/>
  <c r="AL29" i="8"/>
  <c r="AK29" i="8"/>
  <c r="AK30" i="8" s="1"/>
  <c r="DU28" i="8"/>
  <c r="DT28" i="8"/>
  <c r="CB28" i="8"/>
  <c r="CA28" i="8"/>
  <c r="BS28" i="8"/>
  <c r="BR28" i="8"/>
  <c r="DU27" i="8"/>
  <c r="DT27" i="8"/>
  <c r="BS27" i="8"/>
  <c r="CW27" i="8" s="1"/>
  <c r="ES27" i="8" s="1"/>
  <c r="BR27" i="8"/>
  <c r="CV27" i="8" s="1"/>
  <c r="ER27" i="8" s="1"/>
  <c r="DU26" i="8"/>
  <c r="DT26" i="8"/>
  <c r="CB26" i="8"/>
  <c r="CA26" i="8"/>
  <c r="BS26" i="8"/>
  <c r="BR26" i="8"/>
  <c r="DU25" i="8"/>
  <c r="DT25" i="8"/>
  <c r="CB25" i="8"/>
  <c r="CA25" i="8"/>
  <c r="BS25" i="8"/>
  <c r="BR25" i="8"/>
  <c r="DU24" i="8"/>
  <c r="DT24" i="8"/>
  <c r="CB24" i="8"/>
  <c r="CA24" i="8"/>
  <c r="BS24" i="8"/>
  <c r="BR24" i="8"/>
  <c r="DU23" i="8"/>
  <c r="DT23" i="8"/>
  <c r="CB23" i="8"/>
  <c r="CA23" i="8"/>
  <c r="BS23" i="8"/>
  <c r="BR23" i="8"/>
  <c r="DU22" i="8"/>
  <c r="DT22" i="8"/>
  <c r="CB22" i="8"/>
  <c r="CA22" i="8"/>
  <c r="BS22" i="8"/>
  <c r="BR22" i="8"/>
  <c r="CK21" i="8"/>
  <c r="EA20" i="8"/>
  <c r="EA21" i="8" s="1"/>
  <c r="EA31" i="8" s="1"/>
  <c r="DZ20" i="8"/>
  <c r="DZ21" i="8" s="1"/>
  <c r="DZ31" i="8" s="1"/>
  <c r="DZ38" i="8" s="1"/>
  <c r="DX20" i="8"/>
  <c r="DX21" i="8" s="1"/>
  <c r="DW20" i="8"/>
  <c r="DW21" i="8" s="1"/>
  <c r="DR20" i="8"/>
  <c r="DR21" i="8" s="1"/>
  <c r="DQ20" i="8"/>
  <c r="DQ21" i="8" s="1"/>
  <c r="DQ31" i="8" s="1"/>
  <c r="DQ38" i="8" s="1"/>
  <c r="DO20" i="8"/>
  <c r="DO21" i="8" s="1"/>
  <c r="DN20" i="8"/>
  <c r="DN21" i="8" s="1"/>
  <c r="DN31" i="8" s="1"/>
  <c r="DL20" i="8"/>
  <c r="DL21" i="8" s="1"/>
  <c r="DK20" i="8"/>
  <c r="DK21" i="8" s="1"/>
  <c r="DI20" i="8"/>
  <c r="DI21" i="8" s="1"/>
  <c r="DH20" i="8"/>
  <c r="DH21" i="8" s="1"/>
  <c r="DH31" i="8" s="1"/>
  <c r="DF20" i="8"/>
  <c r="DF21" i="8" s="1"/>
  <c r="DE20" i="8"/>
  <c r="DE21" i="8" s="1"/>
  <c r="DC20" i="8"/>
  <c r="DC21" i="8" s="1"/>
  <c r="DB20" i="8"/>
  <c r="DB21" i="8" s="1"/>
  <c r="DB31" i="8" s="1"/>
  <c r="CZ20" i="8"/>
  <c r="CY20" i="8"/>
  <c r="CY21" i="8" s="1"/>
  <c r="CT20" i="8"/>
  <c r="CT21" i="8" s="1"/>
  <c r="CS20" i="8"/>
  <c r="CS21" i="8" s="1"/>
  <c r="CS31" i="8" s="1"/>
  <c r="CP20" i="8"/>
  <c r="CN20" i="8"/>
  <c r="CN21" i="8" s="1"/>
  <c r="CM20" i="8"/>
  <c r="CM21" i="8" s="1"/>
  <c r="CK20" i="8"/>
  <c r="CJ20" i="8"/>
  <c r="CJ21" i="8" s="1"/>
  <c r="CJ31" i="8" s="1"/>
  <c r="CJ38" i="8" s="1"/>
  <c r="CH20" i="8"/>
  <c r="CH21" i="8" s="1"/>
  <c r="CG20" i="8"/>
  <c r="CG21" i="8" s="1"/>
  <c r="CE20" i="8"/>
  <c r="CE21" i="8" s="1"/>
  <c r="CE31" i="8" s="1"/>
  <c r="CD20" i="8"/>
  <c r="CD21" i="8" s="1"/>
  <c r="BY20" i="8"/>
  <c r="BX20" i="8"/>
  <c r="BX21" i="8" s="1"/>
  <c r="BX31" i="8" s="1"/>
  <c r="BV20" i="8"/>
  <c r="BV21" i="8" s="1"/>
  <c r="BU20" i="8"/>
  <c r="BP20" i="8"/>
  <c r="BP21" i="8" s="1"/>
  <c r="BO20" i="8"/>
  <c r="BO21" i="8" s="1"/>
  <c r="BM20" i="8"/>
  <c r="BL20" i="8"/>
  <c r="BL21" i="8" s="1"/>
  <c r="BJ20" i="8"/>
  <c r="BI20" i="8"/>
  <c r="BI21" i="8" s="1"/>
  <c r="BG20" i="8"/>
  <c r="BG21" i="8" s="1"/>
  <c r="BF20" i="8"/>
  <c r="BF21" i="8" s="1"/>
  <c r="BF31" i="8" s="1"/>
  <c r="BF38" i="8" s="1"/>
  <c r="BD20" i="8"/>
  <c r="BD21" i="8" s="1"/>
  <c r="BC20" i="8"/>
  <c r="BC21" i="8" s="1"/>
  <c r="BA20" i="8"/>
  <c r="BA21" i="8" s="1"/>
  <c r="AZ20" i="8"/>
  <c r="AZ21" i="8" s="1"/>
  <c r="AZ31" i="8" s="1"/>
  <c r="AZ38" i="8" s="1"/>
  <c r="AU20" i="8"/>
  <c r="AU21" i="8" s="1"/>
  <c r="AT20" i="8"/>
  <c r="AT21" i="8" s="1"/>
  <c r="AR20" i="8"/>
  <c r="AR21" i="8" s="1"/>
  <c r="AQ20" i="8"/>
  <c r="AQ21" i="8" s="1"/>
  <c r="AO20" i="8"/>
  <c r="AO21" i="8" s="1"/>
  <c r="AN20" i="8"/>
  <c r="AL20" i="8"/>
  <c r="AK20" i="8"/>
  <c r="DU19" i="8"/>
  <c r="DT19" i="8"/>
  <c r="CB19" i="8"/>
  <c r="CA19" i="8"/>
  <c r="BS19" i="8"/>
  <c r="BR19" i="8"/>
  <c r="DU18" i="8"/>
  <c r="DT18" i="8"/>
  <c r="CB18" i="8"/>
  <c r="CA18" i="8"/>
  <c r="BS18" i="8"/>
  <c r="BR18" i="8"/>
  <c r="CV18" i="8" s="1"/>
  <c r="ER18" i="8" s="1"/>
  <c r="DU17" i="8"/>
  <c r="DT17" i="8"/>
  <c r="CB17" i="8"/>
  <c r="CA17" i="8"/>
  <c r="BS17" i="8"/>
  <c r="BR17" i="8"/>
  <c r="DU16" i="8"/>
  <c r="DT16" i="8"/>
  <c r="CB16" i="8"/>
  <c r="CA16" i="8"/>
  <c r="BS16" i="8"/>
  <c r="BR16" i="8"/>
  <c r="CV16" i="8" s="1"/>
  <c r="ER16" i="8" s="1"/>
  <c r="DU15" i="8"/>
  <c r="DT15" i="8"/>
  <c r="CB15" i="8"/>
  <c r="CA15" i="8"/>
  <c r="BS15" i="8"/>
  <c r="BR15" i="8"/>
  <c r="DU14" i="8"/>
  <c r="DT14" i="8"/>
  <c r="CB14" i="8"/>
  <c r="CA14" i="8"/>
  <c r="BS14" i="8"/>
  <c r="BR14" i="8"/>
  <c r="CV14" i="8" s="1"/>
  <c r="ER14" i="8" s="1"/>
  <c r="EB13" i="8"/>
  <c r="DU13" i="8"/>
  <c r="DT13" i="8"/>
  <c r="CB13" i="8"/>
  <c r="CA13" i="8"/>
  <c r="BR13" i="8"/>
  <c r="EB12" i="8"/>
  <c r="DU12" i="8"/>
  <c r="DT12" i="8"/>
  <c r="CB12" i="8"/>
  <c r="CA12" i="8"/>
  <c r="BS12" i="8"/>
  <c r="BR12" i="8"/>
  <c r="EB11" i="8"/>
  <c r="DU11" i="8"/>
  <c r="DT11" i="8"/>
  <c r="CB11" i="8"/>
  <c r="CA11" i="8"/>
  <c r="BS11" i="8"/>
  <c r="BR11" i="8"/>
  <c r="AW11" i="8"/>
  <c r="AA71" i="8"/>
  <c r="AA66" i="8"/>
  <c r="AA62" i="8"/>
  <c r="AA59" i="8"/>
  <c r="AA67" i="8" s="1"/>
  <c r="AA48" i="8"/>
  <c r="AA37" i="8"/>
  <c r="AA29" i="8"/>
  <c r="AA30" i="8"/>
  <c r="AA20" i="8"/>
  <c r="X66" i="8"/>
  <c r="X62" i="8"/>
  <c r="X59" i="8"/>
  <c r="X48" i="8"/>
  <c r="X37" i="8"/>
  <c r="X29" i="8"/>
  <c r="X30" i="8" s="1"/>
  <c r="X20" i="8"/>
  <c r="X21" i="8"/>
  <c r="U71" i="8"/>
  <c r="U66" i="8"/>
  <c r="U62" i="8"/>
  <c r="U59" i="8"/>
  <c r="U48" i="8"/>
  <c r="U37" i="8"/>
  <c r="U29" i="8"/>
  <c r="U30" i="8" s="1"/>
  <c r="U20" i="8"/>
  <c r="U21" i="8"/>
  <c r="T20" i="8"/>
  <c r="T21" i="8" s="1"/>
  <c r="S21" i="8"/>
  <c r="S20" i="8"/>
  <c r="R71" i="8"/>
  <c r="R66" i="8"/>
  <c r="R62" i="8"/>
  <c r="R59" i="8"/>
  <c r="R48" i="8"/>
  <c r="R67" i="8" s="1"/>
  <c r="R72" i="8" s="1"/>
  <c r="R37" i="8"/>
  <c r="R29" i="8"/>
  <c r="R30" i="8" s="1"/>
  <c r="R20" i="8"/>
  <c r="R21" i="8" s="1"/>
  <c r="P69" i="8"/>
  <c r="P13" i="8"/>
  <c r="O11" i="8"/>
  <c r="CX11" i="8" s="1"/>
  <c r="ET11" i="8" s="1"/>
  <c r="O12" i="8"/>
  <c r="O13" i="8"/>
  <c r="O20" i="8"/>
  <c r="O29" i="8"/>
  <c r="O30" i="8" s="1"/>
  <c r="O37" i="8"/>
  <c r="O46" i="8"/>
  <c r="CX46" i="8" s="1"/>
  <c r="ET46" i="8" s="1"/>
  <c r="O49" i="8"/>
  <c r="O50" i="8"/>
  <c r="O51" i="8"/>
  <c r="CX51" i="8" s="1"/>
  <c r="ET51" i="8" s="1"/>
  <c r="O52" i="8"/>
  <c r="O53" i="8"/>
  <c r="O54" i="8"/>
  <c r="O55" i="8"/>
  <c r="CX55" i="8" s="1"/>
  <c r="ET55" i="8" s="1"/>
  <c r="O56" i="8"/>
  <c r="O58" i="8"/>
  <c r="CX58" i="8" s="1"/>
  <c r="ET58" i="8" s="1"/>
  <c r="O62" i="8"/>
  <c r="O66" i="8"/>
  <c r="O69" i="8"/>
  <c r="O73" i="8"/>
  <c r="L71" i="8"/>
  <c r="L66" i="8"/>
  <c r="L62" i="8"/>
  <c r="L59" i="8"/>
  <c r="L48" i="8"/>
  <c r="L67" i="8" s="1"/>
  <c r="L37" i="8"/>
  <c r="L29" i="8"/>
  <c r="L30" i="8" s="1"/>
  <c r="L20" i="8"/>
  <c r="L21" i="8" s="1"/>
  <c r="J69" i="8"/>
  <c r="J13" i="8"/>
  <c r="I71" i="8"/>
  <c r="I66" i="8"/>
  <c r="I62" i="8"/>
  <c r="I59" i="8"/>
  <c r="I48" i="8"/>
  <c r="I37" i="8"/>
  <c r="I29" i="8"/>
  <c r="I30" i="8" s="1"/>
  <c r="I20" i="8"/>
  <c r="I21" i="8" s="1"/>
  <c r="G69" i="8"/>
  <c r="G71" i="8" s="1"/>
  <c r="G13" i="8"/>
  <c r="F71" i="8"/>
  <c r="F66" i="8"/>
  <c r="F62" i="8"/>
  <c r="F59" i="8"/>
  <c r="F37" i="8"/>
  <c r="F29" i="8"/>
  <c r="F30" i="8" s="1"/>
  <c r="F20" i="8"/>
  <c r="F21" i="8" s="1"/>
  <c r="AG73" i="8"/>
  <c r="AC73" i="8"/>
  <c r="AB73" i="8"/>
  <c r="N73" i="8"/>
  <c r="M73" i="8"/>
  <c r="AF71" i="8"/>
  <c r="AE71" i="8"/>
  <c r="Z71" i="8"/>
  <c r="Y71" i="8"/>
  <c r="W71" i="8"/>
  <c r="V71" i="8"/>
  <c r="T71" i="8"/>
  <c r="S71" i="8"/>
  <c r="P71" i="8"/>
  <c r="K71" i="8"/>
  <c r="J71" i="8"/>
  <c r="E71" i="8"/>
  <c r="D71" i="8"/>
  <c r="AG69" i="8"/>
  <c r="AC69" i="8"/>
  <c r="AB69" i="8"/>
  <c r="AB71" i="8" s="1"/>
  <c r="Q71" i="8"/>
  <c r="N69" i="8"/>
  <c r="H71" i="8"/>
  <c r="AF66" i="8"/>
  <c r="AE66" i="8"/>
  <c r="Z66" i="8"/>
  <c r="Y66" i="8"/>
  <c r="W66" i="8"/>
  <c r="V66" i="8"/>
  <c r="T66" i="8"/>
  <c r="S66" i="8"/>
  <c r="Q66" i="8"/>
  <c r="P66" i="8"/>
  <c r="N66" i="8"/>
  <c r="M66" i="8"/>
  <c r="K66" i="8"/>
  <c r="J66" i="8"/>
  <c r="H66" i="8"/>
  <c r="G66" i="8"/>
  <c r="E66" i="8"/>
  <c r="D66" i="8"/>
  <c r="AC65" i="8"/>
  <c r="AB65" i="8"/>
  <c r="AC64" i="8"/>
  <c r="AC66" i="8" s="1"/>
  <c r="AB64" i="8"/>
  <c r="AB66" i="8" s="1"/>
  <c r="AC63" i="8"/>
  <c r="AB63" i="8"/>
  <c r="AF62" i="8"/>
  <c r="AE62" i="8"/>
  <c r="AC62" i="8"/>
  <c r="AB62" i="8"/>
  <c r="Z62" i="8"/>
  <c r="Y62" i="8"/>
  <c r="W62" i="8"/>
  <c r="V62" i="8"/>
  <c r="T62" i="8"/>
  <c r="S62" i="8"/>
  <c r="Q62" i="8"/>
  <c r="P62" i="8"/>
  <c r="N62" i="8"/>
  <c r="M62" i="8"/>
  <c r="K62" i="8"/>
  <c r="J62" i="8"/>
  <c r="H62" i="8"/>
  <c r="G62" i="8"/>
  <c r="E62" i="8"/>
  <c r="D62" i="8"/>
  <c r="AF59" i="8"/>
  <c r="AE59" i="8"/>
  <c r="Z59" i="8"/>
  <c r="Y59" i="8"/>
  <c r="W59" i="8"/>
  <c r="V59" i="8"/>
  <c r="T59" i="8"/>
  <c r="S59" i="8"/>
  <c r="Q59" i="8"/>
  <c r="P59" i="8"/>
  <c r="K59" i="8"/>
  <c r="J59" i="8"/>
  <c r="H59" i="8"/>
  <c r="G59" i="8"/>
  <c r="E59" i="8"/>
  <c r="D59" i="8"/>
  <c r="AC58" i="8"/>
  <c r="AB58" i="8"/>
  <c r="N58" i="8"/>
  <c r="M58" i="8"/>
  <c r="AC56" i="8"/>
  <c r="AB56" i="8"/>
  <c r="N56" i="8"/>
  <c r="M56" i="8"/>
  <c r="CV56" i="8" s="1"/>
  <c r="ER56" i="8" s="1"/>
  <c r="AC55" i="8"/>
  <c r="AB55" i="8"/>
  <c r="N55" i="8"/>
  <c r="M55" i="8"/>
  <c r="CV55" i="8" s="1"/>
  <c r="ER55" i="8" s="1"/>
  <c r="AC54" i="8"/>
  <c r="AB54" i="8"/>
  <c r="N54" i="8"/>
  <c r="M54" i="8"/>
  <c r="CV54" i="8" s="1"/>
  <c r="ER54" i="8" s="1"/>
  <c r="AG53" i="8"/>
  <c r="AC53" i="8"/>
  <c r="AB53" i="8"/>
  <c r="N53" i="8"/>
  <c r="M53" i="8"/>
  <c r="AC52" i="8"/>
  <c r="AB52" i="8"/>
  <c r="N52" i="8"/>
  <c r="CW52" i="8" s="1"/>
  <c r="ES52" i="8" s="1"/>
  <c r="M52" i="8"/>
  <c r="AC51" i="8"/>
  <c r="AB51" i="8"/>
  <c r="N51" i="8"/>
  <c r="CW51" i="8" s="1"/>
  <c r="ES51" i="8" s="1"/>
  <c r="M51" i="8"/>
  <c r="AC50" i="8"/>
  <c r="AB50" i="8"/>
  <c r="N50" i="8"/>
  <c r="M50" i="8"/>
  <c r="AC49" i="8"/>
  <c r="AB49" i="8"/>
  <c r="N49" i="8"/>
  <c r="CW49" i="8" s="1"/>
  <c r="ES49" i="8" s="1"/>
  <c r="M49" i="8"/>
  <c r="AF48" i="8"/>
  <c r="AF67" i="8" s="1"/>
  <c r="W48" i="8"/>
  <c r="Q48" i="8"/>
  <c r="K48" i="8"/>
  <c r="AC47" i="8"/>
  <c r="AB47" i="8"/>
  <c r="AF46" i="8"/>
  <c r="AE46" i="8"/>
  <c r="AE48" i="8" s="1"/>
  <c r="Z48" i="8"/>
  <c r="Y46" i="8"/>
  <c r="V46" i="8"/>
  <c r="V48" i="8" s="1"/>
  <c r="AC46" i="8"/>
  <c r="S46" i="8"/>
  <c r="P46" i="8"/>
  <c r="P48" i="8" s="1"/>
  <c r="N46" i="8"/>
  <c r="N48" i="8" s="1"/>
  <c r="M46" i="8"/>
  <c r="M48" i="8" s="1"/>
  <c r="J46" i="8"/>
  <c r="J48" i="8" s="1"/>
  <c r="H48" i="8"/>
  <c r="G46" i="8"/>
  <c r="G48" i="8" s="1"/>
  <c r="E46" i="8"/>
  <c r="D46" i="8"/>
  <c r="AC45" i="8"/>
  <c r="AB45" i="8"/>
  <c r="AC44" i="8"/>
  <c r="AB44" i="8"/>
  <c r="AC43" i="8"/>
  <c r="AB43" i="8"/>
  <c r="AC42" i="8"/>
  <c r="AB42" i="8"/>
  <c r="AF37" i="8"/>
  <c r="AE37" i="8"/>
  <c r="Z37" i="8"/>
  <c r="Y37" i="8"/>
  <c r="W37" i="8"/>
  <c r="V37" i="8"/>
  <c r="T37" i="8"/>
  <c r="S37" i="8"/>
  <c r="Q37" i="8"/>
  <c r="P37" i="8"/>
  <c r="N37" i="8"/>
  <c r="M37" i="8"/>
  <c r="K37" i="8"/>
  <c r="J37" i="8"/>
  <c r="H37" i="8"/>
  <c r="G37" i="8"/>
  <c r="E37" i="8"/>
  <c r="D37" i="8"/>
  <c r="AC36" i="8"/>
  <c r="AB36" i="8"/>
  <c r="AC35" i="8"/>
  <c r="AB35" i="8"/>
  <c r="AC34" i="8"/>
  <c r="AB34" i="8"/>
  <c r="AC33" i="8"/>
  <c r="AB33" i="8"/>
  <c r="AC32" i="8"/>
  <c r="AB32" i="8"/>
  <c r="E30" i="8"/>
  <c r="AF29" i="8"/>
  <c r="AF30" i="8" s="1"/>
  <c r="AE29" i="8"/>
  <c r="AE30" i="8" s="1"/>
  <c r="Z29" i="8"/>
  <c r="Y29" i="8"/>
  <c r="W29" i="8"/>
  <c r="W30" i="8" s="1"/>
  <c r="V29" i="8"/>
  <c r="V30" i="8" s="1"/>
  <c r="T29" i="8"/>
  <c r="T30" i="8" s="1"/>
  <c r="S29" i="8"/>
  <c r="S30" i="8" s="1"/>
  <c r="Q29" i="8"/>
  <c r="Q30" i="8" s="1"/>
  <c r="P29" i="8"/>
  <c r="P30" i="8" s="1"/>
  <c r="N29" i="8"/>
  <c r="N30" i="8" s="1"/>
  <c r="M29" i="8"/>
  <c r="M30" i="8" s="1"/>
  <c r="K29" i="8"/>
  <c r="K30" i="8" s="1"/>
  <c r="J29" i="8"/>
  <c r="J30" i="8" s="1"/>
  <c r="H29" i="8"/>
  <c r="H30" i="8" s="1"/>
  <c r="G29" i="8"/>
  <c r="G30" i="8" s="1"/>
  <c r="E29" i="8"/>
  <c r="D29" i="8"/>
  <c r="D30" i="8" s="1"/>
  <c r="AC28" i="8"/>
  <c r="AB28" i="8"/>
  <c r="AC27" i="8"/>
  <c r="AB27" i="8"/>
  <c r="AC26" i="8"/>
  <c r="AB26" i="8"/>
  <c r="AC25" i="8"/>
  <c r="AB25" i="8"/>
  <c r="AC24" i="8"/>
  <c r="AB24" i="8"/>
  <c r="AC23" i="8"/>
  <c r="AB23" i="8"/>
  <c r="AC22" i="8"/>
  <c r="AB22" i="8"/>
  <c r="Q21" i="8"/>
  <c r="AF20" i="8"/>
  <c r="AF21" i="8" s="1"/>
  <c r="AE20" i="8"/>
  <c r="AE21" i="8" s="1"/>
  <c r="Z20" i="8"/>
  <c r="Y20" i="8"/>
  <c r="W20" i="8"/>
  <c r="W21" i="8" s="1"/>
  <c r="V20" i="8"/>
  <c r="V21" i="8" s="1"/>
  <c r="Q20" i="8"/>
  <c r="P20" i="8"/>
  <c r="P21" i="8" s="1"/>
  <c r="N20" i="8"/>
  <c r="M20" i="8"/>
  <c r="K20" i="8"/>
  <c r="K21" i="8" s="1"/>
  <c r="J20" i="8"/>
  <c r="H20" i="8"/>
  <c r="H21" i="8" s="1"/>
  <c r="G20" i="8"/>
  <c r="E20" i="8"/>
  <c r="D20" i="8"/>
  <c r="AC19" i="8"/>
  <c r="AB19" i="8"/>
  <c r="AC18" i="8"/>
  <c r="AB18" i="8"/>
  <c r="AC17" i="8"/>
  <c r="AB17" i="8"/>
  <c r="AC16" i="8"/>
  <c r="AB16" i="8"/>
  <c r="AC15" i="8"/>
  <c r="AC20" i="8" s="1"/>
  <c r="AB15" i="8"/>
  <c r="AC14" i="8"/>
  <c r="AB14" i="8"/>
  <c r="AG13" i="8"/>
  <c r="AC13" i="8"/>
  <c r="AB13" i="8"/>
  <c r="AG12" i="8"/>
  <c r="AC12" i="8"/>
  <c r="AB12" i="8"/>
  <c r="N12" i="8"/>
  <c r="M12" i="8"/>
  <c r="AG11" i="8"/>
  <c r="AC11" i="8"/>
  <c r="AB11" i="8"/>
  <c r="N11" i="8"/>
  <c r="CW11" i="8" s="1"/>
  <c r="ES11" i="8" s="1"/>
  <c r="M11" i="8"/>
  <c r="BR29" i="8" l="1"/>
  <c r="CV26" i="8"/>
  <c r="ER26" i="8" s="1"/>
  <c r="CV32" i="8"/>
  <c r="ER32" i="8" s="1"/>
  <c r="CV34" i="8"/>
  <c r="ER34" i="8" s="1"/>
  <c r="CV36" i="8"/>
  <c r="ER36" i="8" s="1"/>
  <c r="CW39" i="8"/>
  <c r="CV47" i="8"/>
  <c r="ER47" i="8" s="1"/>
  <c r="AD53" i="8"/>
  <c r="CW24" i="8"/>
  <c r="ES24" i="8" s="1"/>
  <c r="CW26" i="8"/>
  <c r="ES26" i="8" s="1"/>
  <c r="CW32" i="8"/>
  <c r="ES32" i="8" s="1"/>
  <c r="CW34" i="8"/>
  <c r="ES34" i="8" s="1"/>
  <c r="CW36" i="8"/>
  <c r="ES36" i="8" s="1"/>
  <c r="CV40" i="8"/>
  <c r="ER40" i="8" s="1"/>
  <c r="CV42" i="8"/>
  <c r="ER42" i="8" s="1"/>
  <c r="CV44" i="8"/>
  <c r="ER44" i="8" s="1"/>
  <c r="CV73" i="8"/>
  <c r="ER73" i="8" s="1"/>
  <c r="CX73" i="8"/>
  <c r="ET73" i="8" s="1"/>
  <c r="ER68" i="8"/>
  <c r="I31" i="8"/>
  <c r="I38" i="8" s="1"/>
  <c r="DF31" i="8"/>
  <c r="DF38" i="8" s="1"/>
  <c r="CW22" i="8"/>
  <c r="ES22" i="8" s="1"/>
  <c r="CW53" i="8"/>
  <c r="ES53" i="8" s="1"/>
  <c r="AR67" i="8"/>
  <c r="AR72" i="8" s="1"/>
  <c r="AP72" i="8"/>
  <c r="CX53" i="8"/>
  <c r="ET53" i="8" s="1"/>
  <c r="CX13" i="8"/>
  <c r="ET13" i="8" s="1"/>
  <c r="CW50" i="8"/>
  <c r="ES50" i="8" s="1"/>
  <c r="F67" i="8"/>
  <c r="EG31" i="8"/>
  <c r="ED38" i="8"/>
  <c r="AJ37" i="8"/>
  <c r="AE67" i="8"/>
  <c r="AE72" i="8" s="1"/>
  <c r="CV49" i="8"/>
  <c r="ER49" i="8" s="1"/>
  <c r="CV50" i="8"/>
  <c r="ER50" i="8" s="1"/>
  <c r="CV51" i="8"/>
  <c r="ER51" i="8" s="1"/>
  <c r="CV52" i="8"/>
  <c r="ER52" i="8" s="1"/>
  <c r="CV53" i="8"/>
  <c r="ER53" i="8" s="1"/>
  <c r="M13" i="8"/>
  <c r="CV13" i="8" s="1"/>
  <c r="ER13" i="8" s="1"/>
  <c r="I67" i="8"/>
  <c r="I72" i="8" s="1"/>
  <c r="CX56" i="8"/>
  <c r="ET56" i="8" s="1"/>
  <c r="CX52" i="8"/>
  <c r="ET52" i="8" s="1"/>
  <c r="O48" i="8"/>
  <c r="CK67" i="8"/>
  <c r="CK72" i="8" s="1"/>
  <c r="CW47" i="8"/>
  <c r="ES47" i="8" s="1"/>
  <c r="CV60" i="8"/>
  <c r="ER60" i="8" s="1"/>
  <c r="CV64" i="8"/>
  <c r="ER64" i="8" s="1"/>
  <c r="CW70" i="8"/>
  <c r="ES70" i="8" s="1"/>
  <c r="CA71" i="8"/>
  <c r="AP31" i="8"/>
  <c r="AP38" i="8" s="1"/>
  <c r="CV58" i="8"/>
  <c r="ER58" i="8" s="1"/>
  <c r="U31" i="8"/>
  <c r="U38" i="8" s="1"/>
  <c r="BX38" i="8"/>
  <c r="CS38" i="8"/>
  <c r="DB38" i="8"/>
  <c r="DH38" i="8"/>
  <c r="DN38" i="8"/>
  <c r="CV23" i="8"/>
  <c r="ER23" i="8" s="1"/>
  <c r="CV25" i="8"/>
  <c r="ER25" i="8" s="1"/>
  <c r="CV28" i="8"/>
  <c r="ER28" i="8" s="1"/>
  <c r="CV33" i="8"/>
  <c r="ER33" i="8" s="1"/>
  <c r="CV35" i="8"/>
  <c r="ER35" i="8" s="1"/>
  <c r="AW37" i="8"/>
  <c r="CA37" i="8"/>
  <c r="DT37" i="8"/>
  <c r="CV39" i="8"/>
  <c r="CV41" i="8"/>
  <c r="ER41" i="8" s="1"/>
  <c r="BR46" i="8"/>
  <c r="BR48" i="8" s="1"/>
  <c r="CV45" i="8"/>
  <c r="ER45" i="8" s="1"/>
  <c r="CW60" i="8"/>
  <c r="ES60" i="8" s="1"/>
  <c r="CW63" i="8"/>
  <c r="ES63" i="8" s="1"/>
  <c r="BS66" i="8"/>
  <c r="CW65" i="8"/>
  <c r="ES65" i="8" s="1"/>
  <c r="AX66" i="8"/>
  <c r="CB66" i="8"/>
  <c r="DU66" i="8"/>
  <c r="CW68" i="8"/>
  <c r="ES68" i="8" s="1"/>
  <c r="CV70" i="8"/>
  <c r="ER70" i="8" s="1"/>
  <c r="BT67" i="8"/>
  <c r="BT72" i="8" s="1"/>
  <c r="CV12" i="8"/>
  <c r="ER12" i="8" s="1"/>
  <c r="AE31" i="8"/>
  <c r="AE38" i="8" s="1"/>
  <c r="CW12" i="8"/>
  <c r="ES12" i="8" s="1"/>
  <c r="J21" i="8"/>
  <c r="AF31" i="8"/>
  <c r="AG31" i="8" s="1"/>
  <c r="AC29" i="8"/>
  <c r="AC30" i="8" s="1"/>
  <c r="CW54" i="8"/>
  <c r="ES54" i="8" s="1"/>
  <c r="CW55" i="8"/>
  <c r="ES55" i="8" s="1"/>
  <c r="CW56" i="8"/>
  <c r="ES56" i="8" s="1"/>
  <c r="CW58" i="8"/>
  <c r="ES58" i="8" s="1"/>
  <c r="AI71" i="8"/>
  <c r="CW73" i="8"/>
  <c r="ES73" i="8" s="1"/>
  <c r="CX37" i="8"/>
  <c r="ET37" i="8" s="1"/>
  <c r="CX54" i="8"/>
  <c r="ET54" i="8" s="1"/>
  <c r="CX50" i="8"/>
  <c r="ET50" i="8" s="1"/>
  <c r="X31" i="8"/>
  <c r="X38" i="8" s="1"/>
  <c r="CW17" i="8"/>
  <c r="ES17" i="8" s="1"/>
  <c r="CW19" i="8"/>
  <c r="ES19" i="8" s="1"/>
  <c r="CV22" i="8"/>
  <c r="ER22" i="8" s="1"/>
  <c r="CW23" i="8"/>
  <c r="ES23" i="8" s="1"/>
  <c r="CW28" i="8"/>
  <c r="ES28" i="8" s="1"/>
  <c r="CW33" i="8"/>
  <c r="ES33" i="8" s="1"/>
  <c r="CW35" i="8"/>
  <c r="ES35" i="8" s="1"/>
  <c r="CW41" i="8"/>
  <c r="ES41" i="8" s="1"/>
  <c r="CW43" i="8"/>
  <c r="ES43" i="8" s="1"/>
  <c r="CW45" i="8"/>
  <c r="ES45" i="8" s="1"/>
  <c r="BG67" i="8"/>
  <c r="BV67" i="8"/>
  <c r="AX71" i="8"/>
  <c r="AC48" i="8"/>
  <c r="AH62" i="8"/>
  <c r="AJ29" i="8"/>
  <c r="AC21" i="8"/>
  <c r="AC31" i="8" s="1"/>
  <c r="D21" i="8"/>
  <c r="J31" i="8"/>
  <c r="J38" i="8" s="1"/>
  <c r="P31" i="8"/>
  <c r="P38" i="8" s="1"/>
  <c r="AH20" i="8"/>
  <c r="Y21" i="8"/>
  <c r="H67" i="8"/>
  <c r="H72" i="8" s="1"/>
  <c r="P67" i="8"/>
  <c r="P72" i="8" s="1"/>
  <c r="Y48" i="8"/>
  <c r="AH46" i="8"/>
  <c r="Q67" i="8"/>
  <c r="Q72" i="8" s="1"/>
  <c r="AH59" i="8"/>
  <c r="AH66" i="8"/>
  <c r="AG71" i="8"/>
  <c r="AD73" i="8"/>
  <c r="F31" i="8"/>
  <c r="F72" i="8"/>
  <c r="AJ20" i="8"/>
  <c r="AA21" i="8"/>
  <c r="AJ21" i="8" s="1"/>
  <c r="AJ48" i="8"/>
  <c r="CX48" i="8" s="1"/>
  <c r="ET48" i="8" s="1"/>
  <c r="AJ66" i="8"/>
  <c r="CW14" i="8"/>
  <c r="ES14" i="8" s="1"/>
  <c r="CW16" i="8"/>
  <c r="ES16" i="8" s="1"/>
  <c r="CW18" i="8"/>
  <c r="ES18" i="8" s="1"/>
  <c r="CA29" i="8"/>
  <c r="BU30" i="8"/>
  <c r="CA30" i="8" s="1"/>
  <c r="CG31" i="8"/>
  <c r="CG38" i="8" s="1"/>
  <c r="AI37" i="8"/>
  <c r="H31" i="8"/>
  <c r="H38" i="8" s="1"/>
  <c r="CV11" i="8"/>
  <c r="ER11" i="8" s="1"/>
  <c r="Z21" i="8"/>
  <c r="AI21" i="8" s="1"/>
  <c r="AI20" i="8"/>
  <c r="E21" i="8"/>
  <c r="E31" i="8" s="1"/>
  <c r="AB29" i="8"/>
  <c r="AB30" i="8" s="1"/>
  <c r="Y30" i="8"/>
  <c r="AH30" i="8" s="1"/>
  <c r="AH29" i="8"/>
  <c r="AH37" i="8"/>
  <c r="Z67" i="8"/>
  <c r="Z72" i="8" s="1"/>
  <c r="W67" i="8"/>
  <c r="AI59" i="8"/>
  <c r="AI66" i="8"/>
  <c r="CW66" i="8" s="1"/>
  <c r="AH71" i="8"/>
  <c r="O59" i="8"/>
  <c r="CX49" i="8"/>
  <c r="ET49" i="8" s="1"/>
  <c r="CX12" i="8"/>
  <c r="ET12" i="8" s="1"/>
  <c r="O21" i="8"/>
  <c r="O31" i="8" s="1"/>
  <c r="O38" i="8" s="1"/>
  <c r="R31" i="8"/>
  <c r="R38" i="8" s="1"/>
  <c r="U67" i="8"/>
  <c r="U72" i="8" s="1"/>
  <c r="AJ30" i="8"/>
  <c r="AJ59" i="8"/>
  <c r="CV15" i="8"/>
  <c r="ER15" i="8" s="1"/>
  <c r="CV17" i="8"/>
  <c r="ER17" i="8" s="1"/>
  <c r="CV19" i="8"/>
  <c r="ER19" i="8" s="1"/>
  <c r="BI31" i="8"/>
  <c r="BI38" i="8" s="1"/>
  <c r="DE31" i="8"/>
  <c r="DE38" i="8" s="1"/>
  <c r="AL30" i="8"/>
  <c r="AX30" i="8" s="1"/>
  <c r="AX29" i="8"/>
  <c r="E48" i="8"/>
  <c r="AJ62" i="8"/>
  <c r="BS20" i="8"/>
  <c r="CW15" i="8"/>
  <c r="ES15" i="8" s="1"/>
  <c r="Z30" i="8"/>
  <c r="AI30" i="8" s="1"/>
  <c r="AI29" i="8"/>
  <c r="O71" i="8"/>
  <c r="T31" i="8"/>
  <c r="T38" i="8" s="1"/>
  <c r="G67" i="8"/>
  <c r="G72" i="8" s="1"/>
  <c r="AG59" i="8"/>
  <c r="AI62" i="8"/>
  <c r="AJ69" i="8"/>
  <c r="CX69" i="8" s="1"/>
  <c r="ET69" i="8" s="1"/>
  <c r="X71" i="8"/>
  <c r="AJ71" i="8" s="1"/>
  <c r="X67" i="8"/>
  <c r="AJ67" i="8" s="1"/>
  <c r="AA72" i="8"/>
  <c r="AW20" i="8"/>
  <c r="AK21" i="8"/>
  <c r="BR20" i="8"/>
  <c r="BR21" i="8" s="1"/>
  <c r="BY21" i="8"/>
  <c r="BY31" i="8" s="1"/>
  <c r="CB20" i="8"/>
  <c r="L31" i="8"/>
  <c r="L38" i="8" s="1"/>
  <c r="AL21" i="8"/>
  <c r="AX21" i="8" s="1"/>
  <c r="AX20" i="8"/>
  <c r="CA20" i="8"/>
  <c r="BU21" i="8"/>
  <c r="BS29" i="8"/>
  <c r="BS30" i="8" s="1"/>
  <c r="AX37" i="8"/>
  <c r="CW37" i="8" s="1"/>
  <c r="ES37" i="8" s="1"/>
  <c r="CB37" i="8"/>
  <c r="DU37" i="8"/>
  <c r="AT67" i="8"/>
  <c r="AT72" i="8" s="1"/>
  <c r="BF67" i="8"/>
  <c r="BF72" i="8" s="1"/>
  <c r="BS46" i="8"/>
  <c r="DT46" i="8"/>
  <c r="DQ67" i="8"/>
  <c r="DQ72" i="8" s="1"/>
  <c r="AL67" i="8"/>
  <c r="AX48" i="8"/>
  <c r="BA67" i="8"/>
  <c r="BA72" i="8" s="1"/>
  <c r="BM67" i="8"/>
  <c r="BM72" i="8" s="1"/>
  <c r="EA67" i="8"/>
  <c r="EA72" i="8" s="1"/>
  <c r="AX59" i="8"/>
  <c r="AX62" i="8"/>
  <c r="DU62" i="8"/>
  <c r="DT66" i="8"/>
  <c r="CB71" i="8"/>
  <c r="AY29" i="8"/>
  <c r="AY59" i="8"/>
  <c r="AY71" i="8"/>
  <c r="CW64" i="8"/>
  <c r="ES64" i="8" s="1"/>
  <c r="CV24" i="8"/>
  <c r="ER24" i="8" s="1"/>
  <c r="DV72" i="8"/>
  <c r="M69" i="8"/>
  <c r="CV69" i="8" s="1"/>
  <c r="ER69" i="8" s="1"/>
  <c r="L72" i="8"/>
  <c r="AT31" i="8"/>
  <c r="AT38" i="8" s="1"/>
  <c r="BV31" i="8"/>
  <c r="BV38" i="8" s="1"/>
  <c r="CD31" i="8"/>
  <c r="CD38" i="8" s="1"/>
  <c r="AW29" i="8"/>
  <c r="CV29" i="8" s="1"/>
  <c r="AK48" i="8"/>
  <c r="AW46" i="8"/>
  <c r="AU67" i="8"/>
  <c r="AU72" i="8" s="1"/>
  <c r="CH67" i="8"/>
  <c r="CH72" i="8" s="1"/>
  <c r="CS67" i="8"/>
  <c r="CS72" i="8" s="1"/>
  <c r="DE67" i="8"/>
  <c r="DE72" i="8" s="1"/>
  <c r="DK67" i="8"/>
  <c r="DK72" i="8" s="1"/>
  <c r="AO67" i="8"/>
  <c r="AO72" i="8" s="1"/>
  <c r="BD67" i="8"/>
  <c r="BD72" i="8" s="1"/>
  <c r="BP67" i="8"/>
  <c r="BP72" i="8" s="1"/>
  <c r="CE67" i="8"/>
  <c r="CE72" i="8" s="1"/>
  <c r="DL67" i="8"/>
  <c r="DL72" i="8" s="1"/>
  <c r="DT62" i="8"/>
  <c r="AW66" i="8"/>
  <c r="BR66" i="8"/>
  <c r="AN71" i="8"/>
  <c r="AY62" i="8"/>
  <c r="BT38" i="8"/>
  <c r="CC31" i="8"/>
  <c r="BW38" i="8"/>
  <c r="CC38" i="8" s="1"/>
  <c r="CW25" i="8"/>
  <c r="ES25" i="8" s="1"/>
  <c r="DV67" i="8"/>
  <c r="DT48" i="8"/>
  <c r="AM21" i="8"/>
  <c r="AY21" i="8" s="1"/>
  <c r="AY20" i="8"/>
  <c r="CX20" i="8" s="1"/>
  <c r="ET20" i="8" s="1"/>
  <c r="AM67" i="8"/>
  <c r="AY66" i="8"/>
  <c r="CX66" i="8" s="1"/>
  <c r="ET66" i="8" s="1"/>
  <c r="CV43" i="8"/>
  <c r="ER43" i="8" s="1"/>
  <c r="AK31" i="8"/>
  <c r="AW30" i="8"/>
  <c r="DX67" i="8"/>
  <c r="DX72" i="8" s="1"/>
  <c r="BJ67" i="8"/>
  <c r="CN67" i="8"/>
  <c r="DC67" i="8"/>
  <c r="DC72" i="8" s="1"/>
  <c r="DZ67" i="8"/>
  <c r="DZ72" i="8" s="1"/>
  <c r="AW71" i="8"/>
  <c r="AY30" i="8"/>
  <c r="DA31" i="8"/>
  <c r="DV30" i="8"/>
  <c r="CC67" i="8"/>
  <c r="BW72" i="8"/>
  <c r="CC72" i="8" s="1"/>
  <c r="DO67" i="8"/>
  <c r="DO72" i="8" s="1"/>
  <c r="DT71" i="8"/>
  <c r="DI67" i="8"/>
  <c r="DI72" i="8" s="1"/>
  <c r="CT72" i="8"/>
  <c r="CM72" i="8"/>
  <c r="CJ72" i="8"/>
  <c r="BL31" i="8"/>
  <c r="BL38" i="8" s="1"/>
  <c r="BR71" i="8"/>
  <c r="BC72" i="8"/>
  <c r="BR59" i="8"/>
  <c r="AZ72" i="8"/>
  <c r="AN72" i="8"/>
  <c r="AN21" i="8"/>
  <c r="AN31" i="8" s="1"/>
  <c r="AN38" i="8" s="1"/>
  <c r="DL31" i="8"/>
  <c r="BA31" i="8"/>
  <c r="BG31" i="8"/>
  <c r="CH31" i="8"/>
  <c r="CN31" i="8"/>
  <c r="CT31" i="8"/>
  <c r="DC31" i="8"/>
  <c r="DI31" i="8"/>
  <c r="DO31" i="8"/>
  <c r="DX31" i="8"/>
  <c r="DT30" i="8"/>
  <c r="BJ21" i="8"/>
  <c r="BS13" i="8"/>
  <c r="DW31" i="8"/>
  <c r="DW38" i="8" s="1"/>
  <c r="CK31" i="8"/>
  <c r="CE38" i="8"/>
  <c r="CZ21" i="8"/>
  <c r="DU20" i="8"/>
  <c r="DR31" i="8"/>
  <c r="EB31" i="8"/>
  <c r="EA38" i="8"/>
  <c r="EB38" i="8" s="1"/>
  <c r="EB21" i="8"/>
  <c r="DU29" i="8"/>
  <c r="CZ30" i="8"/>
  <c r="DU30" i="8" s="1"/>
  <c r="AU31" i="8"/>
  <c r="BP31" i="8"/>
  <c r="AO31" i="8"/>
  <c r="CN72" i="8"/>
  <c r="DT20" i="8"/>
  <c r="AQ31" i="8"/>
  <c r="AQ38" i="8" s="1"/>
  <c r="CM31" i="8"/>
  <c r="CM38" i="8" s="1"/>
  <c r="BR30" i="8"/>
  <c r="CP30" i="8"/>
  <c r="DT29" i="8"/>
  <c r="CB46" i="8"/>
  <c r="BY48" i="8"/>
  <c r="BY67" i="8" s="1"/>
  <c r="BY72" i="8" s="1"/>
  <c r="CZ48" i="8"/>
  <c r="DU46" i="8"/>
  <c r="DF72" i="8"/>
  <c r="DR67" i="8"/>
  <c r="AR31" i="8"/>
  <c r="BC31" i="8"/>
  <c r="BC38" i="8" s="1"/>
  <c r="BM21" i="8"/>
  <c r="CY31" i="8"/>
  <c r="DT21" i="8"/>
  <c r="BS37" i="8"/>
  <c r="DN67" i="8"/>
  <c r="DN72" i="8" s="1"/>
  <c r="AL72" i="8"/>
  <c r="DU59" i="8"/>
  <c r="CP21" i="8"/>
  <c r="BD31" i="8"/>
  <c r="BO31" i="8"/>
  <c r="BO38" i="8" s="1"/>
  <c r="DK31" i="8"/>
  <c r="DK38" i="8" s="1"/>
  <c r="BG72" i="8"/>
  <c r="DT59" i="8"/>
  <c r="BS62" i="8"/>
  <c r="BR37" i="8"/>
  <c r="BI67" i="8"/>
  <c r="BI72" i="8" s="1"/>
  <c r="CA46" i="8"/>
  <c r="CG67" i="8"/>
  <c r="CG72" i="8" s="1"/>
  <c r="AQ67" i="8"/>
  <c r="AQ72" i="8" s="1"/>
  <c r="BU67" i="8"/>
  <c r="CA48" i="8"/>
  <c r="CB59" i="8"/>
  <c r="BO67" i="8"/>
  <c r="BO72" i="8" s="1"/>
  <c r="BV72" i="8"/>
  <c r="CP59" i="8"/>
  <c r="CP67" i="8" s="1"/>
  <c r="CP72" i="8" s="1"/>
  <c r="BS59" i="8"/>
  <c r="BR62" i="8"/>
  <c r="CV62" i="8" s="1"/>
  <c r="ER62" i="8" s="1"/>
  <c r="BJ71" i="8"/>
  <c r="BS69" i="8"/>
  <c r="CW69" i="8" s="1"/>
  <c r="ES69" i="8" s="1"/>
  <c r="DU71" i="8"/>
  <c r="AD54" i="8"/>
  <c r="AC59" i="8"/>
  <c r="AC67" i="8" s="1"/>
  <c r="AD50" i="8"/>
  <c r="AD13" i="8"/>
  <c r="AD12" i="8"/>
  <c r="K67" i="8"/>
  <c r="K72" i="8" s="1"/>
  <c r="G21" i="8"/>
  <c r="G31" i="8" s="1"/>
  <c r="G38" i="8" s="1"/>
  <c r="V31" i="8"/>
  <c r="V38" i="8" s="1"/>
  <c r="Z31" i="8"/>
  <c r="AD11" i="8"/>
  <c r="AG21" i="8"/>
  <c r="AB20" i="8"/>
  <c r="AB21" i="8" s="1"/>
  <c r="Q31" i="8"/>
  <c r="K31" i="8"/>
  <c r="S31" i="8"/>
  <c r="S38" i="8" s="1"/>
  <c r="W31" i="8"/>
  <c r="AF38" i="8"/>
  <c r="AG38" i="8" s="1"/>
  <c r="AB37" i="8"/>
  <c r="AF72" i="8"/>
  <c r="AG72" i="8" s="1"/>
  <c r="AG67" i="8"/>
  <c r="AC37" i="8"/>
  <c r="N13" i="8"/>
  <c r="S48" i="8"/>
  <c r="S67" i="8" s="1"/>
  <c r="S72" i="8" s="1"/>
  <c r="AB46" i="8"/>
  <c r="AB48" i="8" s="1"/>
  <c r="T48" i="8"/>
  <c r="T67" i="8" s="1"/>
  <c r="N59" i="8"/>
  <c r="D48" i="8"/>
  <c r="J67" i="8"/>
  <c r="J72" i="8" s="1"/>
  <c r="V67" i="8"/>
  <c r="V72" i="8" s="1"/>
  <c r="W72" i="8"/>
  <c r="M59" i="8"/>
  <c r="M67" i="8" s="1"/>
  <c r="AB59" i="8"/>
  <c r="AC71" i="8"/>
  <c r="AD71" i="8" s="1"/>
  <c r="AD69" i="8"/>
  <c r="N71" i="8"/>
  <c r="M71" i="8"/>
  <c r="CX62" i="8" l="1"/>
  <c r="ET62" i="8" s="1"/>
  <c r="CX29" i="8"/>
  <c r="ET29" i="8" s="1"/>
  <c r="ER29" i="8"/>
  <c r="CW46" i="8"/>
  <c r="ES46" i="8" s="1"/>
  <c r="ES66" i="8"/>
  <c r="CV37" i="8"/>
  <c r="ER37" i="8" s="1"/>
  <c r="CX30" i="8"/>
  <c r="ET30" i="8" s="1"/>
  <c r="AI31" i="8"/>
  <c r="CX71" i="8"/>
  <c r="ET71" i="8" s="1"/>
  <c r="EG38" i="8"/>
  <c r="CW29" i="8"/>
  <c r="ES29" i="8" s="1"/>
  <c r="BS48" i="8"/>
  <c r="CW62" i="8"/>
  <c r="ES62" i="8" s="1"/>
  <c r="BU31" i="8"/>
  <c r="CW30" i="8"/>
  <c r="ES30" i="8" s="1"/>
  <c r="CV71" i="8"/>
  <c r="ER71" i="8" s="1"/>
  <c r="DT67" i="8"/>
  <c r="X72" i="8"/>
  <c r="AJ72" i="8" s="1"/>
  <c r="O67" i="8"/>
  <c r="O72" i="8" s="1"/>
  <c r="CV46" i="8"/>
  <c r="ER46" i="8" s="1"/>
  <c r="CB31" i="8"/>
  <c r="CW59" i="8"/>
  <c r="ES59" i="8" s="1"/>
  <c r="M21" i="8"/>
  <c r="M31" i="8" s="1"/>
  <c r="M38" i="8" s="1"/>
  <c r="BS67" i="8"/>
  <c r="CV59" i="8"/>
  <c r="ER59" i="8" s="1"/>
  <c r="AM31" i="8"/>
  <c r="AY31" i="8" s="1"/>
  <c r="CV30" i="8"/>
  <c r="ER30" i="8" s="1"/>
  <c r="CV66" i="8"/>
  <c r="ER66" i="8" s="1"/>
  <c r="DT72" i="8"/>
  <c r="CW20" i="8"/>
  <c r="ES20" i="8" s="1"/>
  <c r="CV20" i="8"/>
  <c r="ER20" i="8" s="1"/>
  <c r="AI48" i="8"/>
  <c r="CW13" i="8"/>
  <c r="ES13" i="8" s="1"/>
  <c r="CB21" i="8"/>
  <c r="CA21" i="8"/>
  <c r="DV31" i="8"/>
  <c r="DA38" i="8"/>
  <c r="DV38" i="8" s="1"/>
  <c r="AK67" i="8"/>
  <c r="AW48" i="8"/>
  <c r="AW21" i="8"/>
  <c r="E67" i="8"/>
  <c r="Y67" i="8"/>
  <c r="AH48" i="8"/>
  <c r="AY67" i="8"/>
  <c r="AM72" i="8"/>
  <c r="AY72" i="8" s="1"/>
  <c r="D67" i="8"/>
  <c r="D72" i="8" s="1"/>
  <c r="AK38" i="8"/>
  <c r="AW38" i="8" s="1"/>
  <c r="AW31" i="8"/>
  <c r="CB48" i="8"/>
  <c r="AL31" i="8"/>
  <c r="EB72" i="8"/>
  <c r="AX67" i="8"/>
  <c r="CX59" i="8"/>
  <c r="ET59" i="8" s="1"/>
  <c r="Y31" i="8"/>
  <c r="AH21" i="8"/>
  <c r="D31" i="8"/>
  <c r="AX72" i="8"/>
  <c r="AA31" i="8"/>
  <c r="AI67" i="8"/>
  <c r="CX21" i="8"/>
  <c r="ET21" i="8" s="1"/>
  <c r="F38" i="8"/>
  <c r="CP31" i="8"/>
  <c r="CP38" i="8" s="1"/>
  <c r="CB67" i="8"/>
  <c r="BR31" i="8"/>
  <c r="BJ72" i="8"/>
  <c r="BR67" i="8"/>
  <c r="BS21" i="8"/>
  <c r="BS31" i="8" s="1"/>
  <c r="BD38" i="8"/>
  <c r="CB72" i="8"/>
  <c r="BU72" i="8"/>
  <c r="CA72" i="8" s="1"/>
  <c r="CA67" i="8"/>
  <c r="AR38" i="8"/>
  <c r="DR72" i="8"/>
  <c r="CZ67" i="8"/>
  <c r="DU48" i="8"/>
  <c r="AO38" i="8"/>
  <c r="AU38" i="8"/>
  <c r="CT38" i="8"/>
  <c r="BA38" i="8"/>
  <c r="DT31" i="8"/>
  <c r="CY38" i="8"/>
  <c r="DT38" i="8" s="1"/>
  <c r="BY38" i="8"/>
  <c r="CB38" i="8" s="1"/>
  <c r="DR38" i="8"/>
  <c r="CZ31" i="8"/>
  <c r="DU21" i="8"/>
  <c r="CK38" i="8"/>
  <c r="BJ31" i="8"/>
  <c r="DX38" i="8"/>
  <c r="DI38" i="8"/>
  <c r="CH38" i="8"/>
  <c r="BM31" i="8"/>
  <c r="BP38" i="8"/>
  <c r="BS71" i="8"/>
  <c r="CW71" i="8" s="1"/>
  <c r="ES71" i="8" s="1"/>
  <c r="BR38" i="8"/>
  <c r="DO38" i="8"/>
  <c r="DC38" i="8"/>
  <c r="CN38" i="8"/>
  <c r="BG38" i="8"/>
  <c r="DL38" i="8"/>
  <c r="AD59" i="8"/>
  <c r="M72" i="8"/>
  <c r="AB31" i="8"/>
  <c r="AB38" i="8" s="1"/>
  <c r="AD21" i="8"/>
  <c r="T72" i="8"/>
  <c r="AI72" i="8" s="1"/>
  <c r="Q38" i="8"/>
  <c r="AC38" i="8"/>
  <c r="W38" i="8"/>
  <c r="E38" i="8"/>
  <c r="AC72" i="8"/>
  <c r="K38" i="8"/>
  <c r="Z38" i="8"/>
  <c r="AI38" i="8" s="1"/>
  <c r="AB67" i="8"/>
  <c r="N67" i="8"/>
  <c r="N21" i="8"/>
  <c r="CV48" i="8" l="1"/>
  <c r="ER48" i="8" s="1"/>
  <c r="CV21" i="8"/>
  <c r="ER21" i="8" s="1"/>
  <c r="CW48" i="8"/>
  <c r="ES48" i="8" s="1"/>
  <c r="CX67" i="8"/>
  <c r="ET67" i="8" s="1"/>
  <c r="BU38" i="8"/>
  <c r="CA38" i="8" s="1"/>
  <c r="CA31" i="8"/>
  <c r="CW21" i="8"/>
  <c r="ES21" i="8" s="1"/>
  <c r="AM38" i="8"/>
  <c r="AY38" i="8" s="1"/>
  <c r="CX72" i="8"/>
  <c r="ET72" i="8" s="1"/>
  <c r="Y38" i="8"/>
  <c r="AH38" i="8" s="1"/>
  <c r="AH31" i="8"/>
  <c r="AW67" i="8"/>
  <c r="CV67" i="8" s="1"/>
  <c r="ER67" i="8" s="1"/>
  <c r="AK72" i="8"/>
  <c r="AW72" i="8" s="1"/>
  <c r="D38" i="8"/>
  <c r="CV38" i="8" s="1"/>
  <c r="ER38" i="8" s="1"/>
  <c r="CV31" i="8"/>
  <c r="ER31" i="8" s="1"/>
  <c r="AL38" i="8"/>
  <c r="AX38" i="8" s="1"/>
  <c r="AX31" i="8"/>
  <c r="AA38" i="8"/>
  <c r="AJ38" i="8" s="1"/>
  <c r="AJ31" i="8"/>
  <c r="CX31" i="8" s="1"/>
  <c r="ET31" i="8" s="1"/>
  <c r="AH67" i="8"/>
  <c r="Y72" i="8"/>
  <c r="AH72" i="8" s="1"/>
  <c r="CW67" i="8"/>
  <c r="E72" i="8"/>
  <c r="BR72" i="8"/>
  <c r="BJ38" i="8"/>
  <c r="BM38" i="8"/>
  <c r="BS38" i="8"/>
  <c r="BS72" i="8"/>
  <c r="DU31" i="8"/>
  <c r="CZ38" i="8"/>
  <c r="CZ72" i="8"/>
  <c r="DU67" i="8"/>
  <c r="AD31" i="8"/>
  <c r="AD38" i="8"/>
  <c r="N72" i="8"/>
  <c r="AB72" i="8"/>
  <c r="AD72" i="8" s="1"/>
  <c r="AD67" i="8"/>
  <c r="N31" i="8"/>
  <c r="ES67" i="8" l="1"/>
  <c r="CW31" i="8"/>
  <c r="ES31" i="8" s="1"/>
  <c r="CX38" i="8"/>
  <c r="ET38" i="8" s="1"/>
  <c r="CV72" i="8"/>
  <c r="ER72" i="8" s="1"/>
  <c r="CW72" i="8"/>
  <c r="DU72" i="8"/>
  <c r="DU38" i="8"/>
  <c r="N38" i="8"/>
  <c r="CW38" i="8" s="1"/>
  <c r="ES38" i="8" s="1"/>
  <c r="ES72" i="8" l="1"/>
</calcChain>
</file>

<file path=xl/sharedStrings.xml><?xml version="1.0" encoding="utf-8"?>
<sst xmlns="http://schemas.openxmlformats.org/spreadsheetml/2006/main" count="385" uniqueCount="205">
  <si>
    <t>Sorszám</t>
  </si>
  <si>
    <t xml:space="preserve">C Í M R E N D </t>
  </si>
  <si>
    <t>K I A D Á S O K</t>
  </si>
  <si>
    <t>Munkaadókat terhelő járulékok és szociális hozzájárulási adó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</si>
  <si>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</si>
  <si>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</si>
  <si>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</si>
  <si>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</si>
  <si>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</si>
  <si>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</si>
  <si>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</si>
  <si>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</si>
  <si>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</si>
  <si>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</si>
  <si>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</si>
  <si>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</si>
  <si>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</si>
  <si>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</si>
  <si>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</si>
  <si>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</si>
  <si>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</si>
  <si>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</si>
  <si>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</si>
  <si>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</si>
  <si>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</si>
  <si>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</si>
  <si>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</si>
  <si>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</si>
  <si>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</si>
  <si>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</si>
  <si>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</si>
  <si>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</si>
  <si>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</si>
  <si>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</si>
  <si>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</si>
  <si>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</si>
  <si>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</si>
  <si>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</si>
  <si>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</si>
  <si>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</si>
  <si>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</si>
  <si>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</si>
  <si>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</si>
  <si>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</si>
  <si>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K502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</si>
  <si>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</si>
  <si>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</si>
  <si>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</si>
  <si>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</si>
  <si>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</si>
  <si>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</si>
  <si>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</si>
  <si>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</si>
  <si>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</si>
  <si>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</si>
  <si>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</si>
  <si>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</si>
  <si>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</si>
  <si>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</si>
  <si>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</si>
  <si>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</si>
  <si>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</si>
  <si>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</si>
  <si>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</si>
  <si>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</si>
  <si>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</si>
  <si>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</si>
  <si>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</si>
  <si>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</si>
  <si>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</si>
  <si>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</si>
  <si>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</si>
  <si>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</si>
  <si>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</si>
  <si>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</si>
  <si>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</si>
  <si>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</si>
  <si>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</si>
  <si>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</si>
  <si>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</si>
  <si>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</si>
  <si>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</si>
  <si>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</si>
  <si>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B63 (=B6)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</si>
  <si>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</si>
  <si>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</si>
  <si>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</si>
  <si>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</si>
  <si>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</si>
  <si>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</si>
  <si>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</si>
  <si>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</si>
  <si>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</si>
  <si>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</si>
  <si>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Működési célú támogatások államháztartáson belülről</t>
  </si>
  <si>
    <t>Foglalkoztatottak létszáma (fő)</t>
  </si>
  <si>
    <t>Étkezési Munkacsoport
Akácfa utca 61.</t>
  </si>
  <si>
    <t>Király klub 
 Király utca 97.</t>
  </si>
  <si>
    <t>Átmeneti ellátás
 Peterdy utca 16.</t>
  </si>
  <si>
    <t>Tartós bentlakásos elhelyezés
 Peterdy utca 16.</t>
  </si>
  <si>
    <t>Nyugdíjasház
 Peterdy utca 16.</t>
  </si>
  <si>
    <t>Átmeneti ellátás
Dózsa György út 46.</t>
  </si>
  <si>
    <t>Harmónia klub  
Dózsa György út 46.</t>
  </si>
  <si>
    <t>Nyugdíjasház 
Dózsa György út 46.</t>
  </si>
  <si>
    <t>1120-1</t>
  </si>
  <si>
    <t>1130-1</t>
  </si>
  <si>
    <t>1130-2</t>
  </si>
  <si>
    <t>1130</t>
  </si>
  <si>
    <t>1140-2</t>
  </si>
  <si>
    <t>1140</t>
  </si>
  <si>
    <t>1101=1110-1150</t>
  </si>
  <si>
    <t>Ifjúság - egészségügyi gondozás</t>
  </si>
  <si>
    <t>Gyermekek napközbeni ellátása összesen</t>
  </si>
  <si>
    <t>Felnőtt fogászat</t>
  </si>
  <si>
    <t>Gyermek fogászat</t>
  </si>
  <si>
    <t>Egészségügyi Ellátás Összesen</t>
  </si>
  <si>
    <t>Bischitz Johanna Integrált 
Humán Szolgáltató Központ 
MINDÖSSZESEN</t>
  </si>
  <si>
    <t>Peterdy utca 16. 
Összesen</t>
  </si>
  <si>
    <t>Tartós Bentlakásos ellátás 
Dózsa György út 46.</t>
  </si>
  <si>
    <t>Szociális Ágazat 
Összesen</t>
  </si>
  <si>
    <t>Otthoni szakápolás 
Dózsa György út 46.</t>
  </si>
  <si>
    <t>Eredeti előirányzat</t>
  </si>
  <si>
    <t>Módosított előirányzat</t>
  </si>
  <si>
    <t>Teljesítés</t>
  </si>
  <si>
    <t>B411</t>
  </si>
  <si>
    <t>1100</t>
  </si>
  <si>
    <t>Budapest Főváros VII. Kerület Erzsébetváros Önkormányzata
szociális-egészségügyi intézményeinek 2021. évi költségvetési és finanszírozási  előirányzatai és teljesítési adatai telephelyenkénti bontásban</t>
  </si>
  <si>
    <t>Központi irányítás
Nyár utca 7.</t>
  </si>
  <si>
    <t>1110</t>
  </si>
  <si>
    <t>Nappali Klub 
Akácfa utca 61.</t>
  </si>
  <si>
    <t>Akácfa utca 61. 
Összesen</t>
  </si>
  <si>
    <t>ezer  Ft</t>
  </si>
  <si>
    <t>1120-2</t>
  </si>
  <si>
    <t>1120-3</t>
  </si>
  <si>
    <t>1120-4</t>
  </si>
  <si>
    <t>1120-5</t>
  </si>
  <si>
    <t>1140-1</t>
  </si>
  <si>
    <t>1140-3</t>
  </si>
  <si>
    <t>1140-4</t>
  </si>
  <si>
    <t>1150-1</t>
  </si>
  <si>
    <t>1160-1170</t>
  </si>
  <si>
    <t>1190</t>
  </si>
  <si>
    <t>1210</t>
  </si>
  <si>
    <t>1220</t>
  </si>
  <si>
    <t>1230-1</t>
  </si>
  <si>
    <t>1240</t>
  </si>
  <si>
    <t>1250</t>
  </si>
  <si>
    <t>Nappali klub
Dohány utca 22-24.</t>
  </si>
  <si>
    <t>Házi segítségnyújtás 
Dohány utca 22-24.</t>
  </si>
  <si>
    <t>Jelzőrendszeres házi segítségnyújtás                                      Dohány utca 22-24.</t>
  </si>
  <si>
    <t>Dohány utca 22-24. 
Összesen</t>
  </si>
  <si>
    <t>Nappali klub
Peterdy utca 16.</t>
  </si>
  <si>
    <t>Nappali klub
 Dózsa György út 46.</t>
  </si>
  <si>
    <t>Dózsa György út 46. 
Összesen</t>
  </si>
  <si>
    <t>Hutyra Ferenc utca 11-15.
Esély Családsegítő és Foglalkoztatási 
Tanácsadó Szolgálat</t>
  </si>
  <si>
    <t xml:space="preserve"> Kertész utca 20.
Család- és Gyermekjóléti Központ -
Szolgáltatási Centrum</t>
  </si>
  <si>
    <t>Esély Családsegítő és Foglalkoztatási Tanácsadó Szolgálat összesen</t>
  </si>
  <si>
    <t xml:space="preserve">Dob utca 23.
Bölcsőde </t>
  </si>
  <si>
    <t xml:space="preserve">Lövölde tér 1.
Bölcsőde </t>
  </si>
  <si>
    <t xml:space="preserve">Városligeti fasor 39-41.
Bölcsőde </t>
  </si>
  <si>
    <t>Varázsdoboz Játszóház Dob utca 27.</t>
  </si>
  <si>
    <t>Garay utca 28.
Raktár</t>
  </si>
  <si>
    <t>Háziorvosi Szolgálat (felnőtt és gyermek háziorvosi rendelők) telephelyei</t>
  </si>
  <si>
    <t>Háziorvosi ügyeleti ellátás (felnőtt és gyermek háziorvosi ügyelet) telephelyei</t>
  </si>
  <si>
    <t>Szájsebészet röntgen</t>
  </si>
  <si>
    <t>Család- és nővédelmi egészségügyi gondozás
(Rottenbiller utca 27., Madách Imre utca 2-6.)</t>
  </si>
  <si>
    <t xml:space="preserve"> Rózsa utca 3.
Karitatív Iroda</t>
  </si>
  <si>
    <t>Intézményi Üzemeltetési csoport
(Közoktatás élelmezés)</t>
  </si>
  <si>
    <t>Képzési - Fejlesztési Csoport és Projekt Iroda</t>
  </si>
  <si>
    <t>2020. évi 
előirányzat</t>
  </si>
  <si>
    <t>2021. évi 
előirányzat</t>
  </si>
  <si>
    <t>Index 
2021/2020.</t>
  </si>
  <si>
    <t>K513</t>
  </si>
  <si>
    <t>Felhalmozási célú támogatások az Európai Uniónak</t>
  </si>
  <si>
    <t>K89</t>
  </si>
  <si>
    <t>Egyéb felhalmozási célú kiadások (14+…18)</t>
  </si>
  <si>
    <t>Felhalmozási kiadások összesen (12+13+19)</t>
  </si>
  <si>
    <t>Költségvetési kiadások mindösszesen (11+20)</t>
  </si>
  <si>
    <t>Hosszú lejáratú hitelek, kölcsönök törlesztése pénzügyi vállalkozásnak</t>
  </si>
  <si>
    <t>K9122</t>
  </si>
  <si>
    <t>Központi, irányító szervi támogatás folyósítása</t>
  </si>
  <si>
    <t>Pénzeszközök lekötött bankbetétként elhelyezése</t>
  </si>
  <si>
    <t>Finanszírozási kiadások (22+…+26)</t>
  </si>
  <si>
    <t>Kiadások mindösszesen (21+27)</t>
  </si>
  <si>
    <t>Termékek és szolgáltatások adói (32+…+34)</t>
  </si>
  <si>
    <t>Közhatalmi bevételek (31+35+36)</t>
  </si>
  <si>
    <t>Készletértékesítés ellenértéke</t>
  </si>
  <si>
    <t>Kamatbevételek és más nyereségjellegű bevételek</t>
  </si>
  <si>
    <t>B53</t>
  </si>
  <si>
    <t>Egyéb tárgyi eszközök értékesítése</t>
  </si>
  <si>
    <t>B74</t>
  </si>
  <si>
    <t>B75</t>
  </si>
  <si>
    <t>Lekötött bankbetétek megszüntetése</t>
  </si>
  <si>
    <t>VEKOP 6.2.1-15-2016-00003
Csányi utca</t>
  </si>
  <si>
    <t>VEKOP 6.2.1-15-2016-00004
Verseny utca</t>
  </si>
  <si>
    <t>Egészséges Budapest</t>
  </si>
  <si>
    <t>B410</t>
  </si>
  <si>
    <t>Biztosító által fizetett kártérítés</t>
  </si>
  <si>
    <t>Működési bevételek (38+39…+47)</t>
  </si>
  <si>
    <t>Felhalmozási bevételek (49+50)</t>
  </si>
  <si>
    <t>Felhalmozási célú átvett pénzeszközök (53+54)</t>
  </si>
  <si>
    <t>Költségvetési bevételek összesen (29+30+37+48+51+52+55)</t>
  </si>
  <si>
    <t>Belföldi finanszírozás bevételei (57+58+59)</t>
  </si>
  <si>
    <t>Bevételek összesen (56+60)</t>
  </si>
  <si>
    <t>Személyi juttatások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</si>
</sst>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17">
    <xf numFmtId="0" fontId="0" fillId="0" borderId="0" xfId="0"/>
    <xf numFmtId="3" fontId="2" fillId="0" borderId="9" xfId="1" applyNumberFormat="1" applyFont="1" applyFill="1" applyBorder="1" applyAlignment="1">
      <alignment vertical="center"/>
    </xf>
    <xf numFmtId="3" fontId="2" fillId="0" borderId="49" xfId="1" applyNumberFormat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7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27" xfId="1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horizontal="center" vertical="center" wrapText="1"/>
    </xf>
    <xf numFmtId="10" fontId="2" fillId="0" borderId="0" xfId="1" applyNumberFormat="1" applyFont="1" applyFill="1" applyAlignment="1">
      <alignment vertical="center"/>
    </xf>
    <xf numFmtId="10" fontId="2" fillId="0" borderId="0" xfId="1" applyNumberFormat="1" applyFont="1" applyFill="1" applyAlignment="1">
      <alignment horizontal="right" vertical="center"/>
    </xf>
    <xf numFmtId="3" fontId="2" fillId="0" borderId="15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1" fillId="0" borderId="55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1" fillId="0" borderId="36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5" fillId="0" borderId="7" xfId="1" applyNumberFormat="1" applyFont="1" applyFill="1" applyBorder="1" applyAlignment="1">
      <alignment vertical="center"/>
    </xf>
    <xf numFmtId="3" fontId="5" fillId="0" borderId="52" xfId="1" applyNumberFormat="1" applyFont="1" applyFill="1" applyBorder="1" applyAlignment="1">
      <alignment vertical="center"/>
    </xf>
    <xf numFmtId="3" fontId="1" fillId="0" borderId="41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4" fontId="2" fillId="0" borderId="19" xfId="1" applyNumberFormat="1" applyFont="1" applyFill="1" applyBorder="1" applyAlignment="1">
      <alignment vertical="center"/>
    </xf>
    <xf numFmtId="4" fontId="2" fillId="0" borderId="14" xfId="1" applyNumberFormat="1" applyFont="1" applyFill="1" applyBorder="1" applyAlignment="1">
      <alignment vertical="center"/>
    </xf>
    <xf numFmtId="4" fontId="2" fillId="0" borderId="40" xfId="1" applyNumberFormat="1" applyFont="1" applyFill="1" applyBorder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22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10" fontId="1" fillId="0" borderId="0" xfId="2" applyNumberFormat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1" fillId="0" borderId="2" xfId="1" applyFont="1" applyFill="1" applyBorder="1"/>
    <xf numFmtId="0" fontId="1" fillId="0" borderId="3" xfId="1" applyFont="1" applyFill="1" applyBorder="1"/>
    <xf numFmtId="3" fontId="2" fillId="0" borderId="17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32" xfId="0" applyFont="1" applyFill="1" applyBorder="1" applyAlignment="1">
      <alignment horizontal="center"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56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29" xfId="0" applyFont="1" applyFill="1" applyBorder="1" applyAlignment="1">
      <alignment horizontal="center"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1" fillId="0" borderId="35" xfId="0" applyFont="1" applyFill="1" applyBorder="1" applyAlignment="1">
      <alignment horizontal="center"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0" fontId="1" fillId="0" borderId="36" xfId="1" applyFont="1" applyFill="1" applyBorder="1" applyAlignment="1">
      <alignment vertical="center"/>
    </xf>
    <xf numFmtId="0" fontId="1" fillId="0" borderId="24" xfId="1" applyFont="1" applyFill="1" applyBorder="1" applyAlignment="1">
      <alignment vertical="center"/>
    </xf>
    <xf numFmtId="3" fontId="5" fillId="0" borderId="46" xfId="1" applyNumberFormat="1" applyFont="1" applyFill="1" applyBorder="1" applyAlignment="1">
      <alignment vertical="center"/>
    </xf>
    <xf numFmtId="3" fontId="5" fillId="0" borderId="60" xfId="1" applyNumberFormat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7" xfId="1" applyFont="1" applyFill="1" applyBorder="1" applyAlignment="1">
      <alignment vertical="center"/>
    </xf>
    <xf numFmtId="2" fontId="2" fillId="0" borderId="0" xfId="1" applyNumberFormat="1" applyFont="1" applyFill="1" applyAlignment="1">
      <alignment vertical="center"/>
    </xf>
    <xf numFmtId="2" fontId="2" fillId="0" borderId="27" xfId="1" applyNumberFormat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3" fontId="2" fillId="0" borderId="46" xfId="1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vertical="center"/>
    </xf>
    <xf numFmtId="0" fontId="1" fillId="0" borderId="37" xfId="1" applyFont="1" applyFill="1" applyBorder="1" applyAlignment="1">
      <alignment vertical="center"/>
    </xf>
    <xf numFmtId="0" fontId="1" fillId="0" borderId="23" xfId="1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4" fontId="2" fillId="0" borderId="54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3" fontId="1" fillId="0" borderId="63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53" xfId="1" applyNumberFormat="1" applyFont="1" applyFill="1" applyBorder="1" applyAlignment="1">
      <alignment vertical="center"/>
    </xf>
    <xf numFmtId="3" fontId="1" fillId="0" borderId="74" xfId="1" applyNumberFormat="1" applyFont="1" applyFill="1" applyBorder="1" applyAlignment="1">
      <alignment vertical="center"/>
    </xf>
    <xf numFmtId="3" fontId="1" fillId="0" borderId="75" xfId="1" applyNumberFormat="1" applyFont="1" applyFill="1" applyBorder="1" applyAlignment="1">
      <alignment vertical="center"/>
    </xf>
    <xf numFmtId="3" fontId="1" fillId="0" borderId="76" xfId="1" applyNumberFormat="1" applyFont="1" applyFill="1" applyBorder="1" applyAlignment="1">
      <alignment vertical="center"/>
    </xf>
    <xf numFmtId="3" fontId="1" fillId="0" borderId="39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vertical="center"/>
    </xf>
    <xf numFmtId="3" fontId="1" fillId="0" borderId="4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right" vertical="center"/>
    </xf>
    <xf numFmtId="3" fontId="2" fillId="0" borderId="3" xfId="1" applyNumberFormat="1" applyFont="1" applyFill="1" applyBorder="1" applyAlignment="1">
      <alignment horizontal="center" vertical="center"/>
    </xf>
    <xf numFmtId="10" fontId="1" fillId="0" borderId="47" xfId="5" applyNumberFormat="1" applyFont="1" applyFill="1" applyBorder="1" applyAlignment="1">
      <alignment vertical="center"/>
    </xf>
    <xf numFmtId="10" fontId="1" fillId="0" borderId="47" xfId="1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10" fontId="2" fillId="0" borderId="79" xfId="5" applyNumberFormat="1" applyFont="1" applyFill="1" applyBorder="1" applyAlignment="1">
      <alignment vertical="center"/>
    </xf>
    <xf numFmtId="3" fontId="2" fillId="0" borderId="80" xfId="1" applyNumberFormat="1" applyFont="1" applyFill="1" applyBorder="1" applyAlignment="1">
      <alignment vertical="center"/>
    </xf>
    <xf numFmtId="10" fontId="2" fillId="0" borderId="28" xfId="5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2" fillId="0" borderId="73" xfId="1" applyNumberFormat="1" applyFont="1" applyFill="1" applyBorder="1" applyAlignment="1">
      <alignment vertical="center"/>
    </xf>
    <xf numFmtId="10" fontId="2" fillId="0" borderId="82" xfId="5" applyNumberFormat="1" applyFont="1" applyFill="1" applyBorder="1" applyAlignment="1">
      <alignment vertical="center"/>
    </xf>
    <xf numFmtId="3" fontId="2" fillId="0" borderId="83" xfId="1" applyNumberFormat="1" applyFont="1" applyFill="1" applyBorder="1" applyAlignment="1">
      <alignment vertical="center"/>
    </xf>
    <xf numFmtId="10" fontId="1" fillId="0" borderId="4" xfId="5" applyNumberFormat="1" applyFont="1" applyFill="1" applyBorder="1" applyAlignment="1">
      <alignment vertical="center"/>
    </xf>
    <xf numFmtId="10" fontId="1" fillId="0" borderId="28" xfId="1" applyNumberFormat="1" applyFont="1" applyFill="1" applyBorder="1" applyAlignment="1">
      <alignment vertical="center"/>
    </xf>
    <xf numFmtId="10" fontId="1" fillId="0" borderId="8" xfId="5" applyNumberFormat="1" applyFont="1" applyFill="1" applyBorder="1" applyAlignment="1">
      <alignment vertical="center"/>
    </xf>
    <xf numFmtId="3" fontId="1" fillId="0" borderId="20" xfId="1" applyNumberFormat="1" applyFont="1" applyFill="1" applyBorder="1" applyAlignment="1">
      <alignment vertical="center"/>
    </xf>
    <xf numFmtId="10" fontId="1" fillId="0" borderId="31" xfId="1" applyNumberFormat="1" applyFont="1" applyFill="1" applyBorder="1" applyAlignment="1">
      <alignment vertical="center"/>
    </xf>
    <xf numFmtId="10" fontId="1" fillId="0" borderId="85" xfId="5" applyNumberFormat="1" applyFont="1" applyFill="1" applyBorder="1" applyAlignment="1">
      <alignment vertical="center"/>
    </xf>
    <xf numFmtId="3" fontId="1" fillId="0" borderId="86" xfId="1" applyNumberFormat="1" applyFont="1" applyFill="1" applyBorder="1" applyAlignment="1">
      <alignment vertical="center"/>
    </xf>
    <xf numFmtId="10" fontId="1" fillId="0" borderId="85" xfId="1" applyNumberFormat="1" applyFont="1" applyFill="1" applyBorder="1" applyAlignment="1">
      <alignment vertical="center"/>
    </xf>
    <xf numFmtId="10" fontId="5" fillId="0" borderId="10" xfId="5" applyNumberFormat="1" applyFont="1" applyFill="1" applyBorder="1" applyAlignment="1">
      <alignment vertical="center"/>
    </xf>
    <xf numFmtId="10" fontId="2" fillId="0" borderId="28" xfId="1" applyNumberFormat="1" applyFont="1" applyFill="1" applyBorder="1" applyAlignment="1">
      <alignment vertical="center"/>
    </xf>
    <xf numFmtId="10" fontId="2" fillId="0" borderId="82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10" fontId="2" fillId="0" borderId="79" xfId="1" applyNumberFormat="1" applyFont="1" applyFill="1" applyBorder="1" applyAlignment="1">
      <alignment vertical="center"/>
    </xf>
    <xf numFmtId="3" fontId="1" fillId="0" borderId="54" xfId="1" applyNumberFormat="1" applyFont="1" applyFill="1" applyBorder="1" applyAlignment="1">
      <alignment vertical="center"/>
    </xf>
    <xf numFmtId="10" fontId="1" fillId="0" borderId="13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10" fontId="1" fillId="0" borderId="40" xfId="1" applyNumberFormat="1" applyFont="1" applyFill="1" applyBorder="1" applyAlignment="1">
      <alignment vertical="center"/>
    </xf>
    <xf numFmtId="3" fontId="1" fillId="0" borderId="62" xfId="1" applyNumberFormat="1" applyFont="1" applyFill="1" applyBorder="1" applyAlignment="1">
      <alignment vertical="center"/>
    </xf>
    <xf numFmtId="10" fontId="2" fillId="0" borderId="10" xfId="1" applyNumberFormat="1" applyFont="1" applyFill="1" applyBorder="1" applyAlignment="1">
      <alignment vertical="center"/>
    </xf>
    <xf numFmtId="10" fontId="2" fillId="0" borderId="34" xfId="1" applyNumberFormat="1" applyFont="1" applyFill="1" applyBorder="1" applyAlignment="1">
      <alignment vertical="center"/>
    </xf>
    <xf numFmtId="10" fontId="2" fillId="0" borderId="31" xfId="1" applyNumberFormat="1" applyFont="1" applyFill="1" applyBorder="1" applyAlignment="1">
      <alignment vertical="center"/>
    </xf>
    <xf numFmtId="10" fontId="1" fillId="0" borderId="38" xfId="1" applyNumberFormat="1" applyFont="1" applyFill="1" applyBorder="1" applyAlignment="1">
      <alignment vertical="center"/>
    </xf>
    <xf numFmtId="10" fontId="2" fillId="0" borderId="13" xfId="1" applyNumberFormat="1" applyFont="1" applyFill="1" applyBorder="1" applyAlignment="1">
      <alignment vertical="center"/>
    </xf>
    <xf numFmtId="4" fontId="2" fillId="0" borderId="77" xfId="1" applyNumberFormat="1" applyFont="1" applyFill="1" applyBorder="1" applyAlignment="1">
      <alignment vertical="center"/>
    </xf>
    <xf numFmtId="10" fontId="2" fillId="0" borderId="40" xfId="1" applyNumberFormat="1" applyFont="1" applyFill="1" applyBorder="1" applyAlignment="1">
      <alignment vertical="center"/>
    </xf>
    <xf numFmtId="10" fontId="2" fillId="0" borderId="13" xfId="5" applyNumberFormat="1" applyFont="1" applyFill="1" applyBorder="1" applyAlignment="1">
      <alignment vertical="center"/>
    </xf>
    <xf numFmtId="0" fontId="2" fillId="0" borderId="7" xfId="1" applyFont="1" applyFill="1" applyBorder="1" applyAlignment="1">
      <alignment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0" fontId="2" fillId="0" borderId="81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4" xfId="0" applyFont="1" applyFill="1" applyBorder="1" applyAlignment="1">
      <alignment horizontal="center" vertical="center"/>
    </xf>
    <xf numFmtId="0" fontId="2" fillId="0" borderId="7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90" xfId="0" applyFont="1" applyFill="1" applyBorder="1" applyAlignment="1">
      <alignment horizontal="center" vertical="center"/>
    </xf>
    <xf numFmtId="0" fontId="1" fillId="0" borderId="75" xfId="0" applyFont="1" applyFill="1" applyBorder="1" applyAlignment="1">
      <alignment horizontal="center" vertical="center"/>
    </xf>
    <xf numFmtId="0" fontId="1" fillId="0" borderId="19" xfId="1" applyFont="1" applyFill="1" applyBorder="1" applyAlignment="1"/>
    <xf numFmtId="0" fontId="1" fillId="0" borderId="14" xfId="1" applyFont="1" applyFill="1" applyBorder="1" applyAlignment="1"/>
    <xf numFmtId="0" fontId="1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22" xfId="1" applyNumberFormat="1" applyFont="1" applyFill="1" applyBorder="1" applyAlignment="1">
      <alignment vertical="center"/>
    </xf>
    <xf numFmtId="3" fontId="1" fillId="0" borderId="92" xfId="1" applyNumberFormat="1" applyFont="1" applyFill="1" applyBorder="1" applyAlignment="1">
      <alignment vertical="center"/>
    </xf>
    <xf numFmtId="2" fontId="2" fillId="0" borderId="68" xfId="1" applyNumberFormat="1" applyFont="1" applyFill="1" applyBorder="1" applyAlignment="1">
      <alignment vertical="center"/>
    </xf>
    <xf numFmtId="2" fontId="2" fillId="0" borderId="1" xfId="1" applyNumberFormat="1" applyFont="1" applyFill="1" applyBorder="1" applyAlignment="1">
      <alignment vertical="center"/>
    </xf>
    <xf numFmtId="3" fontId="1" fillId="0" borderId="63" xfId="5" applyNumberFormat="1" applyFont="1" applyFill="1" applyBorder="1" applyAlignment="1">
      <alignment vertical="center"/>
    </xf>
    <xf numFmtId="3" fontId="1" fillId="0" borderId="22" xfId="5" applyNumberFormat="1" applyFont="1" applyFill="1" applyBorder="1" applyAlignment="1">
      <alignment vertical="center"/>
    </xf>
    <xf numFmtId="3" fontId="2" fillId="0" borderId="87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91" xfId="5" applyNumberFormat="1" applyFont="1" applyFill="1" applyBorder="1" applyAlignment="1">
      <alignment vertical="center"/>
    </xf>
    <xf numFmtId="3" fontId="5" fillId="0" borderId="61" xfId="5" applyNumberFormat="1" applyFont="1" applyFill="1" applyBorder="1" applyAlignment="1">
      <alignment vertical="center"/>
    </xf>
    <xf numFmtId="3" fontId="2" fillId="0" borderId="91" xfId="1" applyNumberFormat="1" applyFont="1" applyFill="1" applyBorder="1" applyAlignment="1">
      <alignment vertical="center"/>
    </xf>
    <xf numFmtId="3" fontId="2" fillId="0" borderId="87" xfId="1" applyNumberFormat="1" applyFont="1" applyFill="1" applyBorder="1" applyAlignment="1">
      <alignment vertical="center"/>
    </xf>
    <xf numFmtId="3" fontId="2" fillId="0" borderId="89" xfId="5" applyNumberFormat="1" applyFont="1" applyFill="1" applyBorder="1" applyAlignment="1">
      <alignment vertical="center"/>
    </xf>
    <xf numFmtId="3" fontId="2" fillId="0" borderId="27" xfId="5" applyNumberFormat="1" applyFont="1" applyFill="1" applyBorder="1" applyAlignment="1">
      <alignment vertical="center"/>
    </xf>
    <xf numFmtId="3" fontId="2" fillId="0" borderId="88" xfId="5" applyNumberFormat="1" applyFont="1" applyFill="1" applyBorder="1" applyAlignment="1">
      <alignment vertical="center"/>
    </xf>
    <xf numFmtId="3" fontId="1" fillId="0" borderId="5" xfId="5" applyNumberFormat="1" applyFont="1" applyFill="1" applyBorder="1" applyAlignment="1">
      <alignment vertical="center"/>
    </xf>
    <xf numFmtId="3" fontId="1" fillId="0" borderId="17" xfId="5" applyNumberFormat="1" applyFont="1" applyFill="1" applyBorder="1" applyAlignment="1">
      <alignment vertical="center"/>
    </xf>
    <xf numFmtId="3" fontId="5" fillId="0" borderId="0" xfId="5" applyNumberFormat="1" applyFont="1" applyFill="1" applyBorder="1" applyAlignment="1">
      <alignment vertical="center"/>
    </xf>
    <xf numFmtId="3" fontId="2" fillId="0" borderId="88" xfId="1" applyNumberFormat="1" applyFont="1" applyFill="1" applyBorder="1" applyAlignment="1">
      <alignment vertical="center"/>
    </xf>
    <xf numFmtId="3" fontId="2" fillId="0" borderId="89" xfId="1" applyNumberFormat="1" applyFont="1" applyFill="1" applyBorder="1" applyAlignment="1">
      <alignment vertical="center"/>
    </xf>
    <xf numFmtId="3" fontId="1" fillId="0" borderId="47" xfId="5" applyNumberFormat="1" applyFont="1" applyFill="1" applyBorder="1" applyAlignment="1">
      <alignment vertical="center"/>
    </xf>
    <xf numFmtId="4" fontId="2" fillId="0" borderId="93" xfId="1" applyNumberFormat="1" applyFont="1" applyFill="1" applyBorder="1" applyAlignment="1">
      <alignment vertical="center"/>
    </xf>
    <xf numFmtId="3" fontId="2" fillId="0" borderId="71" xfId="5" applyNumberFormat="1" applyFont="1" applyFill="1" applyBorder="1" applyAlignment="1">
      <alignment vertical="center"/>
    </xf>
    <xf numFmtId="3" fontId="2" fillId="0" borderId="49" xfId="5" applyNumberFormat="1" applyFont="1" applyFill="1" applyBorder="1" applyAlignment="1">
      <alignment vertical="center"/>
    </xf>
    <xf numFmtId="3" fontId="2" fillId="0" borderId="53" xfId="5" applyNumberFormat="1" applyFont="1" applyFill="1" applyBorder="1" applyAlignment="1">
      <alignment vertical="center"/>
    </xf>
    <xf numFmtId="3" fontId="1" fillId="0" borderId="21" xfId="5" applyNumberFormat="1" applyFont="1" applyFill="1" applyBorder="1" applyAlignment="1">
      <alignment vertical="center"/>
    </xf>
    <xf numFmtId="3" fontId="5" fillId="0" borderId="52" xfId="5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71" xfId="1" applyNumberFormat="1" applyFont="1" applyFill="1" applyBorder="1" applyAlignment="1">
      <alignment vertical="center"/>
    </xf>
    <xf numFmtId="2" fontId="2" fillId="0" borderId="40" xfId="1" applyNumberFormat="1" applyFont="1" applyFill="1" applyBorder="1" applyAlignment="1">
      <alignment vertical="center"/>
    </xf>
    <xf numFmtId="3" fontId="1" fillId="0" borderId="1" xfId="1" applyNumberFormat="1" applyFont="1" applyFill="1" applyBorder="1" applyAlignment="1">
      <alignment vertical="center"/>
    </xf>
    <xf numFmtId="3" fontId="1" fillId="0" borderId="40" xfId="5" applyNumberFormat="1" applyFont="1" applyFill="1" applyBorder="1" applyAlignment="1">
      <alignment vertical="center"/>
    </xf>
    <xf numFmtId="2" fontId="2" fillId="0" borderId="40" xfId="5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4" fontId="2" fillId="0" borderId="13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4" fontId="1" fillId="0" borderId="78" xfId="1" applyNumberFormat="1" applyFont="1" applyFill="1" applyBorder="1" applyAlignment="1">
      <alignment vertical="center"/>
    </xf>
    <xf numFmtId="3" fontId="1" fillId="0" borderId="94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4" fontId="2" fillId="0" borderId="95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horizontal="center" vertical="center"/>
    </xf>
    <xf numFmtId="3" fontId="2" fillId="0" borderId="79" xfId="5" applyNumberFormat="1" applyFont="1" applyFill="1" applyBorder="1" applyAlignment="1">
      <alignment vertical="center"/>
    </xf>
    <xf numFmtId="3" fontId="2" fillId="0" borderId="28" xfId="5" applyNumberFormat="1" applyFont="1" applyFill="1" applyBorder="1" applyAlignment="1">
      <alignment vertical="center"/>
    </xf>
    <xf numFmtId="3" fontId="2" fillId="0" borderId="82" xfId="5" applyNumberFormat="1" applyFont="1" applyFill="1" applyBorder="1" applyAlignment="1">
      <alignment vertical="center"/>
    </xf>
    <xf numFmtId="3" fontId="1" fillId="0" borderId="4" xfId="5" applyNumberFormat="1" applyFont="1" applyFill="1" applyBorder="1" applyAlignment="1">
      <alignment vertical="center"/>
    </xf>
    <xf numFmtId="3" fontId="1" fillId="0" borderId="8" xfId="5" applyNumberFormat="1" applyFont="1" applyFill="1" applyBorder="1" applyAlignment="1">
      <alignment vertical="center"/>
    </xf>
    <xf numFmtId="3" fontId="5" fillId="0" borderId="10" xfId="5" applyNumberFormat="1" applyFont="1" applyFill="1" applyBorder="1" applyAlignment="1">
      <alignment vertical="center"/>
    </xf>
    <xf numFmtId="3" fontId="2" fillId="0" borderId="82" xfId="1" applyNumberFormat="1" applyFont="1" applyFill="1" applyBorder="1" applyAlignment="1">
      <alignment vertical="center"/>
    </xf>
    <xf numFmtId="3" fontId="2" fillId="0" borderId="79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4" fontId="2" fillId="0" borderId="40" xfId="5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1" fillId="0" borderId="38" xfId="1" applyNumberFormat="1" applyFont="1" applyFill="1" applyBorder="1" applyAlignment="1">
      <alignment vertical="center"/>
    </xf>
    <xf numFmtId="3" fontId="1" fillId="0" borderId="85" xfId="1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10" fontId="6" fillId="0" borderId="0" xfId="1" applyNumberFormat="1" applyFont="1" applyFill="1" applyAlignment="1">
      <alignment vertical="center"/>
    </xf>
    <xf numFmtId="3" fontId="5" fillId="0" borderId="40" xfId="5" applyNumberFormat="1" applyFont="1" applyFill="1" applyBorder="1" applyAlignment="1">
      <alignment vertical="center"/>
    </xf>
    <xf numFmtId="4" fontId="2" fillId="0" borderId="68" xfId="1" applyNumberFormat="1" applyFont="1" applyFill="1" applyBorder="1" applyAlignment="1">
      <alignment vertical="center"/>
    </xf>
    <xf numFmtId="4" fontId="2" fillId="0" borderId="94" xfId="1" applyNumberFormat="1" applyFont="1" applyFill="1" applyBorder="1" applyAlignment="1">
      <alignment vertical="center"/>
    </xf>
    <xf numFmtId="3" fontId="2" fillId="0" borderId="50" xfId="5" applyNumberFormat="1" applyFont="1" applyFill="1" applyBorder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7" xfId="1" applyFont="1" applyFill="1" applyBorder="1" applyAlignment="1">
      <alignment horizontal="center"/>
    </xf>
    <xf numFmtId="0" fontId="1" fillId="0" borderId="47" xfId="0" applyFont="1" applyFill="1" applyBorder="1" applyAlignment="1">
      <alignment vertical="center" wrapText="1"/>
    </xf>
    <xf numFmtId="0" fontId="2" fillId="0" borderId="71" xfId="0" applyFont="1" applyFill="1" applyBorder="1" applyAlignment="1">
      <alignment vertical="center" wrapText="1"/>
    </xf>
    <xf numFmtId="0" fontId="2" fillId="0" borderId="49" xfId="0" applyFont="1" applyFill="1" applyBorder="1" applyAlignment="1">
      <alignment vertical="center" wrapText="1"/>
    </xf>
    <xf numFmtId="0" fontId="2" fillId="0" borderId="53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76" xfId="0" applyFont="1" applyFill="1" applyBorder="1" applyAlignment="1">
      <alignment vertical="center" wrapText="1"/>
    </xf>
    <xf numFmtId="0" fontId="1" fillId="0" borderId="40" xfId="1" applyFont="1" applyFill="1" applyBorder="1" applyAlignment="1">
      <alignment horizontal="center"/>
    </xf>
    <xf numFmtId="0" fontId="1" fillId="0" borderId="47" xfId="0" applyFont="1" applyFill="1" applyBorder="1" applyAlignment="1">
      <alignment vertical="center"/>
    </xf>
    <xf numFmtId="0" fontId="2" fillId="0" borderId="71" xfId="0" applyFont="1" applyFill="1" applyBorder="1" applyAlignment="1">
      <alignment vertical="center"/>
    </xf>
    <xf numFmtId="0" fontId="2" fillId="0" borderId="49" xfId="0" applyFont="1" applyFill="1" applyBorder="1" applyAlignment="1">
      <alignment vertical="center"/>
    </xf>
    <xf numFmtId="0" fontId="2" fillId="0" borderId="53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0" fontId="1" fillId="0" borderId="40" xfId="0" applyFont="1" applyFill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0" fontId="2" fillId="0" borderId="48" xfId="0" applyFont="1" applyFill="1" applyBorder="1" applyAlignment="1">
      <alignment vertical="center" wrapText="1"/>
    </xf>
    <xf numFmtId="0" fontId="2" fillId="0" borderId="48" xfId="0" applyFont="1" applyFill="1" applyBorder="1" applyAlignment="1">
      <alignment vertical="center"/>
    </xf>
    <xf numFmtId="0" fontId="1" fillId="0" borderId="51" xfId="0" applyFont="1" applyFill="1" applyBorder="1" applyAlignment="1">
      <alignment vertical="center"/>
    </xf>
    <xf numFmtId="0" fontId="1" fillId="0" borderId="76" xfId="0" applyFont="1" applyFill="1" applyBorder="1" applyAlignment="1">
      <alignment vertical="center"/>
    </xf>
    <xf numFmtId="0" fontId="2" fillId="0" borderId="40" xfId="1" applyFont="1" applyFill="1" applyBorder="1" applyAlignment="1">
      <alignment horizontal="left" vertical="center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wrapText="1"/>
    </xf>
    <xf numFmtId="0" fontId="2" fillId="0" borderId="8" xfId="1" applyFont="1" applyFill="1" applyBorder="1" applyAlignment="1">
      <alignment wrapText="1"/>
    </xf>
    <xf numFmtId="0" fontId="2" fillId="0" borderId="19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39" xfId="2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10" fontId="1" fillId="0" borderId="21" xfId="2" applyNumberFormat="1" applyFont="1" applyFill="1" applyBorder="1" applyAlignment="1">
      <alignment horizontal="center" vertical="center" wrapText="1"/>
    </xf>
    <xf numFmtId="10" fontId="1" fillId="0" borderId="40" xfId="2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3" xfId="2" applyNumberFormat="1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/>
    </xf>
    <xf numFmtId="0" fontId="1" fillId="0" borderId="52" xfId="1" applyFont="1" applyFill="1" applyBorder="1" applyAlignment="1">
      <alignment horizontal="center" vertical="center"/>
    </xf>
    <xf numFmtId="0" fontId="1" fillId="0" borderId="40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4" fontId="1" fillId="0" borderId="2" xfId="4" applyFont="1" applyFill="1" applyBorder="1" applyAlignment="1">
      <alignment horizontal="center" vertical="center"/>
    </xf>
    <xf numFmtId="44" fontId="1" fillId="0" borderId="5" xfId="4" applyFont="1" applyFill="1" applyBorder="1" applyAlignment="1">
      <alignment horizontal="center" vertical="center"/>
    </xf>
    <xf numFmtId="44" fontId="1" fillId="0" borderId="4" xfId="4" applyFont="1" applyFill="1" applyBorder="1" applyAlignment="1">
      <alignment horizontal="center" vertical="center"/>
    </xf>
    <xf numFmtId="4" fontId="2" fillId="0" borderId="78" xfId="1" applyNumberFormat="1" applyFont="1" applyFill="1" applyBorder="1" applyAlignment="1">
      <alignment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4" builtinId="4"/>
    <cellStyle name="Százalék" xfId="5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S235"/>
  <sheetViews>
    <sheetView tabSelected="1" view="pageBreakPreview" zoomScale="70" zoomScaleNormal="70" zoomScaleSheetLayoutView="70" workbookViewId="0">
      <pane xSplit="3" ySplit="10" topLeftCell="ER40" activePane="bottomRight" state="frozen"/>
      <selection pane="topRight" activeCell="D1" sqref="D1"/>
      <selection pane="bottomLeft" activeCell="A11" sqref="A11"/>
      <selection pane="bottomRight" activeCell="ET67" sqref="ET67"/>
    </sheetView>
  </sheetViews>
  <sheetFormatPr defaultColWidth="14.42578125" defaultRowHeight="15.75" x14ac:dyDescent="0.25"/>
  <cols>
    <col min="1" max="1" width="11.85546875" style="96" bestFit="1" customWidth="1"/>
    <col min="2" max="2" width="14.140625" style="96" customWidth="1"/>
    <col min="3" max="3" width="95.42578125" style="97" customWidth="1"/>
    <col min="4" max="5" width="19.5703125" style="6" customWidth="1"/>
    <col min="6" max="6" width="19.5703125" style="12" customWidth="1"/>
    <col min="7" max="8" width="19.5703125" style="6" customWidth="1"/>
    <col min="9" max="9" width="19.5703125" style="12" customWidth="1"/>
    <col min="10" max="11" width="19.5703125" style="6" customWidth="1"/>
    <col min="12" max="12" width="19.5703125" style="12" customWidth="1"/>
    <col min="13" max="14" width="19.5703125" style="6" customWidth="1"/>
    <col min="15" max="27" width="19.5703125" style="12" customWidth="1"/>
    <col min="28" max="28" width="19.5703125" style="12" hidden="1" customWidth="1"/>
    <col min="29" max="29" width="26" style="12" hidden="1" customWidth="1"/>
    <col min="30" max="30" width="11.5703125" style="12" hidden="1" customWidth="1"/>
    <col min="31" max="31" width="22.42578125" style="12" hidden="1" customWidth="1"/>
    <col min="32" max="32" width="26" style="12" hidden="1" customWidth="1"/>
    <col min="33" max="33" width="11.5703125" style="12" hidden="1" customWidth="1"/>
    <col min="34" max="36" width="19.5703125" style="12" customWidth="1"/>
    <col min="37" max="38" width="19.5703125" style="6" customWidth="1"/>
    <col min="39" max="45" width="19.5703125" style="12" customWidth="1"/>
    <col min="46" max="47" width="19.5703125" style="6" customWidth="1"/>
    <col min="48" max="128" width="19.5703125" style="12" customWidth="1"/>
    <col min="129" max="129" width="18" style="12" customWidth="1"/>
    <col min="130" max="130" width="19.5703125" style="12" hidden="1" customWidth="1"/>
    <col min="131" max="131" width="26" style="12" hidden="1" customWidth="1"/>
    <col min="132" max="132" width="11.5703125" style="12" hidden="1" customWidth="1"/>
    <col min="133" max="150" width="19.5703125" style="12" customWidth="1"/>
    <col min="151" max="151" width="7.42578125" style="95" customWidth="1"/>
    <col min="152" max="152" width="5.85546875" style="6" bestFit="1" customWidth="1"/>
    <col min="153" max="153" width="11.140625" style="6" bestFit="1" customWidth="1"/>
    <col min="154" max="154" width="8.140625" style="6" bestFit="1" customWidth="1"/>
    <col min="155" max="16384" width="14.42578125" style="6"/>
  </cols>
  <sheetData>
    <row r="1" spans="1:175" x14ac:dyDescent="0.25">
      <c r="A1" s="6"/>
      <c r="B1" s="6"/>
      <c r="C1" s="38"/>
      <c r="F1" s="6"/>
      <c r="I1" s="6"/>
      <c r="L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M1" s="6"/>
      <c r="AN1" s="6"/>
      <c r="AO1" s="6"/>
      <c r="AP1" s="6"/>
      <c r="AQ1" s="6"/>
      <c r="AR1" s="6"/>
      <c r="AS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39"/>
    </row>
    <row r="2" spans="1:175" ht="15" customHeight="1" x14ac:dyDescent="0.25">
      <c r="A2" s="98"/>
      <c r="B2" s="98"/>
      <c r="C2" s="98"/>
      <c r="D2" s="312" t="s">
        <v>126</v>
      </c>
      <c r="E2" s="312"/>
      <c r="F2" s="312"/>
      <c r="G2" s="312"/>
      <c r="H2" s="312"/>
      <c r="I2" s="312"/>
      <c r="J2" s="312"/>
      <c r="K2" s="312"/>
      <c r="L2" s="31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11"/>
      <c r="EG2" s="11"/>
      <c r="EH2" s="11"/>
      <c r="EI2" s="235"/>
      <c r="EJ2" s="235"/>
      <c r="EK2" s="235"/>
      <c r="EL2" s="235"/>
      <c r="EM2" s="235"/>
      <c r="EN2" s="235"/>
      <c r="EO2" s="235"/>
      <c r="EP2" s="235"/>
      <c r="EQ2" s="235"/>
      <c r="ER2" s="11"/>
      <c r="ES2" s="11"/>
      <c r="ET2" s="11"/>
      <c r="EU2" s="40"/>
    </row>
    <row r="3" spans="1:175" ht="34.5" customHeight="1" x14ac:dyDescent="0.25">
      <c r="A3" s="98"/>
      <c r="B3" s="98"/>
      <c r="C3" s="98"/>
      <c r="D3" s="312"/>
      <c r="E3" s="312"/>
      <c r="F3" s="312"/>
      <c r="G3" s="312"/>
      <c r="H3" s="312"/>
      <c r="I3" s="312"/>
      <c r="J3" s="312"/>
      <c r="K3" s="312"/>
      <c r="L3" s="312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5"/>
      <c r="BM3" s="235"/>
      <c r="BN3" s="235"/>
      <c r="BO3" s="235"/>
      <c r="BP3" s="235"/>
      <c r="BQ3" s="235"/>
      <c r="BR3" s="235"/>
      <c r="BS3" s="235"/>
      <c r="BT3" s="235"/>
      <c r="BU3" s="235"/>
      <c r="BV3" s="235"/>
      <c r="BW3" s="235"/>
      <c r="BX3" s="235"/>
      <c r="BY3" s="235"/>
      <c r="BZ3" s="235"/>
      <c r="CA3" s="235"/>
      <c r="CB3" s="235"/>
      <c r="CC3" s="235"/>
      <c r="CD3" s="235"/>
      <c r="CE3" s="235"/>
      <c r="CF3" s="235"/>
      <c r="CG3" s="235"/>
      <c r="CH3" s="235"/>
      <c r="CI3" s="235"/>
      <c r="CJ3" s="235"/>
      <c r="CK3" s="235"/>
      <c r="CL3" s="235"/>
      <c r="CM3" s="235"/>
      <c r="CN3" s="235"/>
      <c r="CO3" s="235"/>
      <c r="CP3" s="235"/>
      <c r="CQ3" s="235"/>
      <c r="CR3" s="235"/>
      <c r="CS3" s="235"/>
      <c r="CT3" s="235"/>
      <c r="CU3" s="235"/>
      <c r="CV3" s="235"/>
      <c r="CW3" s="235"/>
      <c r="CX3" s="235"/>
      <c r="CY3" s="235"/>
      <c r="CZ3" s="235"/>
      <c r="DA3" s="235"/>
      <c r="DB3" s="235"/>
      <c r="DC3" s="235"/>
      <c r="DD3" s="235"/>
      <c r="DE3" s="235"/>
      <c r="DF3" s="235"/>
      <c r="DG3" s="235"/>
      <c r="DH3" s="235"/>
      <c r="DI3" s="235"/>
      <c r="DJ3" s="235"/>
      <c r="DK3" s="235"/>
      <c r="DL3" s="235"/>
      <c r="DM3" s="235"/>
      <c r="DN3" s="235"/>
      <c r="DO3" s="235"/>
      <c r="DP3" s="235"/>
      <c r="DQ3" s="235"/>
      <c r="DR3" s="235"/>
      <c r="DS3" s="235"/>
      <c r="DT3" s="235"/>
      <c r="DU3" s="235"/>
      <c r="DV3" s="235"/>
      <c r="DW3" s="235"/>
      <c r="DX3" s="235"/>
      <c r="DY3" s="235"/>
      <c r="DZ3" s="235"/>
      <c r="EA3" s="235"/>
      <c r="EB3" s="235"/>
      <c r="EC3" s="235"/>
      <c r="ED3" s="235"/>
      <c r="EE3" s="235"/>
      <c r="EF3" s="235"/>
      <c r="EG3" s="11"/>
      <c r="EH3" s="11"/>
      <c r="EI3" s="235"/>
      <c r="EJ3" s="235"/>
      <c r="EK3" s="235"/>
      <c r="EL3" s="235"/>
      <c r="EM3" s="235"/>
      <c r="EN3" s="235"/>
      <c r="EO3" s="235"/>
      <c r="EP3" s="235"/>
      <c r="EQ3" s="235"/>
      <c r="ER3" s="235"/>
      <c r="ES3" s="11"/>
      <c r="ET3" s="11"/>
      <c r="EU3" s="40"/>
    </row>
    <row r="4" spans="1:175" ht="16.5" thickBot="1" x14ac:dyDescent="0.3">
      <c r="A4" s="6"/>
      <c r="B4" s="6"/>
      <c r="C4" s="38"/>
      <c r="D4" s="95"/>
      <c r="E4" s="95"/>
      <c r="F4" s="41"/>
      <c r="G4" s="39"/>
      <c r="H4" s="39"/>
      <c r="I4" s="41"/>
      <c r="J4" s="39"/>
      <c r="K4" s="39"/>
      <c r="L4" s="41" t="s">
        <v>131</v>
      </c>
      <c r="M4" s="39"/>
      <c r="N4" s="39"/>
      <c r="O4" s="41"/>
      <c r="P4" s="39"/>
      <c r="Q4" s="39"/>
      <c r="R4" s="41"/>
      <c r="S4" s="39"/>
      <c r="T4" s="39"/>
      <c r="U4" s="41" t="s">
        <v>7</v>
      </c>
      <c r="V4" s="39"/>
      <c r="W4" s="39"/>
      <c r="X4" s="116"/>
      <c r="Y4" s="39"/>
      <c r="Z4" s="39"/>
      <c r="AA4" s="41"/>
      <c r="AB4" s="39"/>
      <c r="AC4" s="39"/>
      <c r="AD4" s="41" t="s">
        <v>7</v>
      </c>
      <c r="AE4" s="39"/>
      <c r="AF4" s="39"/>
      <c r="AG4" s="41"/>
      <c r="AH4" s="95"/>
      <c r="AI4" s="95"/>
      <c r="AJ4" s="41" t="s">
        <v>7</v>
      </c>
      <c r="AK4" s="95"/>
      <c r="AL4" s="95"/>
      <c r="AM4" s="116"/>
      <c r="AN4" s="39"/>
      <c r="AO4" s="39"/>
      <c r="AP4" s="41"/>
      <c r="AQ4" s="95"/>
      <c r="AR4" s="95"/>
      <c r="AS4" s="41" t="s">
        <v>7</v>
      </c>
      <c r="AT4" s="95"/>
      <c r="AU4" s="95"/>
      <c r="AV4" s="41"/>
      <c r="AW4" s="95"/>
      <c r="AX4" s="95"/>
      <c r="AY4" s="41"/>
      <c r="AZ4" s="95"/>
      <c r="BA4" s="95"/>
      <c r="BB4" s="41" t="s">
        <v>7</v>
      </c>
      <c r="BC4" s="95"/>
      <c r="BD4" s="95"/>
      <c r="BE4" s="41"/>
      <c r="BF4" s="95"/>
      <c r="BG4" s="95"/>
      <c r="BH4" s="41"/>
      <c r="BI4" s="95"/>
      <c r="BJ4" s="95"/>
      <c r="BK4" s="41" t="s">
        <v>7</v>
      </c>
      <c r="BL4" s="95"/>
      <c r="BM4" s="95"/>
      <c r="BN4" s="41"/>
      <c r="BO4" s="95"/>
      <c r="BP4" s="95"/>
      <c r="BQ4" s="41"/>
      <c r="BR4" s="95"/>
      <c r="BS4" s="95"/>
      <c r="BT4" s="41" t="s">
        <v>7</v>
      </c>
      <c r="BU4" s="95"/>
      <c r="BV4" s="95"/>
      <c r="BW4" s="41"/>
      <c r="BX4" s="95"/>
      <c r="BY4" s="95"/>
      <c r="BZ4" s="41"/>
      <c r="CA4" s="95"/>
      <c r="CB4" s="95"/>
      <c r="CC4" s="41" t="s">
        <v>7</v>
      </c>
      <c r="CD4" s="95"/>
      <c r="CE4" s="95"/>
      <c r="CF4" s="41"/>
      <c r="CG4" s="95"/>
      <c r="CH4" s="95"/>
      <c r="CI4" s="41"/>
      <c r="CJ4" s="95"/>
      <c r="CK4" s="95"/>
      <c r="CL4" s="116" t="s">
        <v>7</v>
      </c>
      <c r="CM4" s="95"/>
      <c r="CN4" s="95"/>
      <c r="CO4" s="116"/>
      <c r="CP4" s="95"/>
      <c r="CQ4" s="95"/>
      <c r="CR4" s="41"/>
      <c r="CS4" s="95"/>
      <c r="CT4" s="95"/>
      <c r="CU4" s="41" t="s">
        <v>7</v>
      </c>
      <c r="CV4" s="95"/>
      <c r="CW4" s="95"/>
      <c r="CX4" s="41"/>
      <c r="CY4" s="95"/>
      <c r="CZ4" s="95"/>
      <c r="DA4" s="41"/>
      <c r="DB4" s="95"/>
      <c r="DC4" s="95"/>
      <c r="DD4" s="41" t="s">
        <v>7</v>
      </c>
      <c r="DE4" s="95"/>
      <c r="DF4" s="95"/>
      <c r="DG4" s="41"/>
      <c r="DH4" s="95"/>
      <c r="DI4" s="95"/>
      <c r="DJ4" s="41"/>
      <c r="DK4" s="95"/>
      <c r="DL4" s="95"/>
      <c r="DM4" s="116" t="s">
        <v>7</v>
      </c>
      <c r="DN4" s="95"/>
      <c r="DO4" s="95"/>
      <c r="DP4" s="41"/>
      <c r="DQ4" s="41"/>
      <c r="DR4" s="41"/>
      <c r="DS4" s="41"/>
      <c r="DT4" s="95"/>
      <c r="DU4" s="95"/>
      <c r="DV4" s="41" t="s">
        <v>7</v>
      </c>
      <c r="DW4" s="41"/>
      <c r="DX4" s="41"/>
      <c r="DY4" s="41"/>
      <c r="DZ4" s="95"/>
      <c r="EA4" s="95"/>
      <c r="EB4" s="41" t="s">
        <v>7</v>
      </c>
      <c r="EC4" s="6"/>
      <c r="ED4" s="6"/>
      <c r="EE4" s="6"/>
      <c r="EH4" s="13" t="s">
        <v>7</v>
      </c>
      <c r="EI4" s="6"/>
      <c r="EJ4" s="6"/>
      <c r="EK4" s="6"/>
      <c r="EL4" s="6"/>
      <c r="EM4" s="6"/>
      <c r="EN4" s="6"/>
      <c r="EO4" s="6"/>
      <c r="EP4" s="6"/>
      <c r="EQ4" s="241" t="s">
        <v>7</v>
      </c>
      <c r="ET4" s="13" t="s">
        <v>7</v>
      </c>
      <c r="EU4" s="41"/>
    </row>
    <row r="5" spans="1:175" s="43" customFormat="1" ht="16.5" thickBot="1" x14ac:dyDescent="0.3">
      <c r="A5" s="269" t="s">
        <v>0</v>
      </c>
      <c r="B5" s="298" t="s">
        <v>90</v>
      </c>
      <c r="C5" s="301" t="s">
        <v>1</v>
      </c>
      <c r="D5" s="266" t="s">
        <v>128</v>
      </c>
      <c r="E5" s="267"/>
      <c r="F5" s="268"/>
      <c r="G5" s="267" t="s">
        <v>104</v>
      </c>
      <c r="H5" s="267"/>
      <c r="I5" s="267"/>
      <c r="J5" s="267" t="s">
        <v>104</v>
      </c>
      <c r="K5" s="267"/>
      <c r="L5" s="268"/>
      <c r="M5" s="266" t="s">
        <v>104</v>
      </c>
      <c r="N5" s="267"/>
      <c r="O5" s="268"/>
      <c r="P5" s="266" t="s">
        <v>132</v>
      </c>
      <c r="Q5" s="267"/>
      <c r="R5" s="268"/>
      <c r="S5" s="266" t="s">
        <v>133</v>
      </c>
      <c r="T5" s="267"/>
      <c r="U5" s="268"/>
      <c r="V5" s="266" t="s">
        <v>133</v>
      </c>
      <c r="W5" s="267"/>
      <c r="X5" s="267"/>
      <c r="Y5" s="266" t="s">
        <v>133</v>
      </c>
      <c r="Z5" s="267"/>
      <c r="AA5" s="268"/>
      <c r="AB5" s="314" t="s">
        <v>133</v>
      </c>
      <c r="AC5" s="314"/>
      <c r="AD5" s="315"/>
      <c r="AE5" s="313" t="s">
        <v>134</v>
      </c>
      <c r="AF5" s="314"/>
      <c r="AG5" s="315"/>
      <c r="AH5" s="314" t="s">
        <v>133</v>
      </c>
      <c r="AI5" s="314"/>
      <c r="AJ5" s="315"/>
      <c r="AK5" s="313" t="s">
        <v>134</v>
      </c>
      <c r="AL5" s="314"/>
      <c r="AM5" s="315"/>
      <c r="AN5" s="313" t="s">
        <v>134</v>
      </c>
      <c r="AO5" s="314"/>
      <c r="AP5" s="315"/>
      <c r="AQ5" s="313" t="s">
        <v>134</v>
      </c>
      <c r="AR5" s="314"/>
      <c r="AS5" s="315"/>
      <c r="AT5" s="313" t="s">
        <v>134</v>
      </c>
      <c r="AU5" s="314"/>
      <c r="AV5" s="315"/>
      <c r="AW5" s="313" t="s">
        <v>134</v>
      </c>
      <c r="AX5" s="314"/>
      <c r="AY5" s="315"/>
      <c r="AZ5" s="266" t="s">
        <v>135</v>
      </c>
      <c r="BA5" s="267"/>
      <c r="BB5" s="268"/>
      <c r="BC5" s="266" t="s">
        <v>135</v>
      </c>
      <c r="BD5" s="267"/>
      <c r="BE5" s="268"/>
      <c r="BF5" s="266" t="s">
        <v>135</v>
      </c>
      <c r="BG5" s="267"/>
      <c r="BH5" s="268"/>
      <c r="BI5" s="266" t="s">
        <v>135</v>
      </c>
      <c r="BJ5" s="267"/>
      <c r="BK5" s="268"/>
      <c r="BL5" s="266" t="s">
        <v>135</v>
      </c>
      <c r="BM5" s="267"/>
      <c r="BN5" s="268"/>
      <c r="BO5" s="266" t="s">
        <v>135</v>
      </c>
      <c r="BP5" s="267"/>
      <c r="BQ5" s="268"/>
      <c r="BR5" s="266" t="s">
        <v>135</v>
      </c>
      <c r="BS5" s="267"/>
      <c r="BT5" s="268"/>
      <c r="BU5" s="266" t="s">
        <v>105</v>
      </c>
      <c r="BV5" s="267"/>
      <c r="BW5" s="268"/>
      <c r="BX5" s="266" t="s">
        <v>106</v>
      </c>
      <c r="BY5" s="267"/>
      <c r="BZ5" s="268"/>
      <c r="CA5" s="266" t="s">
        <v>107</v>
      </c>
      <c r="CB5" s="267"/>
      <c r="CC5" s="268"/>
      <c r="CD5" s="266" t="s">
        <v>136</v>
      </c>
      <c r="CE5" s="267"/>
      <c r="CF5" s="268"/>
      <c r="CG5" s="266" t="s">
        <v>108</v>
      </c>
      <c r="CH5" s="267"/>
      <c r="CI5" s="268"/>
      <c r="CJ5" s="266" t="s">
        <v>137</v>
      </c>
      <c r="CK5" s="267"/>
      <c r="CL5" s="268"/>
      <c r="CM5" s="266" t="s">
        <v>138</v>
      </c>
      <c r="CN5" s="267"/>
      <c r="CO5" s="268"/>
      <c r="CP5" s="266" t="s">
        <v>109</v>
      </c>
      <c r="CQ5" s="267"/>
      <c r="CR5" s="268"/>
      <c r="CS5" s="266" t="s">
        <v>139</v>
      </c>
      <c r="CT5" s="267"/>
      <c r="CU5" s="268"/>
      <c r="CV5" s="266" t="s">
        <v>110</v>
      </c>
      <c r="CW5" s="267"/>
      <c r="CX5" s="268"/>
      <c r="CY5" s="266" t="s">
        <v>140</v>
      </c>
      <c r="CZ5" s="267"/>
      <c r="DA5" s="268"/>
      <c r="DB5" s="266">
        <v>1180</v>
      </c>
      <c r="DC5" s="267"/>
      <c r="DD5" s="268"/>
      <c r="DE5" s="266" t="s">
        <v>141</v>
      </c>
      <c r="DF5" s="267"/>
      <c r="DG5" s="268"/>
      <c r="DH5" s="266" t="s">
        <v>142</v>
      </c>
      <c r="DI5" s="267"/>
      <c r="DJ5" s="268"/>
      <c r="DK5" s="266" t="s">
        <v>142</v>
      </c>
      <c r="DL5" s="267"/>
      <c r="DM5" s="268"/>
      <c r="DN5" s="266" t="s">
        <v>142</v>
      </c>
      <c r="DO5" s="267"/>
      <c r="DP5" s="268"/>
      <c r="DQ5" s="266" t="s">
        <v>143</v>
      </c>
      <c r="DR5" s="267"/>
      <c r="DS5" s="268"/>
      <c r="DT5" s="291"/>
      <c r="DU5" s="292"/>
      <c r="DV5" s="293"/>
      <c r="DW5" s="266" t="s">
        <v>144</v>
      </c>
      <c r="DX5" s="267"/>
      <c r="DY5" s="268"/>
      <c r="DZ5" s="266" t="s">
        <v>145</v>
      </c>
      <c r="EA5" s="267"/>
      <c r="EB5" s="268"/>
      <c r="EC5" s="266" t="s">
        <v>145</v>
      </c>
      <c r="ED5" s="267"/>
      <c r="EE5" s="268"/>
      <c r="EF5" s="266" t="s">
        <v>146</v>
      </c>
      <c r="EG5" s="267"/>
      <c r="EH5" s="268"/>
      <c r="EI5" s="266"/>
      <c r="EJ5" s="267"/>
      <c r="EK5" s="268"/>
      <c r="EL5" s="266"/>
      <c r="EM5" s="267"/>
      <c r="EN5" s="268"/>
      <c r="EO5" s="266"/>
      <c r="EP5" s="267"/>
      <c r="EQ5" s="268"/>
      <c r="ER5" s="266" t="s">
        <v>125</v>
      </c>
      <c r="ES5" s="267"/>
      <c r="ET5" s="268"/>
      <c r="EU5" s="42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</row>
    <row r="6" spans="1:175" ht="13.5" customHeight="1" x14ac:dyDescent="0.25">
      <c r="A6" s="297"/>
      <c r="B6" s="299"/>
      <c r="C6" s="302"/>
      <c r="D6" s="269" t="s">
        <v>127</v>
      </c>
      <c r="E6" s="270"/>
      <c r="F6" s="271"/>
      <c r="G6" s="294" t="s">
        <v>129</v>
      </c>
      <c r="H6" s="270"/>
      <c r="I6" s="271"/>
      <c r="J6" s="269" t="s">
        <v>96</v>
      </c>
      <c r="K6" s="270"/>
      <c r="L6" s="271"/>
      <c r="M6" s="269" t="s">
        <v>130</v>
      </c>
      <c r="N6" s="270"/>
      <c r="O6" s="271"/>
      <c r="P6" s="269" t="s">
        <v>97</v>
      </c>
      <c r="Q6" s="270"/>
      <c r="R6" s="271"/>
      <c r="S6" s="269" t="s">
        <v>147</v>
      </c>
      <c r="T6" s="270"/>
      <c r="U6" s="271"/>
      <c r="V6" s="269" t="s">
        <v>148</v>
      </c>
      <c r="W6" s="294"/>
      <c r="X6" s="294"/>
      <c r="Y6" s="269" t="s">
        <v>149</v>
      </c>
      <c r="Z6" s="294"/>
      <c r="AA6" s="304"/>
      <c r="AB6" s="294" t="s">
        <v>150</v>
      </c>
      <c r="AC6" s="294"/>
      <c r="AD6" s="304"/>
      <c r="AE6" s="269" t="s">
        <v>98</v>
      </c>
      <c r="AF6" s="270"/>
      <c r="AG6" s="271"/>
      <c r="AH6" s="294" t="s">
        <v>150</v>
      </c>
      <c r="AI6" s="294"/>
      <c r="AJ6" s="304"/>
      <c r="AK6" s="269" t="s">
        <v>98</v>
      </c>
      <c r="AL6" s="270"/>
      <c r="AM6" s="271"/>
      <c r="AN6" s="294" t="s">
        <v>151</v>
      </c>
      <c r="AO6" s="270"/>
      <c r="AP6" s="271"/>
      <c r="AQ6" s="269" t="s">
        <v>99</v>
      </c>
      <c r="AR6" s="294"/>
      <c r="AS6" s="304"/>
      <c r="AT6" s="269" t="s">
        <v>100</v>
      </c>
      <c r="AU6" s="270"/>
      <c r="AV6" s="271"/>
      <c r="AW6" s="294" t="s">
        <v>117</v>
      </c>
      <c r="AX6" s="270"/>
      <c r="AY6" s="271"/>
      <c r="AZ6" s="269" t="s">
        <v>120</v>
      </c>
      <c r="BA6" s="270"/>
      <c r="BB6" s="271"/>
      <c r="BC6" s="269" t="s">
        <v>101</v>
      </c>
      <c r="BD6" s="270"/>
      <c r="BE6" s="271"/>
      <c r="BF6" s="294" t="s">
        <v>102</v>
      </c>
      <c r="BG6" s="270"/>
      <c r="BH6" s="271"/>
      <c r="BI6" s="269" t="s">
        <v>152</v>
      </c>
      <c r="BJ6" s="270"/>
      <c r="BK6" s="271"/>
      <c r="BL6" s="269" t="s">
        <v>118</v>
      </c>
      <c r="BM6" s="270"/>
      <c r="BN6" s="271"/>
      <c r="BO6" s="294" t="s">
        <v>103</v>
      </c>
      <c r="BP6" s="270"/>
      <c r="BQ6" s="271"/>
      <c r="BR6" s="269" t="s">
        <v>153</v>
      </c>
      <c r="BS6" s="270"/>
      <c r="BT6" s="271"/>
      <c r="BU6" s="269" t="s">
        <v>154</v>
      </c>
      <c r="BV6" s="270"/>
      <c r="BW6" s="271"/>
      <c r="BX6" s="281" t="s">
        <v>155</v>
      </c>
      <c r="BY6" s="282"/>
      <c r="BZ6" s="283"/>
      <c r="CA6" s="269" t="s">
        <v>156</v>
      </c>
      <c r="CB6" s="270"/>
      <c r="CC6" s="271"/>
      <c r="CD6" s="281" t="s">
        <v>157</v>
      </c>
      <c r="CE6" s="306"/>
      <c r="CF6" s="307"/>
      <c r="CG6" s="281" t="s">
        <v>158</v>
      </c>
      <c r="CH6" s="306"/>
      <c r="CI6" s="307"/>
      <c r="CJ6" s="281" t="s">
        <v>159</v>
      </c>
      <c r="CK6" s="306"/>
      <c r="CL6" s="307"/>
      <c r="CM6" s="281" t="s">
        <v>160</v>
      </c>
      <c r="CN6" s="306"/>
      <c r="CO6" s="307"/>
      <c r="CP6" s="311" t="s">
        <v>112</v>
      </c>
      <c r="CQ6" s="306"/>
      <c r="CR6" s="307"/>
      <c r="CS6" s="269" t="s">
        <v>161</v>
      </c>
      <c r="CT6" s="270"/>
      <c r="CU6" s="271"/>
      <c r="CV6" s="269" t="s">
        <v>119</v>
      </c>
      <c r="CW6" s="294"/>
      <c r="CX6" s="304"/>
      <c r="CY6" s="281" t="s">
        <v>162</v>
      </c>
      <c r="CZ6" s="282"/>
      <c r="DA6" s="283"/>
      <c r="DB6" s="281" t="s">
        <v>163</v>
      </c>
      <c r="DC6" s="282"/>
      <c r="DD6" s="283"/>
      <c r="DE6" s="282" t="s">
        <v>111</v>
      </c>
      <c r="DF6" s="282"/>
      <c r="DG6" s="283"/>
      <c r="DH6" s="281" t="s">
        <v>114</v>
      </c>
      <c r="DI6" s="282"/>
      <c r="DJ6" s="283"/>
      <c r="DK6" s="281" t="s">
        <v>164</v>
      </c>
      <c r="DL6" s="282"/>
      <c r="DM6" s="283"/>
      <c r="DN6" s="281" t="s">
        <v>113</v>
      </c>
      <c r="DO6" s="282"/>
      <c r="DP6" s="283"/>
      <c r="DQ6" s="281" t="s">
        <v>165</v>
      </c>
      <c r="DR6" s="282"/>
      <c r="DS6" s="283"/>
      <c r="DT6" s="281" t="s">
        <v>115</v>
      </c>
      <c r="DU6" s="282"/>
      <c r="DV6" s="283"/>
      <c r="DW6" s="281" t="s">
        <v>166</v>
      </c>
      <c r="DX6" s="282"/>
      <c r="DY6" s="283"/>
      <c r="DZ6" s="269" t="s">
        <v>167</v>
      </c>
      <c r="EA6" s="270"/>
      <c r="EB6" s="271"/>
      <c r="EC6" s="269" t="s">
        <v>167</v>
      </c>
      <c r="ED6" s="270"/>
      <c r="EE6" s="271"/>
      <c r="EF6" s="281" t="s">
        <v>168</v>
      </c>
      <c r="EG6" s="282"/>
      <c r="EH6" s="283"/>
      <c r="EI6" s="269" t="s">
        <v>193</v>
      </c>
      <c r="EJ6" s="270"/>
      <c r="EK6" s="271"/>
      <c r="EL6" s="269" t="s">
        <v>194</v>
      </c>
      <c r="EM6" s="270"/>
      <c r="EN6" s="271"/>
      <c r="EO6" s="269" t="s">
        <v>195</v>
      </c>
      <c r="EP6" s="270"/>
      <c r="EQ6" s="271"/>
      <c r="ER6" s="281" t="s">
        <v>116</v>
      </c>
      <c r="ES6" s="282"/>
      <c r="ET6" s="283"/>
      <c r="EU6" s="40"/>
    </row>
    <row r="7" spans="1:175" ht="67.5" customHeight="1" thickBot="1" x14ac:dyDescent="0.3">
      <c r="A7" s="297"/>
      <c r="B7" s="299"/>
      <c r="C7" s="302"/>
      <c r="D7" s="272"/>
      <c r="E7" s="273"/>
      <c r="F7" s="274"/>
      <c r="G7" s="273"/>
      <c r="H7" s="273"/>
      <c r="I7" s="274"/>
      <c r="J7" s="272"/>
      <c r="K7" s="273"/>
      <c r="L7" s="274"/>
      <c r="M7" s="272"/>
      <c r="N7" s="273"/>
      <c r="O7" s="274"/>
      <c r="P7" s="272"/>
      <c r="Q7" s="273"/>
      <c r="R7" s="274"/>
      <c r="S7" s="272"/>
      <c r="T7" s="273"/>
      <c r="U7" s="274"/>
      <c r="V7" s="295"/>
      <c r="W7" s="296"/>
      <c r="X7" s="296"/>
      <c r="Y7" s="295"/>
      <c r="Z7" s="296"/>
      <c r="AA7" s="305"/>
      <c r="AB7" s="296"/>
      <c r="AC7" s="296"/>
      <c r="AD7" s="305"/>
      <c r="AE7" s="272"/>
      <c r="AF7" s="273"/>
      <c r="AG7" s="274"/>
      <c r="AH7" s="296"/>
      <c r="AI7" s="296"/>
      <c r="AJ7" s="305"/>
      <c r="AK7" s="272"/>
      <c r="AL7" s="273"/>
      <c r="AM7" s="274"/>
      <c r="AN7" s="273"/>
      <c r="AO7" s="273"/>
      <c r="AP7" s="274"/>
      <c r="AQ7" s="295"/>
      <c r="AR7" s="296"/>
      <c r="AS7" s="305"/>
      <c r="AT7" s="272"/>
      <c r="AU7" s="273"/>
      <c r="AV7" s="274"/>
      <c r="AW7" s="273"/>
      <c r="AX7" s="273"/>
      <c r="AY7" s="274"/>
      <c r="AZ7" s="272"/>
      <c r="BA7" s="273"/>
      <c r="BB7" s="274"/>
      <c r="BC7" s="272"/>
      <c r="BD7" s="273"/>
      <c r="BE7" s="274"/>
      <c r="BF7" s="273"/>
      <c r="BG7" s="273"/>
      <c r="BH7" s="274"/>
      <c r="BI7" s="272"/>
      <c r="BJ7" s="273"/>
      <c r="BK7" s="274"/>
      <c r="BL7" s="272"/>
      <c r="BM7" s="273"/>
      <c r="BN7" s="274"/>
      <c r="BO7" s="273"/>
      <c r="BP7" s="273"/>
      <c r="BQ7" s="274"/>
      <c r="BR7" s="272"/>
      <c r="BS7" s="273"/>
      <c r="BT7" s="274"/>
      <c r="BU7" s="272"/>
      <c r="BV7" s="273"/>
      <c r="BW7" s="274"/>
      <c r="BX7" s="284"/>
      <c r="BY7" s="285"/>
      <c r="BZ7" s="286"/>
      <c r="CA7" s="272"/>
      <c r="CB7" s="273"/>
      <c r="CC7" s="274"/>
      <c r="CD7" s="308"/>
      <c r="CE7" s="309"/>
      <c r="CF7" s="310"/>
      <c r="CG7" s="308"/>
      <c r="CH7" s="309"/>
      <c r="CI7" s="310"/>
      <c r="CJ7" s="308"/>
      <c r="CK7" s="309"/>
      <c r="CL7" s="310"/>
      <c r="CM7" s="308"/>
      <c r="CN7" s="309"/>
      <c r="CO7" s="310"/>
      <c r="CP7" s="308"/>
      <c r="CQ7" s="309"/>
      <c r="CR7" s="310"/>
      <c r="CS7" s="272"/>
      <c r="CT7" s="273"/>
      <c r="CU7" s="274"/>
      <c r="CV7" s="295"/>
      <c r="CW7" s="296"/>
      <c r="CX7" s="305"/>
      <c r="CY7" s="284"/>
      <c r="CZ7" s="285"/>
      <c r="DA7" s="286"/>
      <c r="DB7" s="284"/>
      <c r="DC7" s="285"/>
      <c r="DD7" s="286"/>
      <c r="DE7" s="285"/>
      <c r="DF7" s="285"/>
      <c r="DG7" s="286"/>
      <c r="DH7" s="284"/>
      <c r="DI7" s="285"/>
      <c r="DJ7" s="286"/>
      <c r="DK7" s="284"/>
      <c r="DL7" s="285"/>
      <c r="DM7" s="286"/>
      <c r="DN7" s="284"/>
      <c r="DO7" s="285"/>
      <c r="DP7" s="286"/>
      <c r="DQ7" s="284"/>
      <c r="DR7" s="285"/>
      <c r="DS7" s="286"/>
      <c r="DT7" s="284"/>
      <c r="DU7" s="285"/>
      <c r="DV7" s="286"/>
      <c r="DW7" s="284"/>
      <c r="DX7" s="285"/>
      <c r="DY7" s="286"/>
      <c r="DZ7" s="272"/>
      <c r="EA7" s="273"/>
      <c r="EB7" s="274"/>
      <c r="EC7" s="272"/>
      <c r="ED7" s="273"/>
      <c r="EE7" s="274"/>
      <c r="EF7" s="284"/>
      <c r="EG7" s="285"/>
      <c r="EH7" s="286"/>
      <c r="EI7" s="272"/>
      <c r="EJ7" s="273"/>
      <c r="EK7" s="274"/>
      <c r="EL7" s="272"/>
      <c r="EM7" s="273"/>
      <c r="EN7" s="274"/>
      <c r="EO7" s="272"/>
      <c r="EP7" s="273"/>
      <c r="EQ7" s="274"/>
      <c r="ER7" s="284"/>
      <c r="ES7" s="285"/>
      <c r="ET7" s="286"/>
      <c r="EU7" s="40"/>
    </row>
    <row r="8" spans="1:175" s="45" customFormat="1" ht="20.25" customHeight="1" x14ac:dyDescent="0.25">
      <c r="A8" s="297"/>
      <c r="B8" s="299"/>
      <c r="C8" s="302"/>
      <c r="D8" s="275" t="s">
        <v>121</v>
      </c>
      <c r="E8" s="277" t="s">
        <v>122</v>
      </c>
      <c r="F8" s="279" t="s">
        <v>123</v>
      </c>
      <c r="G8" s="275" t="s">
        <v>121</v>
      </c>
      <c r="H8" s="277" t="s">
        <v>122</v>
      </c>
      <c r="I8" s="279" t="s">
        <v>123</v>
      </c>
      <c r="J8" s="275" t="s">
        <v>121</v>
      </c>
      <c r="K8" s="277" t="s">
        <v>122</v>
      </c>
      <c r="L8" s="279" t="s">
        <v>123</v>
      </c>
      <c r="M8" s="275" t="s">
        <v>121</v>
      </c>
      <c r="N8" s="277" t="s">
        <v>122</v>
      </c>
      <c r="O8" s="279" t="s">
        <v>123</v>
      </c>
      <c r="P8" s="275" t="s">
        <v>121</v>
      </c>
      <c r="Q8" s="277" t="s">
        <v>122</v>
      </c>
      <c r="R8" s="279" t="s">
        <v>123</v>
      </c>
      <c r="S8" s="275" t="s">
        <v>121</v>
      </c>
      <c r="T8" s="277" t="s">
        <v>122</v>
      </c>
      <c r="U8" s="279" t="s">
        <v>123</v>
      </c>
      <c r="V8" s="275" t="s">
        <v>121</v>
      </c>
      <c r="W8" s="277" t="s">
        <v>122</v>
      </c>
      <c r="X8" s="279" t="s">
        <v>123</v>
      </c>
      <c r="Y8" s="275" t="s">
        <v>121</v>
      </c>
      <c r="Z8" s="277" t="s">
        <v>122</v>
      </c>
      <c r="AA8" s="279" t="s">
        <v>123</v>
      </c>
      <c r="AB8" s="275" t="s">
        <v>169</v>
      </c>
      <c r="AC8" s="277" t="s">
        <v>170</v>
      </c>
      <c r="AD8" s="279" t="s">
        <v>171</v>
      </c>
      <c r="AE8" s="275" t="s">
        <v>169</v>
      </c>
      <c r="AF8" s="277" t="s">
        <v>170</v>
      </c>
      <c r="AG8" s="279" t="s">
        <v>171</v>
      </c>
      <c r="AH8" s="275" t="s">
        <v>121</v>
      </c>
      <c r="AI8" s="277" t="s">
        <v>122</v>
      </c>
      <c r="AJ8" s="279" t="s">
        <v>123</v>
      </c>
      <c r="AK8" s="275" t="s">
        <v>121</v>
      </c>
      <c r="AL8" s="277" t="s">
        <v>122</v>
      </c>
      <c r="AM8" s="279" t="s">
        <v>123</v>
      </c>
      <c r="AN8" s="275" t="s">
        <v>121</v>
      </c>
      <c r="AO8" s="277" t="s">
        <v>122</v>
      </c>
      <c r="AP8" s="279" t="s">
        <v>123</v>
      </c>
      <c r="AQ8" s="275" t="s">
        <v>121</v>
      </c>
      <c r="AR8" s="277" t="s">
        <v>122</v>
      </c>
      <c r="AS8" s="279" t="s">
        <v>123</v>
      </c>
      <c r="AT8" s="275" t="s">
        <v>121</v>
      </c>
      <c r="AU8" s="277" t="s">
        <v>122</v>
      </c>
      <c r="AV8" s="279" t="s">
        <v>123</v>
      </c>
      <c r="AW8" s="275" t="s">
        <v>121</v>
      </c>
      <c r="AX8" s="277" t="s">
        <v>122</v>
      </c>
      <c r="AY8" s="279" t="s">
        <v>123</v>
      </c>
      <c r="AZ8" s="275" t="s">
        <v>121</v>
      </c>
      <c r="BA8" s="277" t="s">
        <v>122</v>
      </c>
      <c r="BB8" s="279" t="s">
        <v>123</v>
      </c>
      <c r="BC8" s="275" t="s">
        <v>121</v>
      </c>
      <c r="BD8" s="277" t="s">
        <v>122</v>
      </c>
      <c r="BE8" s="279" t="s">
        <v>123</v>
      </c>
      <c r="BF8" s="275" t="s">
        <v>121</v>
      </c>
      <c r="BG8" s="277" t="s">
        <v>122</v>
      </c>
      <c r="BH8" s="279" t="s">
        <v>123</v>
      </c>
      <c r="BI8" s="275" t="s">
        <v>121</v>
      </c>
      <c r="BJ8" s="277" t="s">
        <v>122</v>
      </c>
      <c r="BK8" s="279" t="s">
        <v>123</v>
      </c>
      <c r="BL8" s="275" t="s">
        <v>121</v>
      </c>
      <c r="BM8" s="277" t="s">
        <v>122</v>
      </c>
      <c r="BN8" s="279" t="s">
        <v>123</v>
      </c>
      <c r="BO8" s="275" t="s">
        <v>121</v>
      </c>
      <c r="BP8" s="277" t="s">
        <v>122</v>
      </c>
      <c r="BQ8" s="279" t="s">
        <v>123</v>
      </c>
      <c r="BR8" s="275" t="s">
        <v>121</v>
      </c>
      <c r="BS8" s="277" t="s">
        <v>122</v>
      </c>
      <c r="BT8" s="279" t="s">
        <v>123</v>
      </c>
      <c r="BU8" s="275" t="s">
        <v>121</v>
      </c>
      <c r="BV8" s="277" t="s">
        <v>122</v>
      </c>
      <c r="BW8" s="279" t="s">
        <v>123</v>
      </c>
      <c r="BX8" s="275" t="s">
        <v>121</v>
      </c>
      <c r="BY8" s="277" t="s">
        <v>122</v>
      </c>
      <c r="BZ8" s="279" t="s">
        <v>123</v>
      </c>
      <c r="CA8" s="275" t="s">
        <v>121</v>
      </c>
      <c r="CB8" s="277" t="s">
        <v>122</v>
      </c>
      <c r="CC8" s="279" t="s">
        <v>123</v>
      </c>
      <c r="CD8" s="275" t="s">
        <v>121</v>
      </c>
      <c r="CE8" s="277" t="s">
        <v>122</v>
      </c>
      <c r="CF8" s="279" t="s">
        <v>123</v>
      </c>
      <c r="CG8" s="275" t="s">
        <v>121</v>
      </c>
      <c r="CH8" s="277" t="s">
        <v>122</v>
      </c>
      <c r="CI8" s="279" t="s">
        <v>123</v>
      </c>
      <c r="CJ8" s="275" t="s">
        <v>121</v>
      </c>
      <c r="CK8" s="277" t="s">
        <v>122</v>
      </c>
      <c r="CL8" s="279" t="s">
        <v>123</v>
      </c>
      <c r="CM8" s="275" t="s">
        <v>121</v>
      </c>
      <c r="CN8" s="277" t="s">
        <v>122</v>
      </c>
      <c r="CO8" s="279" t="s">
        <v>123</v>
      </c>
      <c r="CP8" s="275" t="s">
        <v>121</v>
      </c>
      <c r="CQ8" s="277" t="s">
        <v>122</v>
      </c>
      <c r="CR8" s="279" t="s">
        <v>123</v>
      </c>
      <c r="CS8" s="275" t="s">
        <v>121</v>
      </c>
      <c r="CT8" s="277" t="s">
        <v>122</v>
      </c>
      <c r="CU8" s="279" t="s">
        <v>123</v>
      </c>
      <c r="CV8" s="275" t="s">
        <v>121</v>
      </c>
      <c r="CW8" s="277" t="s">
        <v>122</v>
      </c>
      <c r="CX8" s="279" t="s">
        <v>123</v>
      </c>
      <c r="CY8" s="275" t="s">
        <v>121</v>
      </c>
      <c r="CZ8" s="277" t="s">
        <v>122</v>
      </c>
      <c r="DA8" s="279" t="s">
        <v>123</v>
      </c>
      <c r="DB8" s="275" t="s">
        <v>121</v>
      </c>
      <c r="DC8" s="277" t="s">
        <v>122</v>
      </c>
      <c r="DD8" s="279" t="s">
        <v>123</v>
      </c>
      <c r="DE8" s="275" t="s">
        <v>121</v>
      </c>
      <c r="DF8" s="277" t="s">
        <v>122</v>
      </c>
      <c r="DG8" s="279" t="s">
        <v>123</v>
      </c>
      <c r="DH8" s="275" t="s">
        <v>121</v>
      </c>
      <c r="DI8" s="277" t="s">
        <v>122</v>
      </c>
      <c r="DJ8" s="279" t="s">
        <v>123</v>
      </c>
      <c r="DK8" s="275" t="s">
        <v>121</v>
      </c>
      <c r="DL8" s="277" t="s">
        <v>122</v>
      </c>
      <c r="DM8" s="279" t="s">
        <v>123</v>
      </c>
      <c r="DN8" s="275" t="s">
        <v>121</v>
      </c>
      <c r="DO8" s="277" t="s">
        <v>122</v>
      </c>
      <c r="DP8" s="279" t="s">
        <v>123</v>
      </c>
      <c r="DQ8" s="275" t="s">
        <v>121</v>
      </c>
      <c r="DR8" s="277" t="s">
        <v>122</v>
      </c>
      <c r="DS8" s="279" t="s">
        <v>123</v>
      </c>
      <c r="DT8" s="275" t="s">
        <v>121</v>
      </c>
      <c r="DU8" s="277" t="s">
        <v>122</v>
      </c>
      <c r="DV8" s="279" t="s">
        <v>123</v>
      </c>
      <c r="DW8" s="275" t="s">
        <v>121</v>
      </c>
      <c r="DX8" s="277" t="s">
        <v>122</v>
      </c>
      <c r="DY8" s="279" t="s">
        <v>123</v>
      </c>
      <c r="DZ8" s="275" t="s">
        <v>169</v>
      </c>
      <c r="EA8" s="277" t="s">
        <v>170</v>
      </c>
      <c r="EB8" s="279" t="s">
        <v>171</v>
      </c>
      <c r="EC8" s="275" t="s">
        <v>121</v>
      </c>
      <c r="ED8" s="277" t="s">
        <v>122</v>
      </c>
      <c r="EE8" s="279" t="s">
        <v>123</v>
      </c>
      <c r="EF8" s="275" t="s">
        <v>121</v>
      </c>
      <c r="EG8" s="277" t="s">
        <v>122</v>
      </c>
      <c r="EH8" s="279" t="s">
        <v>123</v>
      </c>
      <c r="EI8" s="275" t="s">
        <v>121</v>
      </c>
      <c r="EJ8" s="277" t="s">
        <v>122</v>
      </c>
      <c r="EK8" s="279" t="s">
        <v>123</v>
      </c>
      <c r="EL8" s="275" t="s">
        <v>121</v>
      </c>
      <c r="EM8" s="277" t="s">
        <v>122</v>
      </c>
      <c r="EN8" s="279" t="s">
        <v>123</v>
      </c>
      <c r="EO8" s="275" t="s">
        <v>121</v>
      </c>
      <c r="EP8" s="277" t="s">
        <v>122</v>
      </c>
      <c r="EQ8" s="279" t="s">
        <v>123</v>
      </c>
      <c r="ER8" s="289" t="s">
        <v>121</v>
      </c>
      <c r="ES8" s="277" t="s">
        <v>122</v>
      </c>
      <c r="ET8" s="287" t="s">
        <v>123</v>
      </c>
      <c r="EU8" s="44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</row>
    <row r="9" spans="1:175" s="46" customFormat="1" ht="42.75" customHeight="1" thickBot="1" x14ac:dyDescent="0.3">
      <c r="A9" s="295"/>
      <c r="B9" s="300"/>
      <c r="C9" s="303"/>
      <c r="D9" s="276"/>
      <c r="E9" s="278"/>
      <c r="F9" s="280"/>
      <c r="G9" s="276"/>
      <c r="H9" s="278"/>
      <c r="I9" s="280"/>
      <c r="J9" s="276"/>
      <c r="K9" s="278"/>
      <c r="L9" s="280"/>
      <c r="M9" s="276"/>
      <c r="N9" s="278"/>
      <c r="O9" s="280"/>
      <c r="P9" s="276"/>
      <c r="Q9" s="278"/>
      <c r="R9" s="280"/>
      <c r="S9" s="276"/>
      <c r="T9" s="278"/>
      <c r="U9" s="280"/>
      <c r="V9" s="276"/>
      <c r="W9" s="278"/>
      <c r="X9" s="280"/>
      <c r="Y9" s="276"/>
      <c r="Z9" s="278"/>
      <c r="AA9" s="280"/>
      <c r="AB9" s="276"/>
      <c r="AC9" s="278"/>
      <c r="AD9" s="280"/>
      <c r="AE9" s="276"/>
      <c r="AF9" s="278"/>
      <c r="AG9" s="280"/>
      <c r="AH9" s="276"/>
      <c r="AI9" s="278"/>
      <c r="AJ9" s="280"/>
      <c r="AK9" s="276"/>
      <c r="AL9" s="278"/>
      <c r="AM9" s="280"/>
      <c r="AN9" s="276"/>
      <c r="AO9" s="278"/>
      <c r="AP9" s="280"/>
      <c r="AQ9" s="276"/>
      <c r="AR9" s="278"/>
      <c r="AS9" s="280"/>
      <c r="AT9" s="276"/>
      <c r="AU9" s="278"/>
      <c r="AV9" s="280"/>
      <c r="AW9" s="276"/>
      <c r="AX9" s="278"/>
      <c r="AY9" s="280"/>
      <c r="AZ9" s="276"/>
      <c r="BA9" s="278"/>
      <c r="BB9" s="280"/>
      <c r="BC9" s="276"/>
      <c r="BD9" s="278"/>
      <c r="BE9" s="280"/>
      <c r="BF9" s="276"/>
      <c r="BG9" s="278"/>
      <c r="BH9" s="280"/>
      <c r="BI9" s="276"/>
      <c r="BJ9" s="278"/>
      <c r="BK9" s="280"/>
      <c r="BL9" s="276"/>
      <c r="BM9" s="278"/>
      <c r="BN9" s="280"/>
      <c r="BO9" s="276"/>
      <c r="BP9" s="278"/>
      <c r="BQ9" s="280"/>
      <c r="BR9" s="276"/>
      <c r="BS9" s="278"/>
      <c r="BT9" s="280"/>
      <c r="BU9" s="276"/>
      <c r="BV9" s="278"/>
      <c r="BW9" s="280"/>
      <c r="BX9" s="276"/>
      <c r="BY9" s="278"/>
      <c r="BZ9" s="280"/>
      <c r="CA9" s="276"/>
      <c r="CB9" s="278"/>
      <c r="CC9" s="280"/>
      <c r="CD9" s="276"/>
      <c r="CE9" s="278"/>
      <c r="CF9" s="280"/>
      <c r="CG9" s="276"/>
      <c r="CH9" s="278"/>
      <c r="CI9" s="280"/>
      <c r="CJ9" s="276"/>
      <c r="CK9" s="278"/>
      <c r="CL9" s="280"/>
      <c r="CM9" s="276"/>
      <c r="CN9" s="278"/>
      <c r="CO9" s="280"/>
      <c r="CP9" s="276"/>
      <c r="CQ9" s="278"/>
      <c r="CR9" s="280"/>
      <c r="CS9" s="276"/>
      <c r="CT9" s="278"/>
      <c r="CU9" s="280"/>
      <c r="CV9" s="276"/>
      <c r="CW9" s="278"/>
      <c r="CX9" s="280"/>
      <c r="CY9" s="276"/>
      <c r="CZ9" s="278"/>
      <c r="DA9" s="280"/>
      <c r="DB9" s="276"/>
      <c r="DC9" s="278"/>
      <c r="DD9" s="280"/>
      <c r="DE9" s="276"/>
      <c r="DF9" s="278"/>
      <c r="DG9" s="280"/>
      <c r="DH9" s="276"/>
      <c r="DI9" s="278"/>
      <c r="DJ9" s="280"/>
      <c r="DK9" s="276"/>
      <c r="DL9" s="278"/>
      <c r="DM9" s="280"/>
      <c r="DN9" s="276"/>
      <c r="DO9" s="278"/>
      <c r="DP9" s="280"/>
      <c r="DQ9" s="276"/>
      <c r="DR9" s="278"/>
      <c r="DS9" s="280"/>
      <c r="DT9" s="276"/>
      <c r="DU9" s="278"/>
      <c r="DV9" s="280"/>
      <c r="DW9" s="276"/>
      <c r="DX9" s="278"/>
      <c r="DY9" s="280"/>
      <c r="DZ9" s="276"/>
      <c r="EA9" s="278"/>
      <c r="EB9" s="280"/>
      <c r="EC9" s="276"/>
      <c r="ED9" s="278"/>
      <c r="EE9" s="280"/>
      <c r="EF9" s="276"/>
      <c r="EG9" s="278"/>
      <c r="EH9" s="280"/>
      <c r="EI9" s="276"/>
      <c r="EJ9" s="278"/>
      <c r="EK9" s="280"/>
      <c r="EL9" s="276"/>
      <c r="EM9" s="278"/>
      <c r="EN9" s="280"/>
      <c r="EO9" s="276"/>
      <c r="EP9" s="278"/>
      <c r="EQ9" s="280"/>
      <c r="ER9" s="290"/>
      <c r="ES9" s="278"/>
      <c r="ET9" s="288"/>
      <c r="EU9" s="44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</row>
    <row r="10" spans="1:175" s="45" customFormat="1" ht="16.5" thickBot="1" x14ac:dyDescent="0.3">
      <c r="A10" s="47"/>
      <c r="B10" s="48"/>
      <c r="C10" s="246" t="s">
        <v>2</v>
      </c>
      <c r="D10" s="50">
        <v>1</v>
      </c>
      <c r="E10" s="15">
        <f>D10+1</f>
        <v>2</v>
      </c>
      <c r="F10" s="16">
        <f t="shared" ref="F10:BQ10" si="0">E10+1</f>
        <v>3</v>
      </c>
      <c r="G10" s="15">
        <f t="shared" si="0"/>
        <v>4</v>
      </c>
      <c r="H10" s="15">
        <f t="shared" si="0"/>
        <v>5</v>
      </c>
      <c r="I10" s="16">
        <f t="shared" si="0"/>
        <v>6</v>
      </c>
      <c r="J10" s="49">
        <f t="shared" si="0"/>
        <v>7</v>
      </c>
      <c r="K10" s="117">
        <f t="shared" si="0"/>
        <v>8</v>
      </c>
      <c r="L10" s="51">
        <f t="shared" si="0"/>
        <v>9</v>
      </c>
      <c r="M10" s="52">
        <f t="shared" si="0"/>
        <v>10</v>
      </c>
      <c r="N10" s="52">
        <f t="shared" si="0"/>
        <v>11</v>
      </c>
      <c r="O10" s="16">
        <f t="shared" si="0"/>
        <v>12</v>
      </c>
      <c r="P10" s="221">
        <f t="shared" si="0"/>
        <v>13</v>
      </c>
      <c r="Q10" s="49">
        <f t="shared" si="0"/>
        <v>14</v>
      </c>
      <c r="R10" s="51">
        <f t="shared" si="0"/>
        <v>15</v>
      </c>
      <c r="S10" s="15">
        <f t="shared" si="0"/>
        <v>16</v>
      </c>
      <c r="T10" s="15">
        <f t="shared" si="0"/>
        <v>17</v>
      </c>
      <c r="U10" s="16">
        <f t="shared" si="0"/>
        <v>18</v>
      </c>
      <c r="V10" s="221">
        <f t="shared" si="0"/>
        <v>19</v>
      </c>
      <c r="W10" s="49">
        <f t="shared" si="0"/>
        <v>20</v>
      </c>
      <c r="X10" s="51">
        <f t="shared" si="0"/>
        <v>21</v>
      </c>
      <c r="Y10" s="52">
        <f t="shared" si="0"/>
        <v>22</v>
      </c>
      <c r="Z10" s="15">
        <f t="shared" si="0"/>
        <v>23</v>
      </c>
      <c r="AA10" s="16">
        <f t="shared" si="0"/>
        <v>24</v>
      </c>
      <c r="AB10" s="15">
        <f t="shared" si="0"/>
        <v>25</v>
      </c>
      <c r="AC10" s="15">
        <f t="shared" si="0"/>
        <v>26</v>
      </c>
      <c r="AD10" s="16">
        <f t="shared" si="0"/>
        <v>27</v>
      </c>
      <c r="AE10" s="15">
        <f t="shared" si="0"/>
        <v>28</v>
      </c>
      <c r="AF10" s="15">
        <f t="shared" si="0"/>
        <v>29</v>
      </c>
      <c r="AG10" s="16">
        <f t="shared" si="0"/>
        <v>30</v>
      </c>
      <c r="AH10" s="37">
        <f t="shared" si="0"/>
        <v>31</v>
      </c>
      <c r="AI10" s="37">
        <f t="shared" si="0"/>
        <v>32</v>
      </c>
      <c r="AJ10" s="51">
        <f t="shared" si="0"/>
        <v>33</v>
      </c>
      <c r="AK10" s="15">
        <f t="shared" si="0"/>
        <v>34</v>
      </c>
      <c r="AL10" s="15">
        <f t="shared" si="0"/>
        <v>35</v>
      </c>
      <c r="AM10" s="16">
        <f t="shared" si="0"/>
        <v>36</v>
      </c>
      <c r="AN10" s="52">
        <f t="shared" si="0"/>
        <v>37</v>
      </c>
      <c r="AO10" s="52">
        <f t="shared" si="0"/>
        <v>38</v>
      </c>
      <c r="AP10" s="16">
        <f t="shared" si="0"/>
        <v>39</v>
      </c>
      <c r="AQ10" s="37">
        <f t="shared" si="0"/>
        <v>40</v>
      </c>
      <c r="AR10" s="37">
        <f t="shared" si="0"/>
        <v>41</v>
      </c>
      <c r="AS10" s="51">
        <f t="shared" si="0"/>
        <v>42</v>
      </c>
      <c r="AT10" s="37">
        <f t="shared" si="0"/>
        <v>43</v>
      </c>
      <c r="AU10" s="37">
        <f t="shared" si="0"/>
        <v>44</v>
      </c>
      <c r="AV10" s="51">
        <f t="shared" si="0"/>
        <v>45</v>
      </c>
      <c r="AW10" s="37">
        <f t="shared" si="0"/>
        <v>46</v>
      </c>
      <c r="AX10" s="37">
        <f t="shared" si="0"/>
        <v>47</v>
      </c>
      <c r="AY10" s="51">
        <f t="shared" si="0"/>
        <v>48</v>
      </c>
      <c r="AZ10" s="37">
        <f t="shared" si="0"/>
        <v>49</v>
      </c>
      <c r="BA10" s="37">
        <f t="shared" si="0"/>
        <v>50</v>
      </c>
      <c r="BB10" s="51">
        <f t="shared" si="0"/>
        <v>51</v>
      </c>
      <c r="BC10" s="37">
        <f t="shared" si="0"/>
        <v>52</v>
      </c>
      <c r="BD10" s="37">
        <f t="shared" si="0"/>
        <v>53</v>
      </c>
      <c r="BE10" s="51">
        <f t="shared" si="0"/>
        <v>54</v>
      </c>
      <c r="BF10" s="37">
        <f t="shared" si="0"/>
        <v>55</v>
      </c>
      <c r="BG10" s="37">
        <f t="shared" si="0"/>
        <v>56</v>
      </c>
      <c r="BH10" s="51">
        <f t="shared" si="0"/>
        <v>57</v>
      </c>
      <c r="BI10" s="37">
        <f t="shared" si="0"/>
        <v>58</v>
      </c>
      <c r="BJ10" s="37">
        <f t="shared" si="0"/>
        <v>59</v>
      </c>
      <c r="BK10" s="51">
        <f t="shared" si="0"/>
        <v>60</v>
      </c>
      <c r="BL10" s="37">
        <f t="shared" si="0"/>
        <v>61</v>
      </c>
      <c r="BM10" s="37">
        <f t="shared" si="0"/>
        <v>62</v>
      </c>
      <c r="BN10" s="51">
        <f t="shared" si="0"/>
        <v>63</v>
      </c>
      <c r="BO10" s="37">
        <f t="shared" si="0"/>
        <v>64</v>
      </c>
      <c r="BP10" s="37">
        <f t="shared" si="0"/>
        <v>65</v>
      </c>
      <c r="BQ10" s="51">
        <f t="shared" si="0"/>
        <v>66</v>
      </c>
      <c r="BR10" s="49">
        <f t="shared" ref="BR10:EC10" si="1">BQ10+1</f>
        <v>67</v>
      </c>
      <c r="BS10" s="49">
        <f t="shared" si="1"/>
        <v>68</v>
      </c>
      <c r="BT10" s="51">
        <f t="shared" si="1"/>
        <v>69</v>
      </c>
      <c r="BU10" s="221">
        <f t="shared" si="1"/>
        <v>70</v>
      </c>
      <c r="BV10" s="49">
        <f t="shared" si="1"/>
        <v>71</v>
      </c>
      <c r="BW10" s="51">
        <f t="shared" si="1"/>
        <v>72</v>
      </c>
      <c r="BX10" s="37">
        <f t="shared" si="1"/>
        <v>73</v>
      </c>
      <c r="BY10" s="37">
        <f t="shared" si="1"/>
        <v>74</v>
      </c>
      <c r="BZ10" s="51">
        <f t="shared" si="1"/>
        <v>75</v>
      </c>
      <c r="CA10" s="221">
        <f t="shared" si="1"/>
        <v>76</v>
      </c>
      <c r="CB10" s="49">
        <f t="shared" si="1"/>
        <v>77</v>
      </c>
      <c r="CC10" s="51">
        <f t="shared" si="1"/>
        <v>78</v>
      </c>
      <c r="CD10" s="37">
        <f t="shared" si="1"/>
        <v>79</v>
      </c>
      <c r="CE10" s="37">
        <f t="shared" si="1"/>
        <v>80</v>
      </c>
      <c r="CF10" s="51">
        <f t="shared" si="1"/>
        <v>81</v>
      </c>
      <c r="CG10" s="37">
        <f t="shared" si="1"/>
        <v>82</v>
      </c>
      <c r="CH10" s="37">
        <f t="shared" si="1"/>
        <v>83</v>
      </c>
      <c r="CI10" s="51">
        <f t="shared" si="1"/>
        <v>84</v>
      </c>
      <c r="CJ10" s="37">
        <f t="shared" si="1"/>
        <v>85</v>
      </c>
      <c r="CK10" s="37">
        <f t="shared" si="1"/>
        <v>86</v>
      </c>
      <c r="CL10" s="51">
        <f t="shared" si="1"/>
        <v>87</v>
      </c>
      <c r="CM10" s="37">
        <f t="shared" si="1"/>
        <v>88</v>
      </c>
      <c r="CN10" s="37">
        <f t="shared" si="1"/>
        <v>89</v>
      </c>
      <c r="CO10" s="51">
        <f t="shared" si="1"/>
        <v>90</v>
      </c>
      <c r="CP10" s="15">
        <f t="shared" si="1"/>
        <v>91</v>
      </c>
      <c r="CQ10" s="15">
        <f t="shared" si="1"/>
        <v>92</v>
      </c>
      <c r="CR10" s="16">
        <f t="shared" si="1"/>
        <v>93</v>
      </c>
      <c r="CS10" s="37">
        <f t="shared" si="1"/>
        <v>94</v>
      </c>
      <c r="CT10" s="37">
        <f t="shared" si="1"/>
        <v>95</v>
      </c>
      <c r="CU10" s="51">
        <f t="shared" si="1"/>
        <v>96</v>
      </c>
      <c r="CV10" s="37">
        <f t="shared" si="1"/>
        <v>97</v>
      </c>
      <c r="CW10" s="37">
        <f t="shared" si="1"/>
        <v>98</v>
      </c>
      <c r="CX10" s="51">
        <f t="shared" si="1"/>
        <v>99</v>
      </c>
      <c r="CY10" s="37">
        <f t="shared" si="1"/>
        <v>100</v>
      </c>
      <c r="CZ10" s="37">
        <f t="shared" si="1"/>
        <v>101</v>
      </c>
      <c r="DA10" s="51">
        <f t="shared" si="1"/>
        <v>102</v>
      </c>
      <c r="DB10" s="37">
        <f t="shared" si="1"/>
        <v>103</v>
      </c>
      <c r="DC10" s="37">
        <f t="shared" si="1"/>
        <v>104</v>
      </c>
      <c r="DD10" s="51">
        <f t="shared" si="1"/>
        <v>105</v>
      </c>
      <c r="DE10" s="37">
        <f t="shared" si="1"/>
        <v>106</v>
      </c>
      <c r="DF10" s="37">
        <f t="shared" si="1"/>
        <v>107</v>
      </c>
      <c r="DG10" s="51">
        <f t="shared" si="1"/>
        <v>108</v>
      </c>
      <c r="DH10" s="49">
        <f t="shared" si="1"/>
        <v>109</v>
      </c>
      <c r="DI10" s="49">
        <f t="shared" si="1"/>
        <v>110</v>
      </c>
      <c r="DJ10" s="51">
        <f t="shared" si="1"/>
        <v>111</v>
      </c>
      <c r="DK10" s="15">
        <f t="shared" si="1"/>
        <v>112</v>
      </c>
      <c r="DL10" s="15">
        <f t="shared" si="1"/>
        <v>113</v>
      </c>
      <c r="DM10" s="16">
        <f t="shared" si="1"/>
        <v>114</v>
      </c>
      <c r="DN10" s="15">
        <f t="shared" si="1"/>
        <v>115</v>
      </c>
      <c r="DO10" s="15">
        <f t="shared" si="1"/>
        <v>116</v>
      </c>
      <c r="DP10" s="16">
        <f t="shared" si="1"/>
        <v>117</v>
      </c>
      <c r="DQ10" s="37">
        <f t="shared" si="1"/>
        <v>118</v>
      </c>
      <c r="DR10" s="37">
        <f t="shared" si="1"/>
        <v>119</v>
      </c>
      <c r="DS10" s="51">
        <f t="shared" si="1"/>
        <v>120</v>
      </c>
      <c r="DT10" s="37">
        <f t="shared" si="1"/>
        <v>121</v>
      </c>
      <c r="DU10" s="37">
        <f t="shared" si="1"/>
        <v>122</v>
      </c>
      <c r="DV10" s="51">
        <f t="shared" si="1"/>
        <v>123</v>
      </c>
      <c r="DW10" s="221">
        <f t="shared" si="1"/>
        <v>124</v>
      </c>
      <c r="DX10" s="49">
        <f t="shared" si="1"/>
        <v>125</v>
      </c>
      <c r="DY10" s="51">
        <f t="shared" si="1"/>
        <v>126</v>
      </c>
      <c r="DZ10" s="49">
        <f t="shared" si="1"/>
        <v>127</v>
      </c>
      <c r="EA10" s="49">
        <f t="shared" si="1"/>
        <v>128</v>
      </c>
      <c r="EB10" s="51">
        <f t="shared" si="1"/>
        <v>129</v>
      </c>
      <c r="EC10" s="37">
        <f t="shared" si="1"/>
        <v>130</v>
      </c>
      <c r="ED10" s="37">
        <f t="shared" ref="ED10:ET10" si="2">EC10+1</f>
        <v>131</v>
      </c>
      <c r="EE10" s="51">
        <f t="shared" si="2"/>
        <v>132</v>
      </c>
      <c r="EF10" s="49">
        <f t="shared" si="2"/>
        <v>133</v>
      </c>
      <c r="EG10" s="49">
        <f t="shared" si="2"/>
        <v>134</v>
      </c>
      <c r="EH10" s="51">
        <f t="shared" si="2"/>
        <v>135</v>
      </c>
      <c r="EI10" s="37">
        <f t="shared" si="2"/>
        <v>136</v>
      </c>
      <c r="EJ10" s="37">
        <f t="shared" si="2"/>
        <v>137</v>
      </c>
      <c r="EK10" s="51">
        <f t="shared" si="2"/>
        <v>138</v>
      </c>
      <c r="EL10" s="37">
        <f t="shared" si="2"/>
        <v>139</v>
      </c>
      <c r="EM10" s="37">
        <f t="shared" si="2"/>
        <v>140</v>
      </c>
      <c r="EN10" s="51">
        <f t="shared" si="2"/>
        <v>141</v>
      </c>
      <c r="EO10" s="37">
        <f t="shared" si="2"/>
        <v>142</v>
      </c>
      <c r="EP10" s="37">
        <f t="shared" si="2"/>
        <v>143</v>
      </c>
      <c r="EQ10" s="51">
        <f t="shared" si="2"/>
        <v>144</v>
      </c>
      <c r="ER10" s="14">
        <f t="shared" si="2"/>
        <v>145</v>
      </c>
      <c r="ES10" s="15">
        <f t="shared" si="2"/>
        <v>146</v>
      </c>
      <c r="ET10" s="16">
        <f t="shared" si="2"/>
        <v>147</v>
      </c>
      <c r="EU10" s="53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</row>
    <row r="11" spans="1:175" s="55" customFormat="1" ht="16.5" thickBot="1" x14ac:dyDescent="0.3">
      <c r="A11" s="244">
        <v>1</v>
      </c>
      <c r="B11" s="158" t="s">
        <v>39</v>
      </c>
      <c r="C11" s="247" t="s">
        <v>204</v>
      </c>
      <c r="D11" s="17">
        <v>136214</v>
      </c>
      <c r="E11" s="21">
        <v>144751</v>
      </c>
      <c r="F11" s="181">
        <v>144751</v>
      </c>
      <c r="G11" s="17">
        <v>12235</v>
      </c>
      <c r="H11" s="21">
        <v>24375</v>
      </c>
      <c r="I11" s="181">
        <v>24375</v>
      </c>
      <c r="J11" s="17">
        <v>29073</v>
      </c>
      <c r="K11" s="21">
        <v>12170</v>
      </c>
      <c r="L11" s="197">
        <v>12170</v>
      </c>
      <c r="M11" s="30">
        <f>G11+J11</f>
        <v>41308</v>
      </c>
      <c r="N11" s="21">
        <f>H11+K11</f>
        <v>36545</v>
      </c>
      <c r="O11" s="19">
        <f>I11+L11</f>
        <v>36545</v>
      </c>
      <c r="P11" s="21">
        <v>17088</v>
      </c>
      <c r="Q11" s="21">
        <v>22485</v>
      </c>
      <c r="R11" s="197">
        <v>22485</v>
      </c>
      <c r="S11" s="21">
        <v>6916</v>
      </c>
      <c r="T11" s="21">
        <v>7311</v>
      </c>
      <c r="U11" s="197">
        <v>7311</v>
      </c>
      <c r="V11" s="21">
        <v>68949</v>
      </c>
      <c r="W11" s="21">
        <v>77426</v>
      </c>
      <c r="X11" s="197">
        <v>77426</v>
      </c>
      <c r="Y11" s="21">
        <v>3801</v>
      </c>
      <c r="Z11" s="21">
        <v>5536</v>
      </c>
      <c r="AA11" s="197">
        <v>5536</v>
      </c>
      <c r="AB11" s="30">
        <f>S11+V11+Y11</f>
        <v>79666</v>
      </c>
      <c r="AC11" s="21">
        <f>T11+W11+Z11</f>
        <v>90273</v>
      </c>
      <c r="AD11" s="119">
        <f t="shared" ref="AD11:AD13" si="3">AC11/AB11</f>
        <v>1.1331433735847163</v>
      </c>
      <c r="AE11" s="21">
        <v>17321</v>
      </c>
      <c r="AF11" s="21">
        <v>1976</v>
      </c>
      <c r="AG11" s="118">
        <f>AF11/AE11</f>
        <v>0.11408117314242827</v>
      </c>
      <c r="AH11" s="17">
        <f>Y11+V11+S11</f>
        <v>79666</v>
      </c>
      <c r="AI11" s="21">
        <f t="shared" ref="AI11:AJ26" si="4">Z11+W11+T11</f>
        <v>90273</v>
      </c>
      <c r="AJ11" s="19">
        <f t="shared" si="4"/>
        <v>90273</v>
      </c>
      <c r="AK11" s="21">
        <v>1976</v>
      </c>
      <c r="AL11" s="21">
        <v>2171</v>
      </c>
      <c r="AM11" s="197">
        <v>561</v>
      </c>
      <c r="AN11" s="21">
        <v>8909</v>
      </c>
      <c r="AO11" s="21">
        <v>8818</v>
      </c>
      <c r="AP11" s="197">
        <v>8818</v>
      </c>
      <c r="AQ11" s="21">
        <v>65696</v>
      </c>
      <c r="AR11" s="21">
        <v>75264</v>
      </c>
      <c r="AS11" s="197">
        <v>75264</v>
      </c>
      <c r="AT11" s="30">
        <v>10</v>
      </c>
      <c r="AU11" s="21">
        <v>10</v>
      </c>
      <c r="AV11" s="197"/>
      <c r="AW11" s="17">
        <f>AK11+AN11+AQ11+AT11</f>
        <v>76591</v>
      </c>
      <c r="AX11" s="30">
        <f t="shared" ref="AX11:AY26" si="5">AL11+AO11+AR11+AU11</f>
        <v>86263</v>
      </c>
      <c r="AY11" s="19">
        <f t="shared" si="5"/>
        <v>84643</v>
      </c>
      <c r="AZ11" s="21">
        <v>16337</v>
      </c>
      <c r="BA11" s="21">
        <v>25521</v>
      </c>
      <c r="BB11" s="197">
        <v>25521</v>
      </c>
      <c r="BC11" s="21">
        <v>0</v>
      </c>
      <c r="BD11" s="21"/>
      <c r="BE11" s="197"/>
      <c r="BF11" s="21">
        <v>5370</v>
      </c>
      <c r="BG11" s="21">
        <v>6094</v>
      </c>
      <c r="BH11" s="197">
        <v>4968</v>
      </c>
      <c r="BI11" s="21">
        <v>8812</v>
      </c>
      <c r="BJ11" s="21">
        <v>6968</v>
      </c>
      <c r="BK11" s="197">
        <v>6968</v>
      </c>
      <c r="BL11" s="21">
        <v>133786</v>
      </c>
      <c r="BM11" s="21">
        <v>131011</v>
      </c>
      <c r="BN11" s="197">
        <v>131011</v>
      </c>
      <c r="BO11" s="30">
        <v>7</v>
      </c>
      <c r="BP11" s="21">
        <v>7</v>
      </c>
      <c r="BQ11" s="197"/>
      <c r="BR11" s="30">
        <f t="shared" ref="BR11:BT19" si="6">AZ11+BC11+BF11+BI11+BL11+BO11</f>
        <v>164312</v>
      </c>
      <c r="BS11" s="21">
        <f t="shared" si="6"/>
        <v>169601</v>
      </c>
      <c r="BT11" s="19">
        <f t="shared" si="6"/>
        <v>168468</v>
      </c>
      <c r="BU11" s="21">
        <v>64189</v>
      </c>
      <c r="BV11" s="21">
        <v>76192</v>
      </c>
      <c r="BW11" s="197">
        <v>57795</v>
      </c>
      <c r="BX11" s="21">
        <v>61978</v>
      </c>
      <c r="BY11" s="21">
        <v>61978</v>
      </c>
      <c r="BZ11" s="197">
        <v>60396</v>
      </c>
      <c r="CA11" s="30">
        <f t="shared" ref="CA11:CC73" si="7">BU11+BX11</f>
        <v>126167</v>
      </c>
      <c r="CB11" s="21">
        <f t="shared" si="7"/>
        <v>138170</v>
      </c>
      <c r="CC11" s="19">
        <f t="shared" si="7"/>
        <v>118191</v>
      </c>
      <c r="CD11" s="21">
        <v>104725</v>
      </c>
      <c r="CE11" s="21">
        <v>129121</v>
      </c>
      <c r="CF11" s="197">
        <v>129121</v>
      </c>
      <c r="CG11" s="21">
        <v>57643</v>
      </c>
      <c r="CH11" s="21">
        <v>70956</v>
      </c>
      <c r="CI11" s="197">
        <v>70956</v>
      </c>
      <c r="CJ11" s="21">
        <v>131078</v>
      </c>
      <c r="CK11" s="21">
        <v>143866</v>
      </c>
      <c r="CL11" s="197">
        <v>143866</v>
      </c>
      <c r="CM11" s="21">
        <v>9407</v>
      </c>
      <c r="CN11" s="21">
        <v>12588</v>
      </c>
      <c r="CO11" s="197">
        <v>12588</v>
      </c>
      <c r="CP11" s="30">
        <f>CD11+CG11+CJ11+CM11</f>
        <v>302853</v>
      </c>
      <c r="CQ11" s="21">
        <f t="shared" ref="CQ11:CQ38" si="8">CE11+CH11+CK11+CN11</f>
        <v>356531</v>
      </c>
      <c r="CR11" s="197">
        <f t="shared" ref="CR11:CR38" si="9">CF11+CI11+CL11+CO11</f>
        <v>356531</v>
      </c>
      <c r="CS11" s="30">
        <v>12</v>
      </c>
      <c r="CT11" s="21">
        <v>12</v>
      </c>
      <c r="CU11" s="197"/>
      <c r="CV11" s="17">
        <f>D11+M11+P11+AW11+BR11+CA11+CP11+CS11+AH11</f>
        <v>944211</v>
      </c>
      <c r="CW11" s="21">
        <f t="shared" ref="CW11:CX26" si="10">E11+N11+Q11+AX11+BS11+CB11+CQ11+CT11+AI11</f>
        <v>1044631</v>
      </c>
      <c r="CX11" s="19">
        <f t="shared" si="10"/>
        <v>1021887</v>
      </c>
      <c r="CY11" s="30"/>
      <c r="CZ11" s="21"/>
      <c r="DA11" s="197"/>
      <c r="DB11" s="30"/>
      <c r="DC11" s="21"/>
      <c r="DD11" s="197"/>
      <c r="DE11" s="21">
        <v>11636</v>
      </c>
      <c r="DF11" s="21">
        <v>991</v>
      </c>
      <c r="DG11" s="197">
        <v>991</v>
      </c>
      <c r="DH11" s="21">
        <v>34048</v>
      </c>
      <c r="DI11" s="21">
        <v>54250</v>
      </c>
      <c r="DJ11" s="197">
        <v>54250</v>
      </c>
      <c r="DK11" s="21">
        <v>40912</v>
      </c>
      <c r="DL11" s="21">
        <v>47850</v>
      </c>
      <c r="DM11" s="197">
        <v>47850</v>
      </c>
      <c r="DN11" s="30">
        <v>23</v>
      </c>
      <c r="DO11" s="21">
        <v>23</v>
      </c>
      <c r="DP11" s="197"/>
      <c r="DQ11" s="21">
        <v>103999</v>
      </c>
      <c r="DR11" s="21">
        <v>131627</v>
      </c>
      <c r="DS11" s="197">
        <v>131627</v>
      </c>
      <c r="DT11" s="21">
        <f>CY11+DB11+DE11+DH11+DK11+DN11+DQ11</f>
        <v>190618</v>
      </c>
      <c r="DU11" s="21">
        <f>CZ11+DC11+DF11+DI11+DL11+DO11+DR11</f>
        <v>234741</v>
      </c>
      <c r="DV11" s="19">
        <f>DA11+DD11+DG11+DJ11+DM11+DP11+DS11</f>
        <v>234718</v>
      </c>
      <c r="DW11" s="30"/>
      <c r="DX11" s="21"/>
      <c r="DY11" s="197"/>
      <c r="DZ11" s="30">
        <v>77527</v>
      </c>
      <c r="EA11" s="21">
        <v>87550</v>
      </c>
      <c r="EB11" s="118">
        <f t="shared" ref="EB11:EB38" si="11">EA11/DZ11</f>
        <v>1.129283991383647</v>
      </c>
      <c r="EC11" s="21">
        <v>87550</v>
      </c>
      <c r="ED11" s="21">
        <v>100603</v>
      </c>
      <c r="EE11" s="197">
        <v>100603</v>
      </c>
      <c r="EF11" s="21">
        <f>8519+48544+22199</f>
        <v>79262</v>
      </c>
      <c r="EG11" s="21">
        <v>81816</v>
      </c>
      <c r="EH11" s="197">
        <v>81816</v>
      </c>
      <c r="EI11" s="21"/>
      <c r="EJ11" s="21">
        <v>115729</v>
      </c>
      <c r="EK11" s="197"/>
      <c r="EL11" s="21"/>
      <c r="EM11" s="21">
        <v>39250</v>
      </c>
      <c r="EN11" s="197"/>
      <c r="EO11" s="21"/>
      <c r="EP11" s="21">
        <v>20780</v>
      </c>
      <c r="EQ11" s="197"/>
      <c r="ER11" s="17">
        <f>EF11+EC11+DW11+CV11+DT11+EI11+EL11+EO11</f>
        <v>1301641</v>
      </c>
      <c r="ES11" s="30">
        <f t="shared" ref="ES11:ES38" si="12">EG11+ED11+DX11+CW11+DU11+EJ11+EM11+EP11</f>
        <v>1637550</v>
      </c>
      <c r="ET11" s="9">
        <f t="shared" ref="ET11:ET38" si="13">EH11+EE11+DY11+CX11+DV11+EK11+EN11+EQ11</f>
        <v>1439024</v>
      </c>
      <c r="EU11" s="82"/>
      <c r="EV11" s="5"/>
      <c r="EW11" s="5"/>
      <c r="EX11" s="5"/>
      <c r="EY11" s="54"/>
      <c r="EZ11" s="54"/>
      <c r="FA11" s="54"/>
      <c r="FB11" s="54"/>
      <c r="FC11" s="54"/>
      <c r="FD11" s="54"/>
      <c r="FE11" s="54"/>
      <c r="FF11" s="54"/>
      <c r="FG11" s="54"/>
      <c r="FH11" s="54"/>
      <c r="FI11" s="54"/>
      <c r="FJ11" s="54"/>
      <c r="FK11" s="54"/>
      <c r="FL11" s="54"/>
      <c r="FM11" s="54"/>
      <c r="FN11" s="54"/>
      <c r="FO11" s="54"/>
      <c r="FP11" s="54"/>
      <c r="FQ11" s="54"/>
      <c r="FR11" s="54"/>
      <c r="FS11" s="54"/>
    </row>
    <row r="12" spans="1:175" s="55" customFormat="1" ht="16.5" thickBot="1" x14ac:dyDescent="0.3">
      <c r="A12" s="159">
        <v>2</v>
      </c>
      <c r="B12" s="245" t="s">
        <v>40</v>
      </c>
      <c r="C12" s="247" t="s">
        <v>3</v>
      </c>
      <c r="D12" s="17">
        <v>49196</v>
      </c>
      <c r="E12" s="21">
        <v>56255</v>
      </c>
      <c r="F12" s="181">
        <v>50595</v>
      </c>
      <c r="G12" s="17">
        <v>2258</v>
      </c>
      <c r="H12" s="21">
        <v>3883</v>
      </c>
      <c r="I12" s="181">
        <v>3883</v>
      </c>
      <c r="J12" s="17">
        <v>5409</v>
      </c>
      <c r="K12" s="21">
        <v>5619</v>
      </c>
      <c r="L12" s="197">
        <v>2512</v>
      </c>
      <c r="M12" s="30">
        <f t="shared" ref="M12:O13" si="14">G12+J12</f>
        <v>7667</v>
      </c>
      <c r="N12" s="21">
        <f t="shared" si="14"/>
        <v>9502</v>
      </c>
      <c r="O12" s="19">
        <f t="shared" si="14"/>
        <v>6395</v>
      </c>
      <c r="P12" s="21">
        <v>3178</v>
      </c>
      <c r="Q12" s="21">
        <v>4015</v>
      </c>
      <c r="R12" s="197">
        <v>3534</v>
      </c>
      <c r="S12" s="21">
        <v>1190</v>
      </c>
      <c r="T12" s="21">
        <v>1224</v>
      </c>
      <c r="U12" s="197">
        <v>1224</v>
      </c>
      <c r="V12" s="21">
        <v>12899</v>
      </c>
      <c r="W12" s="21">
        <v>12899</v>
      </c>
      <c r="X12" s="197">
        <v>12851</v>
      </c>
      <c r="Y12" s="21">
        <v>717</v>
      </c>
      <c r="Z12" s="21">
        <v>844</v>
      </c>
      <c r="AA12" s="197">
        <v>844</v>
      </c>
      <c r="AB12" s="30">
        <f t="shared" ref="AB12:AC19" si="15">S12+V12+Y12</f>
        <v>14806</v>
      </c>
      <c r="AC12" s="21">
        <f t="shared" si="15"/>
        <v>14967</v>
      </c>
      <c r="AD12" s="119">
        <f t="shared" si="3"/>
        <v>1.0108739700121572</v>
      </c>
      <c r="AE12" s="21">
        <v>3279</v>
      </c>
      <c r="AF12" s="21">
        <v>307</v>
      </c>
      <c r="AG12" s="118">
        <f t="shared" ref="AG12:AG73" si="16">AF12/AE12</f>
        <v>9.3626105519975605E-2</v>
      </c>
      <c r="AH12" s="17">
        <f t="shared" ref="AH12:AH73" si="17">Y12+V12+S12</f>
        <v>14806</v>
      </c>
      <c r="AI12" s="21">
        <f t="shared" si="4"/>
        <v>14967</v>
      </c>
      <c r="AJ12" s="19">
        <f t="shared" si="4"/>
        <v>14919</v>
      </c>
      <c r="AK12" s="21">
        <v>307</v>
      </c>
      <c r="AL12" s="21">
        <v>336</v>
      </c>
      <c r="AM12" s="197">
        <v>83</v>
      </c>
      <c r="AN12" s="21">
        <v>1662</v>
      </c>
      <c r="AO12" s="21">
        <v>1977</v>
      </c>
      <c r="AP12" s="197">
        <v>1449</v>
      </c>
      <c r="AQ12" s="21">
        <v>12095</v>
      </c>
      <c r="AR12" s="21">
        <v>13393</v>
      </c>
      <c r="AS12" s="197">
        <v>11683</v>
      </c>
      <c r="AT12" s="30">
        <v>5</v>
      </c>
      <c r="AU12" s="21">
        <v>5</v>
      </c>
      <c r="AV12" s="197"/>
      <c r="AW12" s="17">
        <f t="shared" ref="AW12:AW73" si="18">AK12+AN12+AQ12+AT12</f>
        <v>14069</v>
      </c>
      <c r="AX12" s="30">
        <f t="shared" si="5"/>
        <v>15711</v>
      </c>
      <c r="AY12" s="19">
        <f t="shared" si="5"/>
        <v>13215</v>
      </c>
      <c r="AZ12" s="21">
        <v>2969</v>
      </c>
      <c r="BA12" s="21">
        <v>4001</v>
      </c>
      <c r="BB12" s="197">
        <v>4001</v>
      </c>
      <c r="BC12" s="21">
        <v>0</v>
      </c>
      <c r="BD12" s="21"/>
      <c r="BE12" s="197"/>
      <c r="BF12" s="21">
        <v>1066</v>
      </c>
      <c r="BG12" s="21">
        <v>1177</v>
      </c>
      <c r="BH12" s="197">
        <v>879</v>
      </c>
      <c r="BI12" s="21">
        <v>1670</v>
      </c>
      <c r="BJ12" s="21">
        <v>1795</v>
      </c>
      <c r="BK12" s="197">
        <v>1083</v>
      </c>
      <c r="BL12" s="21">
        <v>23838</v>
      </c>
      <c r="BM12" s="21">
        <v>25558</v>
      </c>
      <c r="BN12" s="197">
        <v>20750</v>
      </c>
      <c r="BO12" s="30">
        <v>3</v>
      </c>
      <c r="BP12" s="21">
        <v>3</v>
      </c>
      <c r="BQ12" s="197"/>
      <c r="BR12" s="30">
        <f t="shared" si="6"/>
        <v>29546</v>
      </c>
      <c r="BS12" s="21">
        <f t="shared" si="6"/>
        <v>32534</v>
      </c>
      <c r="BT12" s="19">
        <f t="shared" si="6"/>
        <v>26713</v>
      </c>
      <c r="BU12" s="21">
        <v>11736</v>
      </c>
      <c r="BV12" s="21">
        <v>10832</v>
      </c>
      <c r="BW12" s="197">
        <v>10832</v>
      </c>
      <c r="BX12" s="21">
        <v>11365</v>
      </c>
      <c r="BY12" s="21">
        <v>11572</v>
      </c>
      <c r="BZ12" s="197">
        <v>11572</v>
      </c>
      <c r="CA12" s="30">
        <f t="shared" si="7"/>
        <v>23101</v>
      </c>
      <c r="CB12" s="21">
        <f t="shared" si="7"/>
        <v>22404</v>
      </c>
      <c r="CC12" s="19">
        <f t="shared" si="7"/>
        <v>22404</v>
      </c>
      <c r="CD12" s="21">
        <v>19228</v>
      </c>
      <c r="CE12" s="21">
        <v>21122</v>
      </c>
      <c r="CF12" s="197">
        <v>21122</v>
      </c>
      <c r="CG12" s="21">
        <v>10775</v>
      </c>
      <c r="CH12" s="21">
        <v>11258</v>
      </c>
      <c r="CI12" s="197">
        <v>11258</v>
      </c>
      <c r="CJ12" s="21">
        <v>24291</v>
      </c>
      <c r="CK12" s="21">
        <v>24658</v>
      </c>
      <c r="CL12" s="197">
        <v>23831</v>
      </c>
      <c r="CM12" s="21">
        <v>1722</v>
      </c>
      <c r="CN12" s="21">
        <v>2167</v>
      </c>
      <c r="CO12" s="197">
        <v>1986</v>
      </c>
      <c r="CP12" s="30">
        <f t="shared" ref="CP12:CP13" si="19">CD12+CG12+CJ12+CM12</f>
        <v>56016</v>
      </c>
      <c r="CQ12" s="21">
        <f t="shared" si="8"/>
        <v>59205</v>
      </c>
      <c r="CR12" s="197">
        <f t="shared" si="9"/>
        <v>58197</v>
      </c>
      <c r="CS12" s="30">
        <v>6</v>
      </c>
      <c r="CT12" s="21">
        <v>6</v>
      </c>
      <c r="CU12" s="197"/>
      <c r="CV12" s="17">
        <f t="shared" ref="CV12:CV73" si="20">D12+M12+P12+AW12+BR12+CA12+CP12+CS12+AH12</f>
        <v>197585</v>
      </c>
      <c r="CW12" s="21">
        <f t="shared" si="10"/>
        <v>214599</v>
      </c>
      <c r="CX12" s="19">
        <f t="shared" si="10"/>
        <v>195972</v>
      </c>
      <c r="CY12" s="30"/>
      <c r="CZ12" s="21"/>
      <c r="DA12" s="197"/>
      <c r="DB12" s="30"/>
      <c r="DC12" s="21"/>
      <c r="DD12" s="197"/>
      <c r="DE12" s="21">
        <v>2205</v>
      </c>
      <c r="DF12" s="21">
        <v>566</v>
      </c>
      <c r="DG12" s="197">
        <v>566</v>
      </c>
      <c r="DH12" s="21">
        <v>6462</v>
      </c>
      <c r="DI12" s="21">
        <v>8081</v>
      </c>
      <c r="DJ12" s="197">
        <v>8081</v>
      </c>
      <c r="DK12" s="21">
        <v>7733</v>
      </c>
      <c r="DL12" s="21">
        <v>7733</v>
      </c>
      <c r="DM12" s="197">
        <v>6661</v>
      </c>
      <c r="DN12" s="30">
        <v>12</v>
      </c>
      <c r="DO12" s="21">
        <v>12</v>
      </c>
      <c r="DP12" s="197"/>
      <c r="DQ12" s="21">
        <v>19158</v>
      </c>
      <c r="DR12" s="21">
        <v>20255</v>
      </c>
      <c r="DS12" s="197">
        <v>20255</v>
      </c>
      <c r="DT12" s="21">
        <f t="shared" ref="DT12:DV73" si="21">CY12+DB12+DE12+DH12+DK12+DN12+DQ12</f>
        <v>35570</v>
      </c>
      <c r="DU12" s="21">
        <f t="shared" si="21"/>
        <v>36647</v>
      </c>
      <c r="DV12" s="19">
        <f t="shared" si="21"/>
        <v>35563</v>
      </c>
      <c r="DW12" s="30"/>
      <c r="DX12" s="21"/>
      <c r="DY12" s="197"/>
      <c r="DZ12" s="30">
        <v>14759</v>
      </c>
      <c r="EA12" s="21">
        <v>15913</v>
      </c>
      <c r="EB12" s="118">
        <f t="shared" si="11"/>
        <v>1.078189579239786</v>
      </c>
      <c r="EC12" s="21">
        <v>15913</v>
      </c>
      <c r="ED12" s="21">
        <v>17018</v>
      </c>
      <c r="EE12" s="197">
        <v>17018</v>
      </c>
      <c r="EF12" s="21">
        <f>1679+9019+4778</f>
        <v>15476</v>
      </c>
      <c r="EG12" s="21">
        <v>15476</v>
      </c>
      <c r="EH12" s="197">
        <v>15476</v>
      </c>
      <c r="EI12" s="21"/>
      <c r="EJ12" s="21">
        <v>20423</v>
      </c>
      <c r="EK12" s="197"/>
      <c r="EL12" s="21"/>
      <c r="EM12" s="21">
        <v>6927</v>
      </c>
      <c r="EN12" s="197"/>
      <c r="EO12" s="21"/>
      <c r="EP12" s="21">
        <v>3220</v>
      </c>
      <c r="EQ12" s="197"/>
      <c r="ER12" s="17">
        <f t="shared" ref="ER12:ER38" si="22">EF12+EC12+DW12+CV12+DT12+EI12+EL12+EO12</f>
        <v>264544</v>
      </c>
      <c r="ES12" s="30">
        <f t="shared" si="12"/>
        <v>314310</v>
      </c>
      <c r="ET12" s="9">
        <f t="shared" si="13"/>
        <v>264029</v>
      </c>
      <c r="EU12" s="82"/>
      <c r="EV12" s="5"/>
      <c r="EW12" s="5"/>
      <c r="EX12" s="5"/>
      <c r="EY12" s="54"/>
      <c r="EZ12" s="54"/>
      <c r="FA12" s="54"/>
      <c r="FB12" s="54"/>
      <c r="FC12" s="54"/>
      <c r="FD12" s="54"/>
      <c r="FE12" s="54"/>
      <c r="FF12" s="54"/>
      <c r="FG12" s="54"/>
      <c r="FH12" s="54"/>
      <c r="FI12" s="54"/>
      <c r="FJ12" s="54"/>
      <c r="FK12" s="54"/>
      <c r="FL12" s="54"/>
      <c r="FM12" s="54"/>
      <c r="FN12" s="54"/>
      <c r="FO12" s="54"/>
      <c r="FP12" s="54"/>
      <c r="FQ12" s="54"/>
      <c r="FR12" s="54"/>
      <c r="FS12" s="54"/>
    </row>
    <row r="13" spans="1:175" s="55" customFormat="1" ht="16.5" thickBot="1" x14ac:dyDescent="0.3">
      <c r="A13" s="159">
        <v>3</v>
      </c>
      <c r="B13" s="245" t="s">
        <v>41</v>
      </c>
      <c r="C13" s="247" t="s">
        <v>4</v>
      </c>
      <c r="D13" s="17">
        <v>135151</v>
      </c>
      <c r="E13" s="21">
        <f>141433-7718</f>
        <v>133715</v>
      </c>
      <c r="F13" s="181">
        <v>54916</v>
      </c>
      <c r="G13" s="17">
        <f>23721+5000</f>
        <v>28721</v>
      </c>
      <c r="H13" s="21">
        <v>30038</v>
      </c>
      <c r="I13" s="181">
        <v>30038</v>
      </c>
      <c r="J13" s="17">
        <f>381713+5000</f>
        <v>386713</v>
      </c>
      <c r="K13" s="21">
        <v>393463</v>
      </c>
      <c r="L13" s="197">
        <v>299641</v>
      </c>
      <c r="M13" s="30">
        <f t="shared" si="14"/>
        <v>415434</v>
      </c>
      <c r="N13" s="21">
        <f t="shared" si="14"/>
        <v>423501</v>
      </c>
      <c r="O13" s="19">
        <f t="shared" si="14"/>
        <v>329679</v>
      </c>
      <c r="P13" s="21">
        <f>24994+5000</f>
        <v>29994</v>
      </c>
      <c r="Q13" s="21">
        <v>30078</v>
      </c>
      <c r="R13" s="197">
        <v>29898</v>
      </c>
      <c r="S13" s="21">
        <v>13510</v>
      </c>
      <c r="T13" s="21">
        <v>13510</v>
      </c>
      <c r="U13" s="197">
        <v>12930</v>
      </c>
      <c r="V13" s="21">
        <v>5370</v>
      </c>
      <c r="W13" s="21">
        <v>5370</v>
      </c>
      <c r="X13" s="197">
        <v>3821</v>
      </c>
      <c r="Y13" s="21">
        <v>4211</v>
      </c>
      <c r="Z13" s="21">
        <v>4211</v>
      </c>
      <c r="AA13" s="197">
        <v>2255</v>
      </c>
      <c r="AB13" s="30">
        <f t="shared" si="15"/>
        <v>23091</v>
      </c>
      <c r="AC13" s="21">
        <f t="shared" si="15"/>
        <v>23091</v>
      </c>
      <c r="AD13" s="119">
        <f t="shared" si="3"/>
        <v>1</v>
      </c>
      <c r="AE13" s="21">
        <v>14617</v>
      </c>
      <c r="AF13" s="21">
        <v>5110</v>
      </c>
      <c r="AG13" s="118">
        <f t="shared" si="16"/>
        <v>0.34959293972771432</v>
      </c>
      <c r="AH13" s="17">
        <f t="shared" si="17"/>
        <v>23091</v>
      </c>
      <c r="AI13" s="21">
        <f t="shared" si="4"/>
        <v>23091</v>
      </c>
      <c r="AJ13" s="19">
        <f t="shared" si="4"/>
        <v>19006</v>
      </c>
      <c r="AK13" s="21">
        <v>5110</v>
      </c>
      <c r="AL13" s="21">
        <v>5110</v>
      </c>
      <c r="AM13" s="197">
        <v>3710</v>
      </c>
      <c r="AN13" s="21">
        <f>24753+5000</f>
        <v>29753</v>
      </c>
      <c r="AO13" s="21">
        <v>31458</v>
      </c>
      <c r="AP13" s="197">
        <v>31458</v>
      </c>
      <c r="AQ13" s="21">
        <f>34902+5000</f>
        <v>39902</v>
      </c>
      <c r="AR13" s="21">
        <v>45334</v>
      </c>
      <c r="AS13" s="197">
        <v>41006</v>
      </c>
      <c r="AT13" s="30">
        <v>3778</v>
      </c>
      <c r="AU13" s="21">
        <v>3778</v>
      </c>
      <c r="AV13" s="197">
        <v>2278</v>
      </c>
      <c r="AW13" s="17">
        <f t="shared" si="18"/>
        <v>78543</v>
      </c>
      <c r="AX13" s="30">
        <f t="shared" si="5"/>
        <v>85680</v>
      </c>
      <c r="AY13" s="19">
        <f t="shared" si="5"/>
        <v>78452</v>
      </c>
      <c r="AZ13" s="21">
        <v>1265</v>
      </c>
      <c r="BA13" s="21">
        <f>3575+4487</f>
        <v>8062</v>
      </c>
      <c r="BB13" s="197">
        <v>3575</v>
      </c>
      <c r="BC13" s="21">
        <v>0</v>
      </c>
      <c r="BD13" s="21"/>
      <c r="BE13" s="197"/>
      <c r="BF13" s="21">
        <v>5891</v>
      </c>
      <c r="BG13" s="21">
        <v>6329</v>
      </c>
      <c r="BH13" s="197">
        <v>6329</v>
      </c>
      <c r="BI13" s="21">
        <f>32439+5000</f>
        <v>37439</v>
      </c>
      <c r="BJ13" s="21">
        <v>37473</v>
      </c>
      <c r="BK13" s="197">
        <v>35835</v>
      </c>
      <c r="BL13" s="21">
        <f>87143+5000</f>
        <v>92143</v>
      </c>
      <c r="BM13" s="21">
        <f>92507+3231</f>
        <v>95738</v>
      </c>
      <c r="BN13" s="197">
        <v>73891</v>
      </c>
      <c r="BO13" s="30">
        <v>3437</v>
      </c>
      <c r="BP13" s="21">
        <v>3442</v>
      </c>
      <c r="BQ13" s="197">
        <v>1639</v>
      </c>
      <c r="BR13" s="30">
        <f t="shared" si="6"/>
        <v>140175</v>
      </c>
      <c r="BS13" s="21">
        <f t="shared" si="6"/>
        <v>151044</v>
      </c>
      <c r="BT13" s="19">
        <f t="shared" si="6"/>
        <v>121269</v>
      </c>
      <c r="BU13" s="21">
        <v>5284</v>
      </c>
      <c r="BV13" s="21">
        <v>5357</v>
      </c>
      <c r="BW13" s="197">
        <v>2823</v>
      </c>
      <c r="BX13" s="21">
        <v>16220</v>
      </c>
      <c r="BY13" s="21">
        <v>16377</v>
      </c>
      <c r="BZ13" s="197">
        <v>9489</v>
      </c>
      <c r="CA13" s="30">
        <f t="shared" si="7"/>
        <v>21504</v>
      </c>
      <c r="CB13" s="21">
        <f t="shared" si="7"/>
        <v>21734</v>
      </c>
      <c r="CC13" s="19">
        <f t="shared" si="7"/>
        <v>12312</v>
      </c>
      <c r="CD13" s="21">
        <v>18018</v>
      </c>
      <c r="CE13" s="21">
        <v>18102</v>
      </c>
      <c r="CF13" s="197">
        <v>13927</v>
      </c>
      <c r="CG13" s="21">
        <v>8697</v>
      </c>
      <c r="CH13" s="21">
        <v>13602</v>
      </c>
      <c r="CI13" s="197">
        <v>12316</v>
      </c>
      <c r="CJ13" s="21">
        <v>22003</v>
      </c>
      <c r="CK13" s="21">
        <v>45492</v>
      </c>
      <c r="CL13" s="197">
        <v>45492</v>
      </c>
      <c r="CM13" s="21">
        <v>3991</v>
      </c>
      <c r="CN13" s="21">
        <v>4915</v>
      </c>
      <c r="CO13" s="197">
        <v>4915</v>
      </c>
      <c r="CP13" s="30">
        <f t="shared" si="19"/>
        <v>52709</v>
      </c>
      <c r="CQ13" s="21">
        <f t="shared" si="8"/>
        <v>82111</v>
      </c>
      <c r="CR13" s="197">
        <f t="shared" si="9"/>
        <v>76650</v>
      </c>
      <c r="CS13" s="30">
        <v>388</v>
      </c>
      <c r="CT13" s="21">
        <v>388</v>
      </c>
      <c r="CU13" s="197">
        <v>178</v>
      </c>
      <c r="CV13" s="17">
        <f t="shared" si="20"/>
        <v>896989</v>
      </c>
      <c r="CW13" s="21">
        <f t="shared" si="10"/>
        <v>951342</v>
      </c>
      <c r="CX13" s="19">
        <f t="shared" si="10"/>
        <v>722360</v>
      </c>
      <c r="CY13" s="30">
        <v>11394</v>
      </c>
      <c r="CZ13" s="21">
        <v>13348</v>
      </c>
      <c r="DA13" s="197">
        <v>12027</v>
      </c>
      <c r="DB13" s="30">
        <v>45243</v>
      </c>
      <c r="DC13" s="21">
        <v>48246</v>
      </c>
      <c r="DD13" s="197">
        <v>48246</v>
      </c>
      <c r="DE13" s="21">
        <v>1841</v>
      </c>
      <c r="DF13" s="21">
        <v>606</v>
      </c>
      <c r="DG13" s="197">
        <v>5</v>
      </c>
      <c r="DH13" s="21">
        <v>5299</v>
      </c>
      <c r="DI13" s="21">
        <v>8090</v>
      </c>
      <c r="DJ13" s="197">
        <v>8090</v>
      </c>
      <c r="DK13" s="21">
        <v>11047</v>
      </c>
      <c r="DL13" s="21">
        <v>32284</v>
      </c>
      <c r="DM13" s="197">
        <v>32284</v>
      </c>
      <c r="DN13" s="30">
        <v>17687</v>
      </c>
      <c r="DO13" s="21">
        <v>17687</v>
      </c>
      <c r="DP13" s="197">
        <v>17465</v>
      </c>
      <c r="DQ13" s="21">
        <v>5897</v>
      </c>
      <c r="DR13" s="21">
        <v>25391</v>
      </c>
      <c r="DS13" s="197">
        <v>25391</v>
      </c>
      <c r="DT13" s="21">
        <f t="shared" si="21"/>
        <v>98408</v>
      </c>
      <c r="DU13" s="21">
        <f t="shared" si="21"/>
        <v>145652</v>
      </c>
      <c r="DV13" s="19">
        <f t="shared" si="21"/>
        <v>143508</v>
      </c>
      <c r="DW13" s="30">
        <v>58</v>
      </c>
      <c r="DX13" s="21">
        <v>58</v>
      </c>
      <c r="DY13" s="197">
        <v>58</v>
      </c>
      <c r="DZ13" s="30">
        <v>-1529</v>
      </c>
      <c r="EA13" s="21">
        <v>-1520</v>
      </c>
      <c r="EB13" s="118">
        <f t="shared" si="11"/>
        <v>0.99411379986919557</v>
      </c>
      <c r="EC13" s="21">
        <v>0</v>
      </c>
      <c r="ED13" s="21">
        <v>2052</v>
      </c>
      <c r="EE13" s="197">
        <v>532</v>
      </c>
      <c r="EF13" s="21">
        <v>37704</v>
      </c>
      <c r="EG13" s="21">
        <v>42649</v>
      </c>
      <c r="EH13" s="197">
        <v>28623</v>
      </c>
      <c r="EI13" s="21"/>
      <c r="EJ13" s="21"/>
      <c r="EK13" s="197"/>
      <c r="EL13" s="21"/>
      <c r="EM13" s="21"/>
      <c r="EN13" s="197"/>
      <c r="EO13" s="21"/>
      <c r="EP13" s="21">
        <v>71000</v>
      </c>
      <c r="EQ13" s="197"/>
      <c r="ER13" s="17">
        <f t="shared" si="22"/>
        <v>1033159</v>
      </c>
      <c r="ES13" s="30">
        <f t="shared" si="12"/>
        <v>1212753</v>
      </c>
      <c r="ET13" s="9">
        <f t="shared" si="13"/>
        <v>895081</v>
      </c>
      <c r="EU13" s="82"/>
      <c r="EV13" s="5"/>
      <c r="EW13" s="5"/>
      <c r="EX13" s="5"/>
      <c r="EY13" s="54"/>
      <c r="EZ13" s="54"/>
      <c r="FA13" s="54"/>
      <c r="FB13" s="54"/>
      <c r="FC13" s="54"/>
      <c r="FD13" s="54"/>
      <c r="FE13" s="54"/>
      <c r="FF13" s="54"/>
      <c r="FG13" s="54"/>
      <c r="FH13" s="54"/>
      <c r="FI13" s="54"/>
      <c r="FJ13" s="54"/>
      <c r="FK13" s="54"/>
      <c r="FL13" s="54"/>
      <c r="FM13" s="54"/>
      <c r="FN13" s="54"/>
      <c r="FO13" s="54"/>
      <c r="FP13" s="54"/>
      <c r="FQ13" s="54"/>
      <c r="FR13" s="54"/>
      <c r="FS13" s="54"/>
    </row>
    <row r="14" spans="1:175" s="55" customFormat="1" ht="16.5" thickBot="1" x14ac:dyDescent="0.3">
      <c r="A14" s="243">
        <v>4</v>
      </c>
      <c r="B14" s="158" t="s">
        <v>42</v>
      </c>
      <c r="C14" s="247" t="s">
        <v>8</v>
      </c>
      <c r="D14" s="120">
        <v>11000</v>
      </c>
      <c r="E14" s="121">
        <v>11000</v>
      </c>
      <c r="F14" s="182"/>
      <c r="G14" s="120"/>
      <c r="H14" s="121"/>
      <c r="I14" s="182"/>
      <c r="J14" s="17"/>
      <c r="K14" s="21"/>
      <c r="L14" s="197"/>
      <c r="M14" s="30"/>
      <c r="N14" s="21"/>
      <c r="O14" s="19"/>
      <c r="P14" s="30"/>
      <c r="Q14" s="21"/>
      <c r="R14" s="197"/>
      <c r="S14" s="30"/>
      <c r="T14" s="21"/>
      <c r="U14" s="197"/>
      <c r="V14" s="30"/>
      <c r="W14" s="21"/>
      <c r="X14" s="197"/>
      <c r="Y14" s="30"/>
      <c r="Z14" s="21"/>
      <c r="AA14" s="197"/>
      <c r="AB14" s="30">
        <f t="shared" si="15"/>
        <v>0</v>
      </c>
      <c r="AC14" s="21">
        <f t="shared" si="15"/>
        <v>0</v>
      </c>
      <c r="AD14" s="118"/>
      <c r="AE14" s="21"/>
      <c r="AF14" s="21"/>
      <c r="AG14" s="118"/>
      <c r="AH14" s="17">
        <f t="shared" si="17"/>
        <v>0</v>
      </c>
      <c r="AI14" s="21">
        <f t="shared" si="4"/>
        <v>0</v>
      </c>
      <c r="AJ14" s="19">
        <f t="shared" si="4"/>
        <v>0</v>
      </c>
      <c r="AK14" s="30"/>
      <c r="AL14" s="21"/>
      <c r="AM14" s="197"/>
      <c r="AN14" s="30"/>
      <c r="AO14" s="21"/>
      <c r="AP14" s="197"/>
      <c r="AQ14" s="30"/>
      <c r="AR14" s="21"/>
      <c r="AS14" s="197"/>
      <c r="AT14" s="30"/>
      <c r="AU14" s="21"/>
      <c r="AV14" s="197"/>
      <c r="AW14" s="17">
        <f t="shared" si="18"/>
        <v>0</v>
      </c>
      <c r="AX14" s="30">
        <f t="shared" si="5"/>
        <v>0</v>
      </c>
      <c r="AY14" s="19">
        <f t="shared" si="5"/>
        <v>0</v>
      </c>
      <c r="AZ14" s="30"/>
      <c r="BA14" s="21"/>
      <c r="BB14" s="197"/>
      <c r="BC14" s="30"/>
      <c r="BD14" s="21"/>
      <c r="BE14" s="197"/>
      <c r="BF14" s="30"/>
      <c r="BG14" s="21"/>
      <c r="BH14" s="197"/>
      <c r="BI14" s="30"/>
      <c r="BJ14" s="21"/>
      <c r="BK14" s="197"/>
      <c r="BL14" s="30"/>
      <c r="BM14" s="21"/>
      <c r="BN14" s="197"/>
      <c r="BO14" s="30"/>
      <c r="BP14" s="21"/>
      <c r="BQ14" s="197"/>
      <c r="BR14" s="30">
        <f t="shared" si="6"/>
        <v>0</v>
      </c>
      <c r="BS14" s="21">
        <f t="shared" si="6"/>
        <v>0</v>
      </c>
      <c r="BT14" s="19">
        <f t="shared" si="6"/>
        <v>0</v>
      </c>
      <c r="BU14" s="30"/>
      <c r="BV14" s="21"/>
      <c r="BW14" s="197"/>
      <c r="BX14" s="30"/>
      <c r="BY14" s="21"/>
      <c r="BZ14" s="197"/>
      <c r="CA14" s="30">
        <f t="shared" si="7"/>
        <v>0</v>
      </c>
      <c r="CB14" s="21">
        <f t="shared" si="7"/>
        <v>0</v>
      </c>
      <c r="CC14" s="19">
        <f t="shared" si="7"/>
        <v>0</v>
      </c>
      <c r="CD14" s="30"/>
      <c r="CE14" s="21"/>
      <c r="CF14" s="197"/>
      <c r="CG14" s="30"/>
      <c r="CH14" s="21"/>
      <c r="CI14" s="197"/>
      <c r="CJ14" s="30"/>
      <c r="CK14" s="21"/>
      <c r="CL14" s="197"/>
      <c r="CM14" s="30"/>
      <c r="CN14" s="21"/>
      <c r="CO14" s="197"/>
      <c r="CP14" s="30">
        <f t="shared" ref="CP14" si="23">CD14+CG14+CJ14</f>
        <v>0</v>
      </c>
      <c r="CQ14" s="21">
        <f t="shared" si="8"/>
        <v>0</v>
      </c>
      <c r="CR14" s="197">
        <f t="shared" si="9"/>
        <v>0</v>
      </c>
      <c r="CS14" s="30"/>
      <c r="CT14" s="21"/>
      <c r="CU14" s="197"/>
      <c r="CV14" s="17">
        <f t="shared" si="20"/>
        <v>11000</v>
      </c>
      <c r="CW14" s="21">
        <f t="shared" si="10"/>
        <v>11000</v>
      </c>
      <c r="CX14" s="19">
        <f t="shared" si="10"/>
        <v>0</v>
      </c>
      <c r="CY14" s="30"/>
      <c r="CZ14" s="21"/>
      <c r="DA14" s="197"/>
      <c r="DB14" s="30"/>
      <c r="DC14" s="21"/>
      <c r="DD14" s="197"/>
      <c r="DE14" s="30"/>
      <c r="DF14" s="21"/>
      <c r="DG14" s="197"/>
      <c r="DH14" s="30"/>
      <c r="DI14" s="21"/>
      <c r="DJ14" s="197"/>
      <c r="DK14" s="30"/>
      <c r="DL14" s="21"/>
      <c r="DM14" s="197"/>
      <c r="DN14" s="30"/>
      <c r="DO14" s="21"/>
      <c r="DP14" s="197"/>
      <c r="DQ14" s="30"/>
      <c r="DR14" s="21"/>
      <c r="DS14" s="197"/>
      <c r="DT14" s="21">
        <f t="shared" si="21"/>
        <v>0</v>
      </c>
      <c r="DU14" s="21">
        <f t="shared" si="21"/>
        <v>0</v>
      </c>
      <c r="DV14" s="19">
        <f t="shared" si="21"/>
        <v>0</v>
      </c>
      <c r="DW14" s="30"/>
      <c r="DX14" s="21"/>
      <c r="DY14" s="197"/>
      <c r="DZ14" s="30"/>
      <c r="EA14" s="21"/>
      <c r="EB14" s="118"/>
      <c r="EC14" s="21"/>
      <c r="ED14" s="21"/>
      <c r="EE14" s="197"/>
      <c r="EF14" s="30"/>
      <c r="EG14" s="21"/>
      <c r="EH14" s="197"/>
      <c r="EI14" s="21"/>
      <c r="EJ14" s="21"/>
      <c r="EK14" s="197"/>
      <c r="EL14" s="21"/>
      <c r="EM14" s="21"/>
      <c r="EN14" s="197"/>
      <c r="EO14" s="21"/>
      <c r="EP14" s="21"/>
      <c r="EQ14" s="197"/>
      <c r="ER14" s="17">
        <f t="shared" si="22"/>
        <v>11000</v>
      </c>
      <c r="ES14" s="30">
        <f t="shared" si="12"/>
        <v>11000</v>
      </c>
      <c r="ET14" s="9">
        <f t="shared" si="13"/>
        <v>0</v>
      </c>
      <c r="EU14" s="82"/>
      <c r="EV14" s="5"/>
      <c r="EW14" s="5"/>
      <c r="EX14" s="5"/>
      <c r="EY14" s="54"/>
      <c r="EZ14" s="54"/>
      <c r="FA14" s="54"/>
      <c r="FB14" s="54"/>
      <c r="FC14" s="54"/>
      <c r="FD14" s="54"/>
      <c r="FE14" s="54"/>
      <c r="FF14" s="54"/>
      <c r="FG14" s="54"/>
      <c r="FH14" s="54"/>
      <c r="FI14" s="54"/>
      <c r="FJ14" s="54"/>
      <c r="FK14" s="54"/>
      <c r="FL14" s="54"/>
      <c r="FM14" s="54"/>
      <c r="FN14" s="54"/>
      <c r="FO14" s="54"/>
      <c r="FP14" s="54"/>
      <c r="FQ14" s="54"/>
      <c r="FR14" s="54"/>
      <c r="FS14" s="54"/>
    </row>
    <row r="15" spans="1:175" s="61" customFormat="1" x14ac:dyDescent="0.25">
      <c r="A15" s="160">
        <v>5</v>
      </c>
      <c r="B15" s="161" t="s">
        <v>43</v>
      </c>
      <c r="C15" s="248" t="s">
        <v>9</v>
      </c>
      <c r="D15" s="122"/>
      <c r="E15" s="123"/>
      <c r="F15" s="183"/>
      <c r="G15" s="122"/>
      <c r="H15" s="123"/>
      <c r="I15" s="189"/>
      <c r="J15" s="122"/>
      <c r="K15" s="123"/>
      <c r="L15" s="199"/>
      <c r="M15" s="125"/>
      <c r="N15" s="123"/>
      <c r="O15" s="205"/>
      <c r="P15" s="125"/>
      <c r="Q15" s="123"/>
      <c r="R15" s="199"/>
      <c r="S15" s="125"/>
      <c r="T15" s="123"/>
      <c r="U15" s="199"/>
      <c r="V15" s="125"/>
      <c r="W15" s="123"/>
      <c r="X15" s="199"/>
      <c r="Y15" s="125"/>
      <c r="Z15" s="123"/>
      <c r="AA15" s="199"/>
      <c r="AB15" s="125">
        <f t="shared" si="15"/>
        <v>0</v>
      </c>
      <c r="AC15" s="123">
        <f t="shared" si="15"/>
        <v>0</v>
      </c>
      <c r="AD15" s="124"/>
      <c r="AE15" s="123"/>
      <c r="AF15" s="123"/>
      <c r="AG15" s="124"/>
      <c r="AH15" s="58">
        <f t="shared" si="17"/>
        <v>0</v>
      </c>
      <c r="AI15" s="22">
        <f t="shared" si="4"/>
        <v>0</v>
      </c>
      <c r="AJ15" s="23">
        <f t="shared" si="4"/>
        <v>0</v>
      </c>
      <c r="AK15" s="125"/>
      <c r="AL15" s="123"/>
      <c r="AM15" s="199"/>
      <c r="AN15" s="125"/>
      <c r="AO15" s="123"/>
      <c r="AP15" s="199"/>
      <c r="AQ15" s="125"/>
      <c r="AR15" s="123"/>
      <c r="AS15" s="199"/>
      <c r="AT15" s="125"/>
      <c r="AU15" s="123"/>
      <c r="AV15" s="199"/>
      <c r="AW15" s="58">
        <f t="shared" si="18"/>
        <v>0</v>
      </c>
      <c r="AX15" s="57">
        <f t="shared" si="5"/>
        <v>0</v>
      </c>
      <c r="AY15" s="23">
        <f t="shared" si="5"/>
        <v>0</v>
      </c>
      <c r="AZ15" s="125"/>
      <c r="BA15" s="123"/>
      <c r="BB15" s="199"/>
      <c r="BC15" s="125"/>
      <c r="BD15" s="123"/>
      <c r="BE15" s="199"/>
      <c r="BF15" s="125"/>
      <c r="BG15" s="123"/>
      <c r="BH15" s="199"/>
      <c r="BI15" s="125"/>
      <c r="BJ15" s="123"/>
      <c r="BK15" s="199"/>
      <c r="BL15" s="125"/>
      <c r="BM15" s="123"/>
      <c r="BN15" s="199"/>
      <c r="BO15" s="125"/>
      <c r="BP15" s="123"/>
      <c r="BQ15" s="199"/>
      <c r="BR15" s="125">
        <f t="shared" si="6"/>
        <v>0</v>
      </c>
      <c r="BS15" s="123">
        <f t="shared" si="6"/>
        <v>0</v>
      </c>
      <c r="BT15" s="205">
        <f t="shared" si="6"/>
        <v>0</v>
      </c>
      <c r="BU15" s="125"/>
      <c r="BV15" s="123"/>
      <c r="BW15" s="199"/>
      <c r="BX15" s="125"/>
      <c r="BY15" s="123"/>
      <c r="BZ15" s="199"/>
      <c r="CA15" s="125">
        <f t="shared" si="7"/>
        <v>0</v>
      </c>
      <c r="CB15" s="123">
        <f t="shared" si="7"/>
        <v>0</v>
      </c>
      <c r="CC15" s="205">
        <f t="shared" si="7"/>
        <v>0</v>
      </c>
      <c r="CD15" s="125"/>
      <c r="CE15" s="123"/>
      <c r="CF15" s="199"/>
      <c r="CG15" s="125"/>
      <c r="CH15" s="123"/>
      <c r="CI15" s="199"/>
      <c r="CJ15" s="125"/>
      <c r="CK15" s="123"/>
      <c r="CL15" s="199"/>
      <c r="CM15" s="125"/>
      <c r="CN15" s="123"/>
      <c r="CO15" s="199"/>
      <c r="CP15" s="125"/>
      <c r="CQ15" s="123">
        <f t="shared" si="8"/>
        <v>0</v>
      </c>
      <c r="CR15" s="222">
        <f t="shared" si="9"/>
        <v>0</v>
      </c>
      <c r="CS15" s="125"/>
      <c r="CT15" s="123"/>
      <c r="CU15" s="199"/>
      <c r="CV15" s="58">
        <f t="shared" si="20"/>
        <v>0</v>
      </c>
      <c r="CW15" s="22">
        <f t="shared" si="10"/>
        <v>0</v>
      </c>
      <c r="CX15" s="23">
        <f t="shared" si="10"/>
        <v>0</v>
      </c>
      <c r="CY15" s="125"/>
      <c r="CZ15" s="123"/>
      <c r="DA15" s="199"/>
      <c r="DB15" s="125"/>
      <c r="DC15" s="123"/>
      <c r="DD15" s="199"/>
      <c r="DE15" s="125"/>
      <c r="DF15" s="123"/>
      <c r="DG15" s="199"/>
      <c r="DH15" s="125"/>
      <c r="DI15" s="123"/>
      <c r="DJ15" s="199"/>
      <c r="DK15" s="125"/>
      <c r="DL15" s="123"/>
      <c r="DM15" s="199"/>
      <c r="DN15" s="125"/>
      <c r="DO15" s="123"/>
      <c r="DP15" s="199"/>
      <c r="DQ15" s="125"/>
      <c r="DR15" s="123"/>
      <c r="DS15" s="222"/>
      <c r="DT15" s="123">
        <f t="shared" si="21"/>
        <v>0</v>
      </c>
      <c r="DU15" s="123">
        <f t="shared" si="21"/>
        <v>0</v>
      </c>
      <c r="DV15" s="205">
        <f t="shared" si="21"/>
        <v>0</v>
      </c>
      <c r="DW15" s="125"/>
      <c r="DX15" s="123"/>
      <c r="DY15" s="199"/>
      <c r="DZ15" s="125"/>
      <c r="EA15" s="123"/>
      <c r="EB15" s="124"/>
      <c r="EC15" s="123"/>
      <c r="ED15" s="123"/>
      <c r="EE15" s="199"/>
      <c r="EF15" s="125"/>
      <c r="EG15" s="123"/>
      <c r="EH15" s="199"/>
      <c r="EI15" s="123"/>
      <c r="EJ15" s="123"/>
      <c r="EK15" s="199"/>
      <c r="EL15" s="123"/>
      <c r="EM15" s="123"/>
      <c r="EN15" s="199"/>
      <c r="EO15" s="123"/>
      <c r="EP15" s="123"/>
      <c r="EQ15" s="199"/>
      <c r="ER15" s="58">
        <f t="shared" si="22"/>
        <v>0</v>
      </c>
      <c r="ES15" s="57">
        <f t="shared" si="12"/>
        <v>0</v>
      </c>
      <c r="ET15" s="211">
        <f t="shared" si="13"/>
        <v>0</v>
      </c>
      <c r="EU15" s="8"/>
      <c r="EV15" s="5"/>
      <c r="EW15" s="5"/>
      <c r="EX15" s="5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</row>
    <row r="16" spans="1:175" s="63" customFormat="1" x14ac:dyDescent="0.25">
      <c r="A16" s="3">
        <v>6</v>
      </c>
      <c r="B16" s="162" t="s">
        <v>44</v>
      </c>
      <c r="C16" s="249" t="s">
        <v>10</v>
      </c>
      <c r="D16" s="4"/>
      <c r="E16" s="1">
        <v>65958</v>
      </c>
      <c r="F16" s="184">
        <v>65958</v>
      </c>
      <c r="G16" s="4"/>
      <c r="H16" s="1"/>
      <c r="I16" s="190"/>
      <c r="J16" s="4"/>
      <c r="K16" s="1"/>
      <c r="L16" s="200"/>
      <c r="M16" s="62"/>
      <c r="N16" s="1"/>
      <c r="O16" s="2"/>
      <c r="P16" s="62"/>
      <c r="Q16" s="1"/>
      <c r="R16" s="200"/>
      <c r="S16" s="62"/>
      <c r="T16" s="1"/>
      <c r="U16" s="200"/>
      <c r="V16" s="62"/>
      <c r="W16" s="1"/>
      <c r="X16" s="200"/>
      <c r="Y16" s="62"/>
      <c r="Z16" s="1"/>
      <c r="AA16" s="200"/>
      <c r="AB16" s="62">
        <f t="shared" si="15"/>
        <v>0</v>
      </c>
      <c r="AC16" s="1">
        <f t="shared" si="15"/>
        <v>0</v>
      </c>
      <c r="AD16" s="126"/>
      <c r="AE16" s="1"/>
      <c r="AF16" s="1"/>
      <c r="AG16" s="126"/>
      <c r="AH16" s="4">
        <f t="shared" si="17"/>
        <v>0</v>
      </c>
      <c r="AI16" s="1">
        <f t="shared" si="4"/>
        <v>0</v>
      </c>
      <c r="AJ16" s="2">
        <f t="shared" si="4"/>
        <v>0</v>
      </c>
      <c r="AK16" s="62"/>
      <c r="AL16" s="1"/>
      <c r="AM16" s="200"/>
      <c r="AN16" s="62"/>
      <c r="AO16" s="1"/>
      <c r="AP16" s="200"/>
      <c r="AQ16" s="62"/>
      <c r="AR16" s="1"/>
      <c r="AS16" s="200"/>
      <c r="AT16" s="62"/>
      <c r="AU16" s="1"/>
      <c r="AV16" s="200"/>
      <c r="AW16" s="4">
        <f t="shared" si="18"/>
        <v>0</v>
      </c>
      <c r="AX16" s="62">
        <f t="shared" si="5"/>
        <v>0</v>
      </c>
      <c r="AY16" s="2">
        <f t="shared" si="5"/>
        <v>0</v>
      </c>
      <c r="AZ16" s="62"/>
      <c r="BA16" s="1"/>
      <c r="BB16" s="200"/>
      <c r="BC16" s="62"/>
      <c r="BD16" s="1"/>
      <c r="BE16" s="200"/>
      <c r="BF16" s="62"/>
      <c r="BG16" s="1"/>
      <c r="BH16" s="200"/>
      <c r="BI16" s="62"/>
      <c r="BJ16" s="1"/>
      <c r="BK16" s="200"/>
      <c r="BL16" s="62"/>
      <c r="BM16" s="1"/>
      <c r="BN16" s="200"/>
      <c r="BO16" s="62"/>
      <c r="BP16" s="1"/>
      <c r="BQ16" s="200"/>
      <c r="BR16" s="62">
        <f t="shared" si="6"/>
        <v>0</v>
      </c>
      <c r="BS16" s="1">
        <f t="shared" si="6"/>
        <v>0</v>
      </c>
      <c r="BT16" s="2">
        <f t="shared" si="6"/>
        <v>0</v>
      </c>
      <c r="BU16" s="62"/>
      <c r="BV16" s="1"/>
      <c r="BW16" s="200"/>
      <c r="BX16" s="62"/>
      <c r="BY16" s="1"/>
      <c r="BZ16" s="200"/>
      <c r="CA16" s="62">
        <f t="shared" si="7"/>
        <v>0</v>
      </c>
      <c r="CB16" s="1">
        <f t="shared" si="7"/>
        <v>0</v>
      </c>
      <c r="CC16" s="2">
        <f t="shared" si="7"/>
        <v>0</v>
      </c>
      <c r="CD16" s="62"/>
      <c r="CE16" s="1"/>
      <c r="CF16" s="200"/>
      <c r="CG16" s="62"/>
      <c r="CH16" s="1"/>
      <c r="CI16" s="200"/>
      <c r="CJ16" s="62"/>
      <c r="CK16" s="1"/>
      <c r="CL16" s="200"/>
      <c r="CM16" s="62"/>
      <c r="CN16" s="1"/>
      <c r="CO16" s="200"/>
      <c r="CP16" s="62"/>
      <c r="CQ16" s="1">
        <f t="shared" si="8"/>
        <v>0</v>
      </c>
      <c r="CR16" s="223">
        <f t="shared" si="9"/>
        <v>0</v>
      </c>
      <c r="CS16" s="62"/>
      <c r="CT16" s="1"/>
      <c r="CU16" s="200"/>
      <c r="CV16" s="4">
        <f t="shared" si="20"/>
        <v>0</v>
      </c>
      <c r="CW16" s="1">
        <f t="shared" si="10"/>
        <v>65958</v>
      </c>
      <c r="CX16" s="2">
        <f t="shared" si="10"/>
        <v>65958</v>
      </c>
      <c r="CY16" s="62"/>
      <c r="CZ16" s="1"/>
      <c r="DA16" s="200"/>
      <c r="DB16" s="62"/>
      <c r="DC16" s="1"/>
      <c r="DD16" s="200"/>
      <c r="DE16" s="62"/>
      <c r="DF16" s="1"/>
      <c r="DG16" s="200"/>
      <c r="DH16" s="62"/>
      <c r="DI16" s="1"/>
      <c r="DJ16" s="200"/>
      <c r="DK16" s="62"/>
      <c r="DL16" s="1"/>
      <c r="DM16" s="200"/>
      <c r="DN16" s="62"/>
      <c r="DO16" s="1"/>
      <c r="DP16" s="200"/>
      <c r="DQ16" s="62"/>
      <c r="DR16" s="1"/>
      <c r="DS16" s="223"/>
      <c r="DT16" s="1">
        <f t="shared" si="21"/>
        <v>0</v>
      </c>
      <c r="DU16" s="1">
        <f t="shared" si="21"/>
        <v>0</v>
      </c>
      <c r="DV16" s="2">
        <f t="shared" si="21"/>
        <v>0</v>
      </c>
      <c r="DW16" s="62"/>
      <c r="DX16" s="1"/>
      <c r="DY16" s="200"/>
      <c r="DZ16" s="62"/>
      <c r="EA16" s="1"/>
      <c r="EB16" s="126"/>
      <c r="EC16" s="1"/>
      <c r="ED16" s="1"/>
      <c r="EE16" s="200"/>
      <c r="EF16" s="62"/>
      <c r="EG16" s="1"/>
      <c r="EH16" s="200"/>
      <c r="EI16" s="1"/>
      <c r="EJ16" s="1"/>
      <c r="EK16" s="200"/>
      <c r="EL16" s="1"/>
      <c r="EM16" s="1"/>
      <c r="EN16" s="200"/>
      <c r="EO16" s="1"/>
      <c r="EP16" s="1"/>
      <c r="EQ16" s="200"/>
      <c r="ER16" s="4">
        <f t="shared" si="22"/>
        <v>0</v>
      </c>
      <c r="ES16" s="62">
        <f t="shared" si="12"/>
        <v>65958</v>
      </c>
      <c r="ET16" s="212">
        <f t="shared" si="13"/>
        <v>65958</v>
      </c>
      <c r="EU16" s="8"/>
      <c r="EV16" s="5"/>
      <c r="EW16" s="5"/>
      <c r="EX16" s="5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</row>
    <row r="17" spans="1:175" s="63" customFormat="1" x14ac:dyDescent="0.25">
      <c r="A17" s="3">
        <v>7</v>
      </c>
      <c r="B17" s="162" t="s">
        <v>45</v>
      </c>
      <c r="C17" s="249" t="s">
        <v>11</v>
      </c>
      <c r="D17" s="4"/>
      <c r="E17" s="1"/>
      <c r="F17" s="184"/>
      <c r="G17" s="4"/>
      <c r="H17" s="1"/>
      <c r="I17" s="190"/>
      <c r="J17" s="4"/>
      <c r="K17" s="1"/>
      <c r="L17" s="200"/>
      <c r="M17" s="62"/>
      <c r="N17" s="1"/>
      <c r="O17" s="2"/>
      <c r="P17" s="62"/>
      <c r="Q17" s="1"/>
      <c r="R17" s="200"/>
      <c r="S17" s="62"/>
      <c r="T17" s="1"/>
      <c r="U17" s="200"/>
      <c r="V17" s="62"/>
      <c r="W17" s="1"/>
      <c r="X17" s="200"/>
      <c r="Y17" s="62"/>
      <c r="Z17" s="1"/>
      <c r="AA17" s="200"/>
      <c r="AB17" s="62">
        <f t="shared" si="15"/>
        <v>0</v>
      </c>
      <c r="AC17" s="1">
        <f t="shared" si="15"/>
        <v>0</v>
      </c>
      <c r="AD17" s="126"/>
      <c r="AE17" s="1"/>
      <c r="AF17" s="1"/>
      <c r="AG17" s="126"/>
      <c r="AH17" s="4">
        <f t="shared" si="17"/>
        <v>0</v>
      </c>
      <c r="AI17" s="1">
        <f t="shared" si="4"/>
        <v>0</v>
      </c>
      <c r="AJ17" s="2">
        <f t="shared" si="4"/>
        <v>0</v>
      </c>
      <c r="AK17" s="62"/>
      <c r="AL17" s="1"/>
      <c r="AM17" s="200"/>
      <c r="AN17" s="62"/>
      <c r="AO17" s="1"/>
      <c r="AP17" s="200"/>
      <c r="AQ17" s="62"/>
      <c r="AR17" s="1"/>
      <c r="AS17" s="200"/>
      <c r="AT17" s="62"/>
      <c r="AU17" s="1"/>
      <c r="AV17" s="200"/>
      <c r="AW17" s="4">
        <f t="shared" si="18"/>
        <v>0</v>
      </c>
      <c r="AX17" s="62">
        <f t="shared" si="5"/>
        <v>0</v>
      </c>
      <c r="AY17" s="2">
        <f t="shared" si="5"/>
        <v>0</v>
      </c>
      <c r="AZ17" s="62"/>
      <c r="BA17" s="1"/>
      <c r="BB17" s="200"/>
      <c r="BC17" s="62"/>
      <c r="BD17" s="1"/>
      <c r="BE17" s="200"/>
      <c r="BF17" s="62"/>
      <c r="BG17" s="1"/>
      <c r="BH17" s="200"/>
      <c r="BI17" s="62"/>
      <c r="BJ17" s="1"/>
      <c r="BK17" s="200"/>
      <c r="BL17" s="62"/>
      <c r="BM17" s="1"/>
      <c r="BN17" s="200"/>
      <c r="BO17" s="62"/>
      <c r="BP17" s="1"/>
      <c r="BQ17" s="200"/>
      <c r="BR17" s="62">
        <f t="shared" si="6"/>
        <v>0</v>
      </c>
      <c r="BS17" s="1">
        <f t="shared" si="6"/>
        <v>0</v>
      </c>
      <c r="BT17" s="2">
        <f t="shared" si="6"/>
        <v>0</v>
      </c>
      <c r="BU17" s="62"/>
      <c r="BV17" s="1"/>
      <c r="BW17" s="200"/>
      <c r="BX17" s="62"/>
      <c r="BY17" s="1"/>
      <c r="BZ17" s="200"/>
      <c r="CA17" s="62">
        <f t="shared" si="7"/>
        <v>0</v>
      </c>
      <c r="CB17" s="1">
        <f t="shared" si="7"/>
        <v>0</v>
      </c>
      <c r="CC17" s="2">
        <f t="shared" si="7"/>
        <v>0</v>
      </c>
      <c r="CD17" s="62"/>
      <c r="CE17" s="1"/>
      <c r="CF17" s="200"/>
      <c r="CG17" s="62"/>
      <c r="CH17" s="1"/>
      <c r="CI17" s="200"/>
      <c r="CJ17" s="62"/>
      <c r="CK17" s="1"/>
      <c r="CL17" s="200"/>
      <c r="CM17" s="62"/>
      <c r="CN17" s="1"/>
      <c r="CO17" s="200"/>
      <c r="CP17" s="62"/>
      <c r="CQ17" s="1">
        <f t="shared" si="8"/>
        <v>0</v>
      </c>
      <c r="CR17" s="223">
        <f t="shared" si="9"/>
        <v>0</v>
      </c>
      <c r="CS17" s="62"/>
      <c r="CT17" s="1"/>
      <c r="CU17" s="200"/>
      <c r="CV17" s="4">
        <f t="shared" si="20"/>
        <v>0</v>
      </c>
      <c r="CW17" s="1">
        <f t="shared" si="10"/>
        <v>0</v>
      </c>
      <c r="CX17" s="2">
        <f t="shared" si="10"/>
        <v>0</v>
      </c>
      <c r="CY17" s="62"/>
      <c r="CZ17" s="1"/>
      <c r="DA17" s="200"/>
      <c r="DB17" s="62"/>
      <c r="DC17" s="1"/>
      <c r="DD17" s="200"/>
      <c r="DE17" s="62"/>
      <c r="DF17" s="1"/>
      <c r="DG17" s="200"/>
      <c r="DH17" s="62"/>
      <c r="DI17" s="1"/>
      <c r="DJ17" s="200"/>
      <c r="DK17" s="62"/>
      <c r="DL17" s="1"/>
      <c r="DM17" s="200"/>
      <c r="DN17" s="62"/>
      <c r="DO17" s="1"/>
      <c r="DP17" s="200"/>
      <c r="DQ17" s="62"/>
      <c r="DR17" s="1"/>
      <c r="DS17" s="223"/>
      <c r="DT17" s="1">
        <f t="shared" si="21"/>
        <v>0</v>
      </c>
      <c r="DU17" s="1">
        <f t="shared" si="21"/>
        <v>0</v>
      </c>
      <c r="DV17" s="2">
        <f t="shared" si="21"/>
        <v>0</v>
      </c>
      <c r="DW17" s="62"/>
      <c r="DX17" s="1"/>
      <c r="DY17" s="200"/>
      <c r="DZ17" s="62"/>
      <c r="EA17" s="1"/>
      <c r="EB17" s="126"/>
      <c r="EC17" s="1"/>
      <c r="ED17" s="1"/>
      <c r="EE17" s="200"/>
      <c r="EF17" s="62"/>
      <c r="EG17" s="1"/>
      <c r="EH17" s="200"/>
      <c r="EI17" s="1"/>
      <c r="EJ17" s="1"/>
      <c r="EK17" s="200"/>
      <c r="EL17" s="1"/>
      <c r="EM17" s="1"/>
      <c r="EN17" s="200"/>
      <c r="EO17" s="1"/>
      <c r="EP17" s="1"/>
      <c r="EQ17" s="200"/>
      <c r="ER17" s="4">
        <f t="shared" si="22"/>
        <v>0</v>
      </c>
      <c r="ES17" s="62">
        <f t="shared" si="12"/>
        <v>0</v>
      </c>
      <c r="ET17" s="212">
        <f t="shared" si="13"/>
        <v>0</v>
      </c>
      <c r="EU17" s="8"/>
      <c r="EV17" s="5"/>
      <c r="EW17" s="5"/>
      <c r="EX17" s="5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</row>
    <row r="18" spans="1:175" s="63" customFormat="1" x14ac:dyDescent="0.25">
      <c r="A18" s="3">
        <v>8</v>
      </c>
      <c r="B18" s="162" t="s">
        <v>46</v>
      </c>
      <c r="C18" s="249" t="s">
        <v>12</v>
      </c>
      <c r="D18" s="4"/>
      <c r="E18" s="1"/>
      <c r="F18" s="184"/>
      <c r="G18" s="4"/>
      <c r="H18" s="1"/>
      <c r="I18" s="190"/>
      <c r="J18" s="4"/>
      <c r="K18" s="1"/>
      <c r="L18" s="200"/>
      <c r="M18" s="62"/>
      <c r="N18" s="1"/>
      <c r="O18" s="2"/>
      <c r="P18" s="62"/>
      <c r="Q18" s="1"/>
      <c r="R18" s="200"/>
      <c r="S18" s="62"/>
      <c r="T18" s="1"/>
      <c r="U18" s="200"/>
      <c r="V18" s="62"/>
      <c r="W18" s="1"/>
      <c r="X18" s="200"/>
      <c r="Y18" s="62"/>
      <c r="Z18" s="1"/>
      <c r="AA18" s="200"/>
      <c r="AB18" s="62">
        <f t="shared" si="15"/>
        <v>0</v>
      </c>
      <c r="AC18" s="1">
        <f t="shared" si="15"/>
        <v>0</v>
      </c>
      <c r="AD18" s="126"/>
      <c r="AE18" s="1"/>
      <c r="AF18" s="1"/>
      <c r="AG18" s="126"/>
      <c r="AH18" s="4">
        <f t="shared" si="17"/>
        <v>0</v>
      </c>
      <c r="AI18" s="1">
        <f t="shared" si="4"/>
        <v>0</v>
      </c>
      <c r="AJ18" s="2">
        <f t="shared" si="4"/>
        <v>0</v>
      </c>
      <c r="AK18" s="62"/>
      <c r="AL18" s="1"/>
      <c r="AM18" s="200"/>
      <c r="AN18" s="62"/>
      <c r="AO18" s="1"/>
      <c r="AP18" s="200"/>
      <c r="AQ18" s="62"/>
      <c r="AR18" s="1"/>
      <c r="AS18" s="200"/>
      <c r="AT18" s="62"/>
      <c r="AU18" s="1"/>
      <c r="AV18" s="200"/>
      <c r="AW18" s="4">
        <f t="shared" si="18"/>
        <v>0</v>
      </c>
      <c r="AX18" s="62">
        <f t="shared" si="5"/>
        <v>0</v>
      </c>
      <c r="AY18" s="2">
        <f t="shared" si="5"/>
        <v>0</v>
      </c>
      <c r="AZ18" s="62"/>
      <c r="BA18" s="1"/>
      <c r="BB18" s="200"/>
      <c r="BC18" s="62"/>
      <c r="BD18" s="1"/>
      <c r="BE18" s="200"/>
      <c r="BF18" s="62"/>
      <c r="BG18" s="1"/>
      <c r="BH18" s="200"/>
      <c r="BI18" s="62"/>
      <c r="BJ18" s="1"/>
      <c r="BK18" s="200"/>
      <c r="BL18" s="62"/>
      <c r="BM18" s="1"/>
      <c r="BN18" s="200"/>
      <c r="BO18" s="62"/>
      <c r="BP18" s="1"/>
      <c r="BQ18" s="200"/>
      <c r="BR18" s="62">
        <f t="shared" si="6"/>
        <v>0</v>
      </c>
      <c r="BS18" s="1">
        <f t="shared" si="6"/>
        <v>0</v>
      </c>
      <c r="BT18" s="2">
        <f t="shared" si="6"/>
        <v>0</v>
      </c>
      <c r="BU18" s="62"/>
      <c r="BV18" s="1"/>
      <c r="BW18" s="200"/>
      <c r="BX18" s="62"/>
      <c r="BY18" s="1"/>
      <c r="BZ18" s="200"/>
      <c r="CA18" s="62">
        <f t="shared" si="7"/>
        <v>0</v>
      </c>
      <c r="CB18" s="1">
        <f t="shared" si="7"/>
        <v>0</v>
      </c>
      <c r="CC18" s="2">
        <f t="shared" si="7"/>
        <v>0</v>
      </c>
      <c r="CD18" s="62"/>
      <c r="CE18" s="1"/>
      <c r="CF18" s="200"/>
      <c r="CG18" s="62"/>
      <c r="CH18" s="1"/>
      <c r="CI18" s="200"/>
      <c r="CJ18" s="62"/>
      <c r="CK18" s="1"/>
      <c r="CL18" s="200"/>
      <c r="CM18" s="62"/>
      <c r="CN18" s="1"/>
      <c r="CO18" s="200"/>
      <c r="CP18" s="62"/>
      <c r="CQ18" s="1">
        <f t="shared" si="8"/>
        <v>0</v>
      </c>
      <c r="CR18" s="223">
        <f t="shared" si="9"/>
        <v>0</v>
      </c>
      <c r="CS18" s="62"/>
      <c r="CT18" s="1"/>
      <c r="CU18" s="200"/>
      <c r="CV18" s="4">
        <f t="shared" si="20"/>
        <v>0</v>
      </c>
      <c r="CW18" s="1">
        <f t="shared" si="10"/>
        <v>0</v>
      </c>
      <c r="CX18" s="2">
        <f t="shared" si="10"/>
        <v>0</v>
      </c>
      <c r="CY18" s="62"/>
      <c r="CZ18" s="1"/>
      <c r="DA18" s="200"/>
      <c r="DB18" s="62"/>
      <c r="DC18" s="1"/>
      <c r="DD18" s="200"/>
      <c r="DE18" s="62"/>
      <c r="DF18" s="1"/>
      <c r="DG18" s="200"/>
      <c r="DH18" s="62"/>
      <c r="DI18" s="1"/>
      <c r="DJ18" s="200"/>
      <c r="DK18" s="62"/>
      <c r="DL18" s="1"/>
      <c r="DM18" s="200"/>
      <c r="DN18" s="62"/>
      <c r="DO18" s="1"/>
      <c r="DP18" s="200"/>
      <c r="DQ18" s="62"/>
      <c r="DR18" s="1"/>
      <c r="DS18" s="223"/>
      <c r="DT18" s="1">
        <f t="shared" si="21"/>
        <v>0</v>
      </c>
      <c r="DU18" s="1">
        <f t="shared" si="21"/>
        <v>0</v>
      </c>
      <c r="DV18" s="2">
        <f t="shared" si="21"/>
        <v>0</v>
      </c>
      <c r="DW18" s="62"/>
      <c r="DX18" s="1"/>
      <c r="DY18" s="200"/>
      <c r="DZ18" s="62"/>
      <c r="EA18" s="1"/>
      <c r="EB18" s="126"/>
      <c r="EC18" s="1"/>
      <c r="ED18" s="1"/>
      <c r="EE18" s="200"/>
      <c r="EF18" s="62"/>
      <c r="EG18" s="1"/>
      <c r="EH18" s="200"/>
      <c r="EI18" s="1"/>
      <c r="EJ18" s="1"/>
      <c r="EK18" s="200"/>
      <c r="EL18" s="1"/>
      <c r="EM18" s="1"/>
      <c r="EN18" s="200"/>
      <c r="EO18" s="1"/>
      <c r="EP18" s="1"/>
      <c r="EQ18" s="200"/>
      <c r="ER18" s="4">
        <f t="shared" si="22"/>
        <v>0</v>
      </c>
      <c r="ES18" s="62">
        <f t="shared" si="12"/>
        <v>0</v>
      </c>
      <c r="ET18" s="212">
        <f t="shared" si="13"/>
        <v>0</v>
      </c>
      <c r="EU18" s="8"/>
      <c r="EV18" s="5"/>
      <c r="EW18" s="5"/>
      <c r="EX18" s="5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</row>
    <row r="19" spans="1:175" s="68" customFormat="1" ht="16.5" thickBot="1" x14ac:dyDescent="0.3">
      <c r="A19" s="163">
        <v>9</v>
      </c>
      <c r="B19" s="164" t="s">
        <v>172</v>
      </c>
      <c r="C19" s="250" t="s">
        <v>13</v>
      </c>
      <c r="D19" s="127"/>
      <c r="E19" s="128"/>
      <c r="F19" s="185"/>
      <c r="G19" s="127"/>
      <c r="H19" s="128"/>
      <c r="I19" s="191"/>
      <c r="J19" s="127"/>
      <c r="K19" s="128"/>
      <c r="L19" s="201"/>
      <c r="M19" s="130"/>
      <c r="N19" s="128"/>
      <c r="O19" s="204"/>
      <c r="P19" s="130"/>
      <c r="Q19" s="128"/>
      <c r="R19" s="201"/>
      <c r="S19" s="130"/>
      <c r="T19" s="128"/>
      <c r="U19" s="201"/>
      <c r="V19" s="130"/>
      <c r="W19" s="128"/>
      <c r="X19" s="201"/>
      <c r="Y19" s="130"/>
      <c r="Z19" s="128"/>
      <c r="AA19" s="201"/>
      <c r="AB19" s="130">
        <f t="shared" si="15"/>
        <v>0</v>
      </c>
      <c r="AC19" s="128">
        <f t="shared" si="15"/>
        <v>0</v>
      </c>
      <c r="AD19" s="129"/>
      <c r="AE19" s="128"/>
      <c r="AF19" s="128"/>
      <c r="AG19" s="129"/>
      <c r="AH19" s="66">
        <f t="shared" si="17"/>
        <v>0</v>
      </c>
      <c r="AI19" s="24">
        <f t="shared" si="4"/>
        <v>0</v>
      </c>
      <c r="AJ19" s="25">
        <f t="shared" si="4"/>
        <v>0</v>
      </c>
      <c r="AK19" s="130"/>
      <c r="AL19" s="128"/>
      <c r="AM19" s="201"/>
      <c r="AN19" s="130"/>
      <c r="AO19" s="128"/>
      <c r="AP19" s="201"/>
      <c r="AQ19" s="130"/>
      <c r="AR19" s="128"/>
      <c r="AS19" s="201"/>
      <c r="AT19" s="130"/>
      <c r="AU19" s="128"/>
      <c r="AV19" s="201"/>
      <c r="AW19" s="66">
        <f t="shared" si="18"/>
        <v>0</v>
      </c>
      <c r="AX19" s="65">
        <f t="shared" si="5"/>
        <v>0</v>
      </c>
      <c r="AY19" s="25">
        <f t="shared" si="5"/>
        <v>0</v>
      </c>
      <c r="AZ19" s="130"/>
      <c r="BA19" s="128"/>
      <c r="BB19" s="201"/>
      <c r="BC19" s="130"/>
      <c r="BD19" s="128"/>
      <c r="BE19" s="201"/>
      <c r="BF19" s="130"/>
      <c r="BG19" s="128"/>
      <c r="BH19" s="201"/>
      <c r="BI19" s="130"/>
      <c r="BJ19" s="128"/>
      <c r="BK19" s="201"/>
      <c r="BL19" s="130"/>
      <c r="BM19" s="128"/>
      <c r="BN19" s="201"/>
      <c r="BO19" s="130"/>
      <c r="BP19" s="128"/>
      <c r="BQ19" s="201"/>
      <c r="BR19" s="130">
        <f t="shared" si="6"/>
        <v>0</v>
      </c>
      <c r="BS19" s="128">
        <f t="shared" si="6"/>
        <v>0</v>
      </c>
      <c r="BT19" s="204">
        <f t="shared" si="6"/>
        <v>0</v>
      </c>
      <c r="BU19" s="130"/>
      <c r="BV19" s="128"/>
      <c r="BW19" s="201"/>
      <c r="BX19" s="130"/>
      <c r="BY19" s="128"/>
      <c r="BZ19" s="201"/>
      <c r="CA19" s="130">
        <f t="shared" si="7"/>
        <v>0</v>
      </c>
      <c r="CB19" s="128">
        <f t="shared" si="7"/>
        <v>0</v>
      </c>
      <c r="CC19" s="204">
        <f t="shared" si="7"/>
        <v>0</v>
      </c>
      <c r="CD19" s="130"/>
      <c r="CE19" s="128"/>
      <c r="CF19" s="201"/>
      <c r="CG19" s="130"/>
      <c r="CH19" s="128"/>
      <c r="CI19" s="201"/>
      <c r="CJ19" s="130"/>
      <c r="CK19" s="128"/>
      <c r="CL19" s="201"/>
      <c r="CM19" s="130"/>
      <c r="CN19" s="128"/>
      <c r="CO19" s="201"/>
      <c r="CP19" s="130"/>
      <c r="CQ19" s="128">
        <f t="shared" si="8"/>
        <v>0</v>
      </c>
      <c r="CR19" s="224">
        <f t="shared" si="9"/>
        <v>0</v>
      </c>
      <c r="CS19" s="130"/>
      <c r="CT19" s="128"/>
      <c r="CU19" s="201"/>
      <c r="CV19" s="66">
        <f t="shared" si="20"/>
        <v>0</v>
      </c>
      <c r="CW19" s="24">
        <f t="shared" si="10"/>
        <v>0</v>
      </c>
      <c r="CX19" s="25">
        <f t="shared" si="10"/>
        <v>0</v>
      </c>
      <c r="CY19" s="130"/>
      <c r="CZ19" s="128"/>
      <c r="DA19" s="201"/>
      <c r="DB19" s="130"/>
      <c r="DC19" s="128"/>
      <c r="DD19" s="201"/>
      <c r="DE19" s="130"/>
      <c r="DF19" s="128"/>
      <c r="DG19" s="201"/>
      <c r="DH19" s="130"/>
      <c r="DI19" s="128"/>
      <c r="DJ19" s="201"/>
      <c r="DK19" s="130"/>
      <c r="DL19" s="128"/>
      <c r="DM19" s="201"/>
      <c r="DN19" s="130"/>
      <c r="DO19" s="128"/>
      <c r="DP19" s="201"/>
      <c r="DQ19" s="130"/>
      <c r="DR19" s="128"/>
      <c r="DS19" s="224"/>
      <c r="DT19" s="128">
        <f t="shared" si="21"/>
        <v>0</v>
      </c>
      <c r="DU19" s="128">
        <f t="shared" si="21"/>
        <v>0</v>
      </c>
      <c r="DV19" s="204">
        <f t="shared" si="21"/>
        <v>0</v>
      </c>
      <c r="DW19" s="130"/>
      <c r="DX19" s="128"/>
      <c r="DY19" s="201"/>
      <c r="DZ19" s="130"/>
      <c r="EA19" s="128"/>
      <c r="EB19" s="129"/>
      <c r="EC19" s="128"/>
      <c r="ED19" s="128"/>
      <c r="EE19" s="201"/>
      <c r="EF19" s="130"/>
      <c r="EG19" s="128"/>
      <c r="EH19" s="201"/>
      <c r="EI19" s="128"/>
      <c r="EJ19" s="128"/>
      <c r="EK19" s="201"/>
      <c r="EL19" s="128"/>
      <c r="EM19" s="128"/>
      <c r="EN19" s="201"/>
      <c r="EO19" s="128"/>
      <c r="EP19" s="128"/>
      <c r="EQ19" s="201"/>
      <c r="ER19" s="66">
        <f t="shared" si="22"/>
        <v>0</v>
      </c>
      <c r="ES19" s="65">
        <f t="shared" si="12"/>
        <v>0</v>
      </c>
      <c r="ET19" s="213">
        <f t="shared" si="13"/>
        <v>0</v>
      </c>
      <c r="EU19" s="8"/>
      <c r="EV19" s="5"/>
      <c r="EW19" s="5"/>
      <c r="EX19" s="5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</row>
    <row r="20" spans="1:175" s="55" customFormat="1" ht="16.5" thickBot="1" x14ac:dyDescent="0.3">
      <c r="A20" s="244">
        <v>10</v>
      </c>
      <c r="B20" s="165" t="s">
        <v>47</v>
      </c>
      <c r="C20" s="247" t="s">
        <v>93</v>
      </c>
      <c r="D20" s="17">
        <f t="shared" ref="D20" si="24">SUM(D15:D19)</f>
        <v>0</v>
      </c>
      <c r="E20" s="21">
        <f>SUM(E15:E19)</f>
        <v>65958</v>
      </c>
      <c r="F20" s="99">
        <f>SUM(F15:F19)</f>
        <v>65958</v>
      </c>
      <c r="G20" s="17">
        <f t="shared" ref="G20:H20" si="25">SUM(G15:G19)</f>
        <v>0</v>
      </c>
      <c r="H20" s="21">
        <f t="shared" si="25"/>
        <v>0</v>
      </c>
      <c r="I20" s="99">
        <f t="shared" ref="I20" si="26">SUM(I15:I19)</f>
        <v>0</v>
      </c>
      <c r="J20" s="17">
        <f t="shared" ref="J20:K20" si="27">SUM(J15:J19)</f>
        <v>0</v>
      </c>
      <c r="K20" s="21">
        <f t="shared" si="27"/>
        <v>0</v>
      </c>
      <c r="L20" s="19">
        <f t="shared" ref="L20" si="28">SUM(L15:L19)</f>
        <v>0</v>
      </c>
      <c r="M20" s="30">
        <f t="shared" ref="M20:N20" si="29">SUM(M15:M19)</f>
        <v>0</v>
      </c>
      <c r="N20" s="21">
        <f t="shared" si="29"/>
        <v>0</v>
      </c>
      <c r="O20" s="19">
        <f t="shared" ref="O20" si="30">SUM(O15:O19)</f>
        <v>0</v>
      </c>
      <c r="P20" s="30">
        <f t="shared" ref="P20:Q20" si="31">SUM(P15:P19)</f>
        <v>0</v>
      </c>
      <c r="Q20" s="21">
        <f t="shared" si="31"/>
        <v>0</v>
      </c>
      <c r="R20" s="19">
        <f t="shared" ref="R20:S20" si="32">SUM(R15:R19)</f>
        <v>0</v>
      </c>
      <c r="S20" s="21">
        <f t="shared" si="32"/>
        <v>0</v>
      </c>
      <c r="T20" s="21">
        <f t="shared" ref="T20:U20" si="33">SUM(T15:T19)</f>
        <v>0</v>
      </c>
      <c r="U20" s="19">
        <f t="shared" si="33"/>
        <v>0</v>
      </c>
      <c r="V20" s="30">
        <f t="shared" ref="V20:Z20" si="34">SUM(V15:V19)</f>
        <v>0</v>
      </c>
      <c r="W20" s="21">
        <f t="shared" si="34"/>
        <v>0</v>
      </c>
      <c r="X20" s="19">
        <f t="shared" ref="X20" si="35">SUM(X15:X19)</f>
        <v>0</v>
      </c>
      <c r="Y20" s="30">
        <f t="shared" si="34"/>
        <v>0</v>
      </c>
      <c r="Z20" s="21">
        <f t="shared" si="34"/>
        <v>0</v>
      </c>
      <c r="AA20" s="19">
        <f t="shared" ref="AA20" si="36">SUM(AA15:AA19)</f>
        <v>0</v>
      </c>
      <c r="AB20" s="30">
        <f t="shared" ref="AB20:AC20" si="37">SUM(AB15:AB19)</f>
        <v>0</v>
      </c>
      <c r="AC20" s="21">
        <f t="shared" si="37"/>
        <v>0</v>
      </c>
      <c r="AD20" s="131"/>
      <c r="AE20" s="21">
        <f t="shared" ref="AE20:AF20" si="38">SUM(AE15:AE19)</f>
        <v>0</v>
      </c>
      <c r="AF20" s="21">
        <f t="shared" si="38"/>
        <v>0</v>
      </c>
      <c r="AG20" s="131"/>
      <c r="AH20" s="17">
        <f t="shared" si="17"/>
        <v>0</v>
      </c>
      <c r="AI20" s="21">
        <f t="shared" si="4"/>
        <v>0</v>
      </c>
      <c r="AJ20" s="19">
        <f t="shared" si="4"/>
        <v>0</v>
      </c>
      <c r="AK20" s="30">
        <f t="shared" ref="AK20:AL20" si="39">SUM(AK15:AK19)</f>
        <v>0</v>
      </c>
      <c r="AL20" s="21">
        <f t="shared" si="39"/>
        <v>0</v>
      </c>
      <c r="AM20" s="19">
        <f t="shared" ref="AM20" si="40">SUM(AM15:AM19)</f>
        <v>0</v>
      </c>
      <c r="AN20" s="30">
        <f t="shared" ref="AN20:AO20" si="41">SUM(AN15:AN19)</f>
        <v>0</v>
      </c>
      <c r="AO20" s="21">
        <f t="shared" si="41"/>
        <v>0</v>
      </c>
      <c r="AP20" s="19">
        <f t="shared" ref="AP20" si="42">SUM(AP15:AP19)</f>
        <v>0</v>
      </c>
      <c r="AQ20" s="30">
        <f t="shared" ref="AQ20:AR20" si="43">SUM(AQ15:AQ19)</f>
        <v>0</v>
      </c>
      <c r="AR20" s="21">
        <f t="shared" si="43"/>
        <v>0</v>
      </c>
      <c r="AS20" s="19">
        <f t="shared" ref="AS20" si="44">SUM(AS15:AS19)</f>
        <v>0</v>
      </c>
      <c r="AT20" s="30">
        <f t="shared" ref="AT20:AU20" si="45">SUM(AT15:AT19)</f>
        <v>0</v>
      </c>
      <c r="AU20" s="21">
        <f t="shared" si="45"/>
        <v>0</v>
      </c>
      <c r="AV20" s="19">
        <f t="shared" ref="AV20" si="46">SUM(AV15:AV19)</f>
        <v>0</v>
      </c>
      <c r="AW20" s="17">
        <f t="shared" si="18"/>
        <v>0</v>
      </c>
      <c r="AX20" s="30">
        <f t="shared" si="5"/>
        <v>0</v>
      </c>
      <c r="AY20" s="19">
        <f t="shared" si="5"/>
        <v>0</v>
      </c>
      <c r="AZ20" s="30">
        <f t="shared" ref="AZ20:BA20" si="47">SUM(AZ15:AZ19)</f>
        <v>0</v>
      </c>
      <c r="BA20" s="21">
        <f t="shared" si="47"/>
        <v>0</v>
      </c>
      <c r="BB20" s="19">
        <f t="shared" ref="BB20" si="48">SUM(BB15:BB19)</f>
        <v>0</v>
      </c>
      <c r="BC20" s="30">
        <f t="shared" ref="BC20:BD20" si="49">SUM(BC15:BC19)</f>
        <v>0</v>
      </c>
      <c r="BD20" s="21">
        <f t="shared" si="49"/>
        <v>0</v>
      </c>
      <c r="BE20" s="19">
        <f t="shared" ref="BE20" si="50">SUM(BE15:BE19)</f>
        <v>0</v>
      </c>
      <c r="BF20" s="30">
        <f t="shared" ref="BF20:BG20" si="51">SUM(BF15:BF19)</f>
        <v>0</v>
      </c>
      <c r="BG20" s="21">
        <f t="shared" si="51"/>
        <v>0</v>
      </c>
      <c r="BH20" s="19">
        <f t="shared" ref="BH20" si="52">SUM(BH15:BH19)</f>
        <v>0</v>
      </c>
      <c r="BI20" s="30">
        <f t="shared" ref="BI20:BJ20" si="53">SUM(BI15:BI19)</f>
        <v>0</v>
      </c>
      <c r="BJ20" s="21">
        <f t="shared" si="53"/>
        <v>0</v>
      </c>
      <c r="BK20" s="19">
        <f t="shared" ref="BK20" si="54">SUM(BK15:BK19)</f>
        <v>0</v>
      </c>
      <c r="BL20" s="30">
        <f t="shared" ref="BL20:BM20" si="55">SUM(BL15:BL19)</f>
        <v>0</v>
      </c>
      <c r="BM20" s="21">
        <f t="shared" si="55"/>
        <v>0</v>
      </c>
      <c r="BN20" s="19">
        <f t="shared" ref="BN20" si="56">SUM(BN15:BN19)</f>
        <v>0</v>
      </c>
      <c r="BO20" s="30">
        <f t="shared" ref="BO20:BP20" si="57">SUM(BO15:BO19)</f>
        <v>0</v>
      </c>
      <c r="BP20" s="21">
        <f t="shared" si="57"/>
        <v>0</v>
      </c>
      <c r="BQ20" s="19">
        <f t="shared" ref="BQ20" si="58">SUM(BQ15:BQ19)</f>
        <v>0</v>
      </c>
      <c r="BR20" s="30">
        <f t="shared" ref="BR20:BS20" si="59">SUM(BR15:BR19)</f>
        <v>0</v>
      </c>
      <c r="BS20" s="21">
        <f t="shared" si="59"/>
        <v>0</v>
      </c>
      <c r="BT20" s="19">
        <f t="shared" ref="BT20" si="60">SUM(BT15:BT19)</f>
        <v>0</v>
      </c>
      <c r="BU20" s="30">
        <f t="shared" ref="BU20:BV20" si="61">SUM(BU15:BU19)</f>
        <v>0</v>
      </c>
      <c r="BV20" s="21">
        <f t="shared" si="61"/>
        <v>0</v>
      </c>
      <c r="BW20" s="19">
        <f t="shared" ref="BW20" si="62">SUM(BW15:BW19)</f>
        <v>0</v>
      </c>
      <c r="BX20" s="30">
        <f t="shared" ref="BX20:BY20" si="63">SUM(BX15:BX19)</f>
        <v>0</v>
      </c>
      <c r="BY20" s="21">
        <f t="shared" si="63"/>
        <v>0</v>
      </c>
      <c r="BZ20" s="19">
        <f t="shared" ref="BZ20" si="64">SUM(BZ15:BZ19)</f>
        <v>0</v>
      </c>
      <c r="CA20" s="30">
        <f t="shared" si="7"/>
        <v>0</v>
      </c>
      <c r="CB20" s="21">
        <f t="shared" si="7"/>
        <v>0</v>
      </c>
      <c r="CC20" s="19">
        <f t="shared" si="7"/>
        <v>0</v>
      </c>
      <c r="CD20" s="30">
        <f t="shared" ref="CD20:CE20" si="65">SUM(CD15:CD19)</f>
        <v>0</v>
      </c>
      <c r="CE20" s="21">
        <f t="shared" si="65"/>
        <v>0</v>
      </c>
      <c r="CF20" s="19">
        <f t="shared" ref="CF20" si="66">SUM(CF15:CF19)</f>
        <v>0</v>
      </c>
      <c r="CG20" s="30">
        <f t="shared" ref="CG20:CH20" si="67">SUM(CG15:CG19)</f>
        <v>0</v>
      </c>
      <c r="CH20" s="21">
        <f t="shared" si="67"/>
        <v>0</v>
      </c>
      <c r="CI20" s="19">
        <f t="shared" ref="CI20" si="68">SUM(CI15:CI19)</f>
        <v>0</v>
      </c>
      <c r="CJ20" s="30">
        <f t="shared" ref="CJ20:CK20" si="69">SUM(CJ15:CJ19)</f>
        <v>0</v>
      </c>
      <c r="CK20" s="21">
        <f t="shared" si="69"/>
        <v>0</v>
      </c>
      <c r="CL20" s="19">
        <f t="shared" ref="CL20" si="70">SUM(CL15:CL19)</f>
        <v>0</v>
      </c>
      <c r="CM20" s="30">
        <f t="shared" ref="CM20:CN20" si="71">SUM(CM15:CM19)</f>
        <v>0</v>
      </c>
      <c r="CN20" s="21">
        <f t="shared" si="71"/>
        <v>0</v>
      </c>
      <c r="CO20" s="19">
        <f t="shared" ref="CO20" si="72">SUM(CO15:CO19)</f>
        <v>0</v>
      </c>
      <c r="CP20" s="30">
        <f t="shared" ref="CP20" si="73">SUM(CP15:CP19)</f>
        <v>0</v>
      </c>
      <c r="CQ20" s="21">
        <f t="shared" si="8"/>
        <v>0</v>
      </c>
      <c r="CR20" s="19">
        <f t="shared" si="9"/>
        <v>0</v>
      </c>
      <c r="CS20" s="30">
        <f t="shared" ref="CS20:CT20" si="74">SUM(CS15:CS19)</f>
        <v>0</v>
      </c>
      <c r="CT20" s="21">
        <f t="shared" si="74"/>
        <v>0</v>
      </c>
      <c r="CU20" s="19">
        <f t="shared" ref="CU20" si="75">SUM(CU15:CU19)</f>
        <v>0</v>
      </c>
      <c r="CV20" s="17">
        <f t="shared" si="20"/>
        <v>0</v>
      </c>
      <c r="CW20" s="21">
        <f t="shared" si="10"/>
        <v>65958</v>
      </c>
      <c r="CX20" s="19">
        <f t="shared" si="10"/>
        <v>65958</v>
      </c>
      <c r="CY20" s="30">
        <f t="shared" ref="CY20:CZ20" si="76">SUM(CY15:CY19)</f>
        <v>0</v>
      </c>
      <c r="CZ20" s="21">
        <f t="shared" si="76"/>
        <v>0</v>
      </c>
      <c r="DA20" s="19">
        <f t="shared" ref="DA20" si="77">SUM(DA15:DA19)</f>
        <v>0</v>
      </c>
      <c r="DB20" s="30">
        <f t="shared" ref="DB20:DC20" si="78">SUM(DB15:DB19)</f>
        <v>0</v>
      </c>
      <c r="DC20" s="21">
        <f t="shared" si="78"/>
        <v>0</v>
      </c>
      <c r="DD20" s="19">
        <f t="shared" ref="DD20" si="79">SUM(DD15:DD19)</f>
        <v>0</v>
      </c>
      <c r="DE20" s="30">
        <f t="shared" ref="DE20:DF20" si="80">SUM(DE15:DE19)</f>
        <v>0</v>
      </c>
      <c r="DF20" s="21">
        <f t="shared" si="80"/>
        <v>0</v>
      </c>
      <c r="DG20" s="19">
        <f t="shared" ref="DG20" si="81">SUM(DG15:DG19)</f>
        <v>0</v>
      </c>
      <c r="DH20" s="30">
        <f t="shared" ref="DH20:DI20" si="82">SUM(DH15:DH19)</f>
        <v>0</v>
      </c>
      <c r="DI20" s="21">
        <f t="shared" si="82"/>
        <v>0</v>
      </c>
      <c r="DJ20" s="19">
        <f t="shared" ref="DJ20" si="83">SUM(DJ15:DJ19)</f>
        <v>0</v>
      </c>
      <c r="DK20" s="30">
        <f t="shared" ref="DK20:DL20" si="84">SUM(DK15:DK19)</f>
        <v>0</v>
      </c>
      <c r="DL20" s="21">
        <f t="shared" si="84"/>
        <v>0</v>
      </c>
      <c r="DM20" s="19">
        <f t="shared" ref="DM20" si="85">SUM(DM15:DM19)</f>
        <v>0</v>
      </c>
      <c r="DN20" s="30">
        <f t="shared" ref="DN20:DO20" si="86">SUM(DN15:DN19)</f>
        <v>0</v>
      </c>
      <c r="DO20" s="21">
        <f t="shared" si="86"/>
        <v>0</v>
      </c>
      <c r="DP20" s="19">
        <f t="shared" ref="DP20" si="87">SUM(DP15:DP19)</f>
        <v>0</v>
      </c>
      <c r="DQ20" s="30">
        <f t="shared" ref="DQ20:DR20" si="88">SUM(DQ15:DQ19)</f>
        <v>0</v>
      </c>
      <c r="DR20" s="21">
        <f t="shared" si="88"/>
        <v>0</v>
      </c>
      <c r="DS20" s="19">
        <f t="shared" ref="DS20" si="89">SUM(DS15:DS19)</f>
        <v>0</v>
      </c>
      <c r="DT20" s="30">
        <f t="shared" si="21"/>
        <v>0</v>
      </c>
      <c r="DU20" s="21">
        <f t="shared" si="21"/>
        <v>0</v>
      </c>
      <c r="DV20" s="19">
        <f t="shared" si="21"/>
        <v>0</v>
      </c>
      <c r="DW20" s="30">
        <f t="shared" ref="DW20:DX20" si="90">SUM(DW15:DW19)</f>
        <v>0</v>
      </c>
      <c r="DX20" s="21">
        <f t="shared" si="90"/>
        <v>0</v>
      </c>
      <c r="DY20" s="19">
        <f t="shared" ref="DY20" si="91">SUM(DY15:DY19)</f>
        <v>0</v>
      </c>
      <c r="DZ20" s="30">
        <f>SUM(DZ15:DZ19)</f>
        <v>0</v>
      </c>
      <c r="EA20" s="21">
        <f>SUM(EA15:EA19)</f>
        <v>0</v>
      </c>
      <c r="EB20" s="131"/>
      <c r="EC20" s="21">
        <f>SUM(EC15:EC19)</f>
        <v>0</v>
      </c>
      <c r="ED20" s="21">
        <f>SUM(ED15:ED19)</f>
        <v>0</v>
      </c>
      <c r="EE20" s="19">
        <f>SUM(EE15:EE19)</f>
        <v>0</v>
      </c>
      <c r="EF20" s="30">
        <f t="shared" ref="EF20:EG20" si="92">SUM(EF15:EF19)</f>
        <v>0</v>
      </c>
      <c r="EG20" s="21">
        <f t="shared" si="92"/>
        <v>0</v>
      </c>
      <c r="EH20" s="19">
        <f t="shared" ref="EH20" si="93">SUM(EH15:EH19)</f>
        <v>0</v>
      </c>
      <c r="EI20" s="21">
        <f t="shared" ref="EI20:EQ20" si="94">SUM(EI15:EI19)</f>
        <v>0</v>
      </c>
      <c r="EJ20" s="21">
        <f t="shared" si="94"/>
        <v>0</v>
      </c>
      <c r="EK20" s="19">
        <f t="shared" si="94"/>
        <v>0</v>
      </c>
      <c r="EL20" s="21">
        <f t="shared" si="94"/>
        <v>0</v>
      </c>
      <c r="EM20" s="21">
        <f t="shared" si="94"/>
        <v>0</v>
      </c>
      <c r="EN20" s="19">
        <f t="shared" si="94"/>
        <v>0</v>
      </c>
      <c r="EO20" s="21">
        <f t="shared" si="94"/>
        <v>0</v>
      </c>
      <c r="EP20" s="21">
        <f t="shared" si="94"/>
        <v>0</v>
      </c>
      <c r="EQ20" s="19">
        <f t="shared" si="94"/>
        <v>0</v>
      </c>
      <c r="ER20" s="17">
        <f t="shared" si="22"/>
        <v>0</v>
      </c>
      <c r="ES20" s="30">
        <f t="shared" si="12"/>
        <v>65958</v>
      </c>
      <c r="ET20" s="9">
        <f t="shared" si="13"/>
        <v>65958</v>
      </c>
      <c r="EU20" s="82"/>
      <c r="EV20" s="5"/>
      <c r="EW20" s="5"/>
      <c r="EX20" s="5"/>
      <c r="EY20" s="54"/>
      <c r="EZ20" s="54"/>
      <c r="FA20" s="54"/>
      <c r="FB20" s="54"/>
      <c r="FC20" s="54"/>
      <c r="FD20" s="54"/>
      <c r="FE20" s="54"/>
      <c r="FF20" s="54"/>
      <c r="FG20" s="54"/>
      <c r="FH20" s="54"/>
      <c r="FI20" s="54"/>
      <c r="FJ20" s="54"/>
      <c r="FK20" s="54"/>
      <c r="FL20" s="54"/>
      <c r="FM20" s="54"/>
      <c r="FN20" s="54"/>
      <c r="FO20" s="54"/>
      <c r="FP20" s="54"/>
      <c r="FQ20" s="54"/>
      <c r="FR20" s="54"/>
      <c r="FS20" s="54"/>
    </row>
    <row r="21" spans="1:175" s="55" customFormat="1" ht="16.5" thickBot="1" x14ac:dyDescent="0.3">
      <c r="A21" s="244">
        <v>11</v>
      </c>
      <c r="B21" s="165" t="s">
        <v>48</v>
      </c>
      <c r="C21" s="247" t="s">
        <v>92</v>
      </c>
      <c r="D21" s="17">
        <f t="shared" ref="D21:E21" si="95">SUM(D11,D12,D13,D14,D20)</f>
        <v>331561</v>
      </c>
      <c r="E21" s="21">
        <f t="shared" si="95"/>
        <v>411679</v>
      </c>
      <c r="F21" s="99">
        <f t="shared" ref="F21" si="96">SUM(F11,F12,F13,F14,F20)</f>
        <v>316220</v>
      </c>
      <c r="G21" s="17">
        <f t="shared" ref="G21:H21" si="97">SUM(G11,G12,G13,G14,G20)</f>
        <v>43214</v>
      </c>
      <c r="H21" s="21">
        <f t="shared" si="97"/>
        <v>58296</v>
      </c>
      <c r="I21" s="99">
        <f t="shared" ref="I21" si="98">SUM(I11,I12,I13,I14,I20)</f>
        <v>58296</v>
      </c>
      <c r="J21" s="17">
        <f t="shared" ref="J21:K21" si="99">SUM(J11,J12,J13,J14,J20)</f>
        <v>421195</v>
      </c>
      <c r="K21" s="21">
        <f t="shared" si="99"/>
        <v>411252</v>
      </c>
      <c r="L21" s="19">
        <f t="shared" ref="L21" si="100">SUM(L11,L12,L13,L14,L20)</f>
        <v>314323</v>
      </c>
      <c r="M21" s="30">
        <f t="shared" ref="M21:N21" si="101">SUM(M11,M12,M13,M14,M20)</f>
        <v>464409</v>
      </c>
      <c r="N21" s="21">
        <f t="shared" si="101"/>
        <v>469548</v>
      </c>
      <c r="O21" s="19">
        <f t="shared" ref="O21" si="102">SUM(O11,O12,O13,O14,O20)</f>
        <v>372619</v>
      </c>
      <c r="P21" s="30">
        <f t="shared" ref="P21:Q21" si="103">SUM(P11,P12,P13,P14,P20)</f>
        <v>50260</v>
      </c>
      <c r="Q21" s="21">
        <f t="shared" si="103"/>
        <v>56578</v>
      </c>
      <c r="R21" s="19">
        <f t="shared" ref="R21:S21" si="104">SUM(R11,R12,R13,R14,R20)</f>
        <v>55917</v>
      </c>
      <c r="S21" s="21">
        <f t="shared" si="104"/>
        <v>21616</v>
      </c>
      <c r="T21" s="21">
        <f t="shared" ref="T21:U21" si="105">SUM(T11,T12,T13,T14,T20)</f>
        <v>22045</v>
      </c>
      <c r="U21" s="19">
        <f t="shared" si="105"/>
        <v>21465</v>
      </c>
      <c r="V21" s="30">
        <f t="shared" ref="V21:W21" si="106">SUM(V11,V12,V13,V14,V20)</f>
        <v>87218</v>
      </c>
      <c r="W21" s="21">
        <f t="shared" si="106"/>
        <v>95695</v>
      </c>
      <c r="X21" s="19">
        <f t="shared" ref="X21" si="107">SUM(X11,X12,X13,X14,X20)</f>
        <v>94098</v>
      </c>
      <c r="Y21" s="30">
        <f t="shared" ref="Y21:Z21" si="108">SUM(Y11,Y12,Y13,Y14,Y20)</f>
        <v>8729</v>
      </c>
      <c r="Z21" s="21">
        <f t="shared" si="108"/>
        <v>10591</v>
      </c>
      <c r="AA21" s="19">
        <f t="shared" ref="AA21" si="109">SUM(AA11,AA12,AA13,AA14,AA20)</f>
        <v>8635</v>
      </c>
      <c r="AB21" s="30">
        <f t="shared" ref="AB21:AC21" si="110">SUM(AB11,AB12,AB13,AB14,AB20)</f>
        <v>117563</v>
      </c>
      <c r="AC21" s="21">
        <f t="shared" si="110"/>
        <v>128331</v>
      </c>
      <c r="AD21" s="132">
        <f>AC21/AB21</f>
        <v>1.0915934435153918</v>
      </c>
      <c r="AE21" s="21">
        <f t="shared" ref="AE21:AF21" si="111">SUM(AE11,AE12,AE13,AE14,AE20)</f>
        <v>35217</v>
      </c>
      <c r="AF21" s="21">
        <f t="shared" si="111"/>
        <v>7393</v>
      </c>
      <c r="AG21" s="131">
        <f t="shared" si="16"/>
        <v>0.20992702388051226</v>
      </c>
      <c r="AH21" s="17">
        <f t="shared" si="17"/>
        <v>117563</v>
      </c>
      <c r="AI21" s="21">
        <f t="shared" si="4"/>
        <v>128331</v>
      </c>
      <c r="AJ21" s="19">
        <f t="shared" si="4"/>
        <v>124198</v>
      </c>
      <c r="AK21" s="30">
        <f t="shared" ref="AK21:AL21" si="112">SUM(AK11,AK12,AK13,AK14,AK20)</f>
        <v>7393</v>
      </c>
      <c r="AL21" s="21">
        <f t="shared" si="112"/>
        <v>7617</v>
      </c>
      <c r="AM21" s="19">
        <f t="shared" ref="AM21" si="113">SUM(AM11,AM12,AM13,AM14,AM20)</f>
        <v>4354</v>
      </c>
      <c r="AN21" s="30">
        <f t="shared" ref="AN21:AO21" si="114">SUM(AN11,AN12,AN13,AN14,AN20)</f>
        <v>40324</v>
      </c>
      <c r="AO21" s="21">
        <f t="shared" si="114"/>
        <v>42253</v>
      </c>
      <c r="AP21" s="19">
        <f t="shared" ref="AP21" si="115">SUM(AP11,AP12,AP13,AP14,AP20)</f>
        <v>41725</v>
      </c>
      <c r="AQ21" s="30">
        <f t="shared" ref="AQ21:AR21" si="116">SUM(AQ11,AQ12,AQ13,AQ14,AQ20)</f>
        <v>117693</v>
      </c>
      <c r="AR21" s="21">
        <f t="shared" si="116"/>
        <v>133991</v>
      </c>
      <c r="AS21" s="19">
        <f t="shared" ref="AS21" si="117">SUM(AS11,AS12,AS13,AS14,AS20)</f>
        <v>127953</v>
      </c>
      <c r="AT21" s="30">
        <f t="shared" ref="AT21:AU21" si="118">SUM(AT11,AT12,AT13,AT14,AT20)</f>
        <v>3793</v>
      </c>
      <c r="AU21" s="21">
        <f t="shared" si="118"/>
        <v>3793</v>
      </c>
      <c r="AV21" s="19">
        <f t="shared" ref="AV21" si="119">SUM(AV11,AV12,AV13,AV14,AV20)</f>
        <v>2278</v>
      </c>
      <c r="AW21" s="17">
        <f t="shared" si="18"/>
        <v>169203</v>
      </c>
      <c r="AX21" s="30">
        <f t="shared" si="5"/>
        <v>187654</v>
      </c>
      <c r="AY21" s="19">
        <f t="shared" si="5"/>
        <v>176310</v>
      </c>
      <c r="AZ21" s="30">
        <f t="shared" ref="AZ21:BA21" si="120">SUM(AZ11,AZ12,AZ13,AZ14,AZ20)</f>
        <v>20571</v>
      </c>
      <c r="BA21" s="21">
        <f t="shared" si="120"/>
        <v>37584</v>
      </c>
      <c r="BB21" s="19">
        <f t="shared" ref="BB21" si="121">SUM(BB11,BB12,BB13,BB14,BB20)</f>
        <v>33097</v>
      </c>
      <c r="BC21" s="30">
        <f t="shared" ref="BC21:BD21" si="122">SUM(BC11,BC12,BC13,BC14,BC20)</f>
        <v>0</v>
      </c>
      <c r="BD21" s="21">
        <f t="shared" si="122"/>
        <v>0</v>
      </c>
      <c r="BE21" s="19">
        <f t="shared" ref="BE21" si="123">SUM(BE11,BE12,BE13,BE14,BE20)</f>
        <v>0</v>
      </c>
      <c r="BF21" s="30">
        <f t="shared" ref="BF21:BG21" si="124">SUM(BF11,BF12,BF13,BF14,BF20)</f>
        <v>12327</v>
      </c>
      <c r="BG21" s="21">
        <f t="shared" si="124"/>
        <v>13600</v>
      </c>
      <c r="BH21" s="19">
        <f t="shared" ref="BH21" si="125">SUM(BH11,BH12,BH13,BH14,BH20)</f>
        <v>12176</v>
      </c>
      <c r="BI21" s="30">
        <f t="shared" ref="BI21:BJ21" si="126">SUM(BI11,BI12,BI13,BI14,BI20)</f>
        <v>47921</v>
      </c>
      <c r="BJ21" s="21">
        <f t="shared" si="126"/>
        <v>46236</v>
      </c>
      <c r="BK21" s="19">
        <f t="shared" ref="BK21" si="127">SUM(BK11,BK12,BK13,BK14,BK20)</f>
        <v>43886</v>
      </c>
      <c r="BL21" s="30">
        <f t="shared" ref="BL21:BM21" si="128">SUM(BL11,BL12,BL13,BL14,BL20)</f>
        <v>249767</v>
      </c>
      <c r="BM21" s="21">
        <f t="shared" si="128"/>
        <v>252307</v>
      </c>
      <c r="BN21" s="19">
        <f t="shared" ref="BN21" si="129">SUM(BN11,BN12,BN13,BN14,BN20)</f>
        <v>225652</v>
      </c>
      <c r="BO21" s="30">
        <f t="shared" ref="BO21:BP21" si="130">SUM(BO11,BO12,BO13,BO14,BO20)</f>
        <v>3447</v>
      </c>
      <c r="BP21" s="21">
        <f t="shared" si="130"/>
        <v>3452</v>
      </c>
      <c r="BQ21" s="19">
        <f t="shared" ref="BQ21" si="131">SUM(BQ11,BQ12,BQ13,BQ14,BQ20)</f>
        <v>1639</v>
      </c>
      <c r="BR21" s="30">
        <f t="shared" ref="BR21:BS21" si="132">SUM(BR11,BR12,BR13,BR14,BR20)</f>
        <v>334033</v>
      </c>
      <c r="BS21" s="21">
        <f t="shared" si="132"/>
        <v>353179</v>
      </c>
      <c r="BT21" s="19">
        <f t="shared" ref="BT21" si="133">SUM(BT11,BT12,BT13,BT14,BT20)</f>
        <v>316450</v>
      </c>
      <c r="BU21" s="30">
        <f t="shared" ref="BU21:BV21" si="134">SUM(BU11,BU12,BU13,BU14,BU20)</f>
        <v>81209</v>
      </c>
      <c r="BV21" s="21">
        <f t="shared" si="134"/>
        <v>92381</v>
      </c>
      <c r="BW21" s="19">
        <f t="shared" ref="BW21" si="135">SUM(BW11,BW12,BW13,BW14,BW20)</f>
        <v>71450</v>
      </c>
      <c r="BX21" s="30">
        <f t="shared" ref="BX21:BY21" si="136">SUM(BX11,BX12,BX13,BX14,BX20)</f>
        <v>89563</v>
      </c>
      <c r="BY21" s="21">
        <f t="shared" si="136"/>
        <v>89927</v>
      </c>
      <c r="BZ21" s="19">
        <f t="shared" ref="BZ21" si="137">SUM(BZ11,BZ12,BZ13,BZ14,BZ20)</f>
        <v>81457</v>
      </c>
      <c r="CA21" s="30">
        <f t="shared" si="7"/>
        <v>170772</v>
      </c>
      <c r="CB21" s="21">
        <f t="shared" si="7"/>
        <v>182308</v>
      </c>
      <c r="CC21" s="19">
        <f t="shared" si="7"/>
        <v>152907</v>
      </c>
      <c r="CD21" s="30">
        <f t="shared" ref="CD21:CE21" si="138">SUM(CD11,CD12,CD13,CD14,CD20)</f>
        <v>141971</v>
      </c>
      <c r="CE21" s="21">
        <f t="shared" si="138"/>
        <v>168345</v>
      </c>
      <c r="CF21" s="19">
        <f t="shared" ref="CF21" si="139">SUM(CF11,CF12,CF13,CF14,CF20)</f>
        <v>164170</v>
      </c>
      <c r="CG21" s="30">
        <f t="shared" ref="CG21:CH21" si="140">SUM(CG11,CG12,CG13,CG14,CG20)</f>
        <v>77115</v>
      </c>
      <c r="CH21" s="21">
        <f t="shared" si="140"/>
        <v>95816</v>
      </c>
      <c r="CI21" s="19">
        <f t="shared" ref="CI21" si="141">SUM(CI11,CI12,CI13,CI14,CI20)</f>
        <v>94530</v>
      </c>
      <c r="CJ21" s="30">
        <f t="shared" ref="CJ21:CK21" si="142">SUM(CJ11,CJ12,CJ13,CJ14,CJ20)</f>
        <v>177372</v>
      </c>
      <c r="CK21" s="21">
        <f t="shared" si="142"/>
        <v>214016</v>
      </c>
      <c r="CL21" s="19">
        <f t="shared" ref="CL21" si="143">SUM(CL11,CL12,CL13,CL14,CL20)</f>
        <v>213189</v>
      </c>
      <c r="CM21" s="30">
        <f t="shared" ref="CM21:CN21" si="144">SUM(CM11,CM12,CM13,CM14,CM20)</f>
        <v>15120</v>
      </c>
      <c r="CN21" s="21">
        <f t="shared" si="144"/>
        <v>19670</v>
      </c>
      <c r="CO21" s="19">
        <f t="shared" ref="CO21" si="145">SUM(CO11,CO12,CO13,CO14,CO20)</f>
        <v>19489</v>
      </c>
      <c r="CP21" s="30">
        <f t="shared" ref="CP21" si="146">SUM(CP11,CP12,CP13,CP14,CP20)</f>
        <v>411578</v>
      </c>
      <c r="CQ21" s="21">
        <f t="shared" si="8"/>
        <v>497847</v>
      </c>
      <c r="CR21" s="19">
        <f t="shared" si="9"/>
        <v>491378</v>
      </c>
      <c r="CS21" s="30">
        <f t="shared" ref="CS21:CT21" si="147">SUM(CS11,CS12,CS13,CS14,CS20)</f>
        <v>406</v>
      </c>
      <c r="CT21" s="21">
        <f t="shared" si="147"/>
        <v>406</v>
      </c>
      <c r="CU21" s="19">
        <f t="shared" ref="CU21" si="148">SUM(CU11,CU12,CU13,CU14,CU20)</f>
        <v>178</v>
      </c>
      <c r="CV21" s="17">
        <f t="shared" si="20"/>
        <v>2049785</v>
      </c>
      <c r="CW21" s="21">
        <f t="shared" si="10"/>
        <v>2287530</v>
      </c>
      <c r="CX21" s="19">
        <f t="shared" si="10"/>
        <v>2006177</v>
      </c>
      <c r="CY21" s="30">
        <f t="shared" ref="CY21:CZ21" si="149">SUM(CY11,CY12,CY13,CY14,CY20)</f>
        <v>11394</v>
      </c>
      <c r="CZ21" s="21">
        <f t="shared" si="149"/>
        <v>13348</v>
      </c>
      <c r="DA21" s="19">
        <f t="shared" ref="DA21" si="150">SUM(DA11,DA12,DA13,DA14,DA20)</f>
        <v>12027</v>
      </c>
      <c r="DB21" s="30">
        <f t="shared" ref="DB21:DC21" si="151">SUM(DB11,DB12,DB13,DB14,DB20)</f>
        <v>45243</v>
      </c>
      <c r="DC21" s="21">
        <f t="shared" si="151"/>
        <v>48246</v>
      </c>
      <c r="DD21" s="19">
        <f t="shared" ref="DD21" si="152">SUM(DD11,DD12,DD13,DD14,DD20)</f>
        <v>48246</v>
      </c>
      <c r="DE21" s="30">
        <f t="shared" ref="DE21" si="153">SUM(DE11,DE12,DE13,DE14,DE20)</f>
        <v>15682</v>
      </c>
      <c r="DF21" s="21">
        <f>SUM(DF11,DF12,DF13,DF14,DF20)</f>
        <v>2163</v>
      </c>
      <c r="DG21" s="19">
        <f>SUM(DG11,DG12,DG13,DG14,DG20)</f>
        <v>1562</v>
      </c>
      <c r="DH21" s="30">
        <f t="shared" ref="DH21:DI21" si="154">SUM(DH11,DH12,DH13,DH14,DH20)</f>
        <v>45809</v>
      </c>
      <c r="DI21" s="21">
        <f t="shared" si="154"/>
        <v>70421</v>
      </c>
      <c r="DJ21" s="19">
        <f t="shared" ref="DJ21" si="155">SUM(DJ11,DJ12,DJ13,DJ14,DJ20)</f>
        <v>70421</v>
      </c>
      <c r="DK21" s="30">
        <f t="shared" ref="DK21:DL21" si="156">SUM(DK11,DK12,DK13,DK14,DK20)</f>
        <v>59692</v>
      </c>
      <c r="DL21" s="21">
        <f t="shared" si="156"/>
        <v>87867</v>
      </c>
      <c r="DM21" s="19">
        <f t="shared" ref="DM21" si="157">SUM(DM11,DM12,DM13,DM14,DM20)</f>
        <v>86795</v>
      </c>
      <c r="DN21" s="30">
        <f t="shared" ref="DN21:DO21" si="158">SUM(DN11,DN12,DN13,DN14,DN20)</f>
        <v>17722</v>
      </c>
      <c r="DO21" s="21">
        <f t="shared" si="158"/>
        <v>17722</v>
      </c>
      <c r="DP21" s="19">
        <f t="shared" ref="DP21" si="159">SUM(DP11,DP12,DP13,DP14,DP20)</f>
        <v>17465</v>
      </c>
      <c r="DQ21" s="30">
        <f t="shared" ref="DQ21:DR21" si="160">SUM(DQ11,DQ12,DQ13,DQ14,DQ20)</f>
        <v>129054</v>
      </c>
      <c r="DR21" s="21">
        <f t="shared" si="160"/>
        <v>177273</v>
      </c>
      <c r="DS21" s="19">
        <f t="shared" ref="DS21" si="161">SUM(DS11,DS12,DS13,DS14,DS20)</f>
        <v>177273</v>
      </c>
      <c r="DT21" s="30">
        <f t="shared" si="21"/>
        <v>324596</v>
      </c>
      <c r="DU21" s="21">
        <f t="shared" si="21"/>
        <v>417040</v>
      </c>
      <c r="DV21" s="19">
        <f t="shared" si="21"/>
        <v>413789</v>
      </c>
      <c r="DW21" s="30">
        <f t="shared" ref="DW21:DX21" si="162">SUM(DW11,DW12,DW13,DW14,DW20)</f>
        <v>58</v>
      </c>
      <c r="DX21" s="21">
        <f t="shared" si="162"/>
        <v>58</v>
      </c>
      <c r="DY21" s="19">
        <f t="shared" ref="DY21" si="163">SUM(DY11,DY12,DY13,DY14,DY20)</f>
        <v>58</v>
      </c>
      <c r="DZ21" s="30">
        <f>SUM(DZ11,DZ12,DZ13,DZ14,DZ20)</f>
        <v>90757</v>
      </c>
      <c r="EA21" s="21">
        <f>SUM(EA11,EA12,EA13,EA14,EA20)</f>
        <v>101943</v>
      </c>
      <c r="EB21" s="131">
        <f t="shared" si="11"/>
        <v>1.1232522009321595</v>
      </c>
      <c r="EC21" s="21">
        <f>SUM(EC11,EC12,EC13,EC14,EC20)</f>
        <v>103463</v>
      </c>
      <c r="ED21" s="21">
        <f>SUM(ED11,ED12,ED13,ED14,ED20)</f>
        <v>119673</v>
      </c>
      <c r="EE21" s="19">
        <f>SUM(EE11,EE12,EE13,EE14,EE20)</f>
        <v>118153</v>
      </c>
      <c r="EF21" s="30">
        <f t="shared" ref="EF21:EG21" si="164">SUM(EF11,EF12,EF13,EF14,EF20)</f>
        <v>132442</v>
      </c>
      <c r="EG21" s="21">
        <f t="shared" si="164"/>
        <v>139941</v>
      </c>
      <c r="EH21" s="19">
        <f t="shared" ref="EH21" si="165">SUM(EH11,EH12,EH13,EH14,EH20)</f>
        <v>125915</v>
      </c>
      <c r="EI21" s="21">
        <f t="shared" ref="EI21:EQ21" si="166">SUM(EI11,EI12,EI13,EI14,EI20)</f>
        <v>0</v>
      </c>
      <c r="EJ21" s="21">
        <f t="shared" si="166"/>
        <v>136152</v>
      </c>
      <c r="EK21" s="19">
        <f t="shared" si="166"/>
        <v>0</v>
      </c>
      <c r="EL21" s="21">
        <f t="shared" si="166"/>
        <v>0</v>
      </c>
      <c r="EM21" s="21">
        <f t="shared" si="166"/>
        <v>46177</v>
      </c>
      <c r="EN21" s="19">
        <f t="shared" si="166"/>
        <v>0</v>
      </c>
      <c r="EO21" s="21">
        <f t="shared" si="166"/>
        <v>0</v>
      </c>
      <c r="EP21" s="21">
        <f t="shared" si="166"/>
        <v>95000</v>
      </c>
      <c r="EQ21" s="19">
        <f t="shared" si="166"/>
        <v>0</v>
      </c>
      <c r="ER21" s="17">
        <f t="shared" si="22"/>
        <v>2610344</v>
      </c>
      <c r="ES21" s="30">
        <f t="shared" si="12"/>
        <v>3241571</v>
      </c>
      <c r="ET21" s="9">
        <f t="shared" si="13"/>
        <v>2664092</v>
      </c>
      <c r="EU21" s="82"/>
      <c r="EV21" s="5"/>
      <c r="EW21" s="5"/>
      <c r="EX21" s="5"/>
      <c r="EY21" s="54"/>
      <c r="EZ21" s="54"/>
      <c r="FA21" s="54"/>
      <c r="FB21" s="54"/>
      <c r="FC21" s="54"/>
      <c r="FD21" s="54"/>
      <c r="FE21" s="54"/>
      <c r="FF21" s="54"/>
      <c r="FG21" s="54"/>
      <c r="FH21" s="54"/>
      <c r="FI21" s="54"/>
      <c r="FJ21" s="54"/>
      <c r="FK21" s="54"/>
      <c r="FL21" s="54"/>
      <c r="FM21" s="54"/>
      <c r="FN21" s="54"/>
      <c r="FO21" s="54"/>
      <c r="FP21" s="54"/>
      <c r="FQ21" s="54"/>
      <c r="FR21" s="54"/>
      <c r="FS21" s="54"/>
    </row>
    <row r="22" spans="1:175" s="55" customFormat="1" ht="16.5" thickBot="1" x14ac:dyDescent="0.3">
      <c r="A22" s="244">
        <v>12</v>
      </c>
      <c r="B22" s="165" t="s">
        <v>49</v>
      </c>
      <c r="C22" s="247" t="s">
        <v>14</v>
      </c>
      <c r="D22" s="17">
        <v>0</v>
      </c>
      <c r="E22" s="21">
        <v>12029</v>
      </c>
      <c r="F22" s="181">
        <v>11517</v>
      </c>
      <c r="G22" s="17"/>
      <c r="H22" s="21"/>
      <c r="I22" s="192"/>
      <c r="J22" s="17"/>
      <c r="K22" s="21"/>
      <c r="L22" s="197"/>
      <c r="M22" s="30"/>
      <c r="N22" s="21"/>
      <c r="O22" s="19"/>
      <c r="P22" s="30"/>
      <c r="Q22" s="21">
        <v>482</v>
      </c>
      <c r="R22" s="197">
        <v>428</v>
      </c>
      <c r="S22" s="30"/>
      <c r="T22" s="21"/>
      <c r="U22" s="197"/>
      <c r="V22" s="30"/>
      <c r="W22" s="21"/>
      <c r="X22" s="197"/>
      <c r="Y22" s="30"/>
      <c r="Z22" s="21"/>
      <c r="AA22" s="197"/>
      <c r="AB22" s="30">
        <f t="shared" ref="AB22:AC28" si="167">S22+V22+Y22</f>
        <v>0</v>
      </c>
      <c r="AC22" s="21">
        <f t="shared" si="167"/>
        <v>0</v>
      </c>
      <c r="AD22" s="131"/>
      <c r="AE22" s="21"/>
      <c r="AF22" s="21"/>
      <c r="AG22" s="131"/>
      <c r="AH22" s="17">
        <f t="shared" si="17"/>
        <v>0</v>
      </c>
      <c r="AI22" s="21">
        <f t="shared" si="4"/>
        <v>0</v>
      </c>
      <c r="AJ22" s="19">
        <f t="shared" si="4"/>
        <v>0</v>
      </c>
      <c r="AK22" s="30"/>
      <c r="AL22" s="21"/>
      <c r="AM22" s="197"/>
      <c r="AN22" s="30"/>
      <c r="AO22" s="21"/>
      <c r="AP22" s="197"/>
      <c r="AQ22" s="30"/>
      <c r="AR22" s="21">
        <v>38</v>
      </c>
      <c r="AS22" s="197">
        <v>32</v>
      </c>
      <c r="AT22" s="30"/>
      <c r="AU22" s="21">
        <v>25</v>
      </c>
      <c r="AV22" s="197">
        <v>25</v>
      </c>
      <c r="AW22" s="17">
        <f t="shared" si="18"/>
        <v>0</v>
      </c>
      <c r="AX22" s="30">
        <f t="shared" si="5"/>
        <v>63</v>
      </c>
      <c r="AY22" s="19">
        <f t="shared" si="5"/>
        <v>57</v>
      </c>
      <c r="AZ22" s="30"/>
      <c r="BA22" s="21">
        <v>158</v>
      </c>
      <c r="BB22" s="197">
        <v>158</v>
      </c>
      <c r="BC22" s="30"/>
      <c r="BD22" s="21"/>
      <c r="BE22" s="197"/>
      <c r="BF22" s="30"/>
      <c r="BG22" s="21"/>
      <c r="BH22" s="197"/>
      <c r="BI22" s="30"/>
      <c r="BJ22" s="21"/>
      <c r="BK22" s="197"/>
      <c r="BL22" s="30"/>
      <c r="BM22" s="21">
        <v>1419</v>
      </c>
      <c r="BN22" s="197">
        <v>1419</v>
      </c>
      <c r="BO22" s="30"/>
      <c r="BP22" s="21">
        <v>28</v>
      </c>
      <c r="BQ22" s="197"/>
      <c r="BR22" s="30">
        <f t="shared" ref="BR22:BT28" si="168">AZ22+BC22+BF22+BI22+BL22+BO22</f>
        <v>0</v>
      </c>
      <c r="BS22" s="21">
        <f t="shared" si="168"/>
        <v>1605</v>
      </c>
      <c r="BT22" s="19">
        <f t="shared" si="168"/>
        <v>1577</v>
      </c>
      <c r="BU22" s="30"/>
      <c r="BV22" s="21">
        <v>107</v>
      </c>
      <c r="BW22" s="197">
        <v>24</v>
      </c>
      <c r="BX22" s="30"/>
      <c r="BY22" s="21">
        <v>181</v>
      </c>
      <c r="BZ22" s="197">
        <v>181</v>
      </c>
      <c r="CA22" s="30">
        <f t="shared" si="7"/>
        <v>0</v>
      </c>
      <c r="CB22" s="21">
        <f t="shared" si="7"/>
        <v>288</v>
      </c>
      <c r="CC22" s="19">
        <f t="shared" si="7"/>
        <v>205</v>
      </c>
      <c r="CD22" s="30"/>
      <c r="CE22" s="21">
        <v>529</v>
      </c>
      <c r="CF22" s="197">
        <v>515</v>
      </c>
      <c r="CG22" s="30"/>
      <c r="CH22" s="21">
        <v>6030</v>
      </c>
      <c r="CI22" s="197">
        <v>5858</v>
      </c>
      <c r="CJ22" s="30"/>
      <c r="CK22" s="21">
        <v>934</v>
      </c>
      <c r="CL22" s="197">
        <v>758</v>
      </c>
      <c r="CM22" s="30"/>
      <c r="CN22" s="21"/>
      <c r="CO22" s="197"/>
      <c r="CP22" s="30"/>
      <c r="CQ22" s="21">
        <f t="shared" si="8"/>
        <v>7493</v>
      </c>
      <c r="CR22" s="225">
        <f t="shared" si="9"/>
        <v>7131</v>
      </c>
      <c r="CS22" s="30"/>
      <c r="CT22" s="21">
        <v>316</v>
      </c>
      <c r="CU22" s="197">
        <v>316</v>
      </c>
      <c r="CV22" s="17">
        <f t="shared" si="20"/>
        <v>0</v>
      </c>
      <c r="CW22" s="21">
        <f t="shared" si="10"/>
        <v>22276</v>
      </c>
      <c r="CX22" s="19">
        <f t="shared" si="10"/>
        <v>21231</v>
      </c>
      <c r="CY22" s="30"/>
      <c r="CZ22" s="21"/>
      <c r="DA22" s="197"/>
      <c r="DB22" s="30"/>
      <c r="DC22" s="21"/>
      <c r="DD22" s="197"/>
      <c r="DE22" s="30"/>
      <c r="DF22" s="21">
        <v>193</v>
      </c>
      <c r="DG22" s="197"/>
      <c r="DH22" s="30"/>
      <c r="DI22" s="21">
        <v>153</v>
      </c>
      <c r="DJ22" s="197">
        <v>150</v>
      </c>
      <c r="DK22" s="30"/>
      <c r="DL22" s="21">
        <v>106</v>
      </c>
      <c r="DM22" s="197">
        <v>95</v>
      </c>
      <c r="DN22" s="30"/>
      <c r="DO22" s="21"/>
      <c r="DP22" s="197"/>
      <c r="DQ22" s="30"/>
      <c r="DR22" s="21">
        <v>1161</v>
      </c>
      <c r="DS22" s="225">
        <v>559</v>
      </c>
      <c r="DT22" s="21">
        <f t="shared" si="21"/>
        <v>0</v>
      </c>
      <c r="DU22" s="21">
        <f t="shared" si="21"/>
        <v>1613</v>
      </c>
      <c r="DV22" s="19">
        <f t="shared" si="21"/>
        <v>804</v>
      </c>
      <c r="DW22" s="30"/>
      <c r="DX22" s="21"/>
      <c r="DY22" s="197"/>
      <c r="DZ22" s="30"/>
      <c r="EA22" s="21"/>
      <c r="EB22" s="131"/>
      <c r="EC22" s="21"/>
      <c r="ED22" s="21">
        <v>69</v>
      </c>
      <c r="EE22" s="197"/>
      <c r="EF22" s="30"/>
      <c r="EG22" s="21">
        <v>42</v>
      </c>
      <c r="EH22" s="197">
        <v>7</v>
      </c>
      <c r="EI22" s="21"/>
      <c r="EJ22" s="21"/>
      <c r="EK22" s="197"/>
      <c r="EL22" s="21"/>
      <c r="EM22" s="21"/>
      <c r="EN22" s="197"/>
      <c r="EO22" s="21"/>
      <c r="EP22" s="21">
        <v>25000</v>
      </c>
      <c r="EQ22" s="197"/>
      <c r="ER22" s="17">
        <f t="shared" si="22"/>
        <v>0</v>
      </c>
      <c r="ES22" s="30">
        <f t="shared" si="12"/>
        <v>49000</v>
      </c>
      <c r="ET22" s="9">
        <f t="shared" si="13"/>
        <v>22042</v>
      </c>
      <c r="EU22" s="82"/>
      <c r="EV22" s="5"/>
      <c r="EW22" s="5"/>
      <c r="EX22" s="5"/>
      <c r="EY22" s="54"/>
      <c r="EZ22" s="54"/>
      <c r="FA22" s="54"/>
      <c r="FB22" s="54"/>
      <c r="FC22" s="54"/>
      <c r="FD22" s="54"/>
      <c r="FE22" s="54"/>
      <c r="FF22" s="54"/>
      <c r="FG22" s="54"/>
      <c r="FH22" s="54"/>
      <c r="FI22" s="54"/>
      <c r="FJ22" s="54"/>
      <c r="FK22" s="54"/>
      <c r="FL22" s="54"/>
      <c r="FM22" s="54"/>
      <c r="FN22" s="54"/>
      <c r="FO22" s="54"/>
      <c r="FP22" s="54"/>
      <c r="FQ22" s="54"/>
      <c r="FR22" s="54"/>
      <c r="FS22" s="54"/>
    </row>
    <row r="23" spans="1:175" s="55" customFormat="1" ht="16.5" thickBot="1" x14ac:dyDescent="0.3">
      <c r="A23" s="243">
        <v>13</v>
      </c>
      <c r="B23" s="166" t="s">
        <v>50</v>
      </c>
      <c r="C23" s="251" t="s">
        <v>15</v>
      </c>
      <c r="D23" s="120">
        <v>0</v>
      </c>
      <c r="E23" s="121">
        <v>688</v>
      </c>
      <c r="F23" s="181">
        <v>688</v>
      </c>
      <c r="G23" s="120"/>
      <c r="H23" s="121"/>
      <c r="I23" s="193"/>
      <c r="J23" s="120"/>
      <c r="K23" s="121"/>
      <c r="L23" s="202"/>
      <c r="M23" s="134"/>
      <c r="N23" s="121"/>
      <c r="O23" s="176"/>
      <c r="P23" s="134"/>
      <c r="Q23" s="121"/>
      <c r="R23" s="202"/>
      <c r="S23" s="134"/>
      <c r="T23" s="121"/>
      <c r="U23" s="202"/>
      <c r="V23" s="134"/>
      <c r="W23" s="121"/>
      <c r="X23" s="202"/>
      <c r="Y23" s="134"/>
      <c r="Z23" s="121"/>
      <c r="AA23" s="202"/>
      <c r="AB23" s="134">
        <f t="shared" si="167"/>
        <v>0</v>
      </c>
      <c r="AC23" s="121">
        <f t="shared" si="167"/>
        <v>0</v>
      </c>
      <c r="AD23" s="133"/>
      <c r="AE23" s="121"/>
      <c r="AF23" s="121"/>
      <c r="AG23" s="133"/>
      <c r="AH23" s="17">
        <f t="shared" si="17"/>
        <v>0</v>
      </c>
      <c r="AI23" s="21">
        <f t="shared" si="4"/>
        <v>0</v>
      </c>
      <c r="AJ23" s="19">
        <f t="shared" si="4"/>
        <v>0</v>
      </c>
      <c r="AK23" s="134"/>
      <c r="AL23" s="121"/>
      <c r="AM23" s="202"/>
      <c r="AN23" s="134"/>
      <c r="AO23" s="121"/>
      <c r="AP23" s="202"/>
      <c r="AQ23" s="134"/>
      <c r="AR23" s="121"/>
      <c r="AS23" s="202"/>
      <c r="AT23" s="134"/>
      <c r="AU23" s="121"/>
      <c r="AV23" s="202"/>
      <c r="AW23" s="17">
        <f t="shared" si="18"/>
        <v>0</v>
      </c>
      <c r="AX23" s="30">
        <f t="shared" si="5"/>
        <v>0</v>
      </c>
      <c r="AY23" s="19">
        <f t="shared" si="5"/>
        <v>0</v>
      </c>
      <c r="AZ23" s="134"/>
      <c r="BA23" s="121"/>
      <c r="BB23" s="202"/>
      <c r="BC23" s="134"/>
      <c r="BD23" s="121"/>
      <c r="BE23" s="202"/>
      <c r="BF23" s="134"/>
      <c r="BG23" s="121"/>
      <c r="BH23" s="202"/>
      <c r="BI23" s="134"/>
      <c r="BJ23" s="121"/>
      <c r="BK23" s="202"/>
      <c r="BL23" s="134"/>
      <c r="BM23" s="121"/>
      <c r="BN23" s="202"/>
      <c r="BO23" s="134"/>
      <c r="BP23" s="121"/>
      <c r="BQ23" s="202"/>
      <c r="BR23" s="134">
        <f t="shared" si="168"/>
        <v>0</v>
      </c>
      <c r="BS23" s="121">
        <f t="shared" si="168"/>
        <v>0</v>
      </c>
      <c r="BT23" s="176">
        <f t="shared" si="168"/>
        <v>0</v>
      </c>
      <c r="BU23" s="134"/>
      <c r="BV23" s="121"/>
      <c r="BW23" s="202"/>
      <c r="BX23" s="134"/>
      <c r="BY23" s="121"/>
      <c r="BZ23" s="202"/>
      <c r="CA23" s="134">
        <f t="shared" si="7"/>
        <v>0</v>
      </c>
      <c r="CB23" s="121">
        <f t="shared" si="7"/>
        <v>0</v>
      </c>
      <c r="CC23" s="176">
        <f t="shared" si="7"/>
        <v>0</v>
      </c>
      <c r="CD23" s="134"/>
      <c r="CE23" s="121"/>
      <c r="CF23" s="202"/>
      <c r="CG23" s="134"/>
      <c r="CH23" s="121">
        <v>15991</v>
      </c>
      <c r="CI23" s="202">
        <v>15991</v>
      </c>
      <c r="CJ23" s="134"/>
      <c r="CK23" s="121">
        <v>19718</v>
      </c>
      <c r="CL23" s="202">
        <v>18893</v>
      </c>
      <c r="CM23" s="134"/>
      <c r="CN23" s="121"/>
      <c r="CO23" s="202"/>
      <c r="CP23" s="134"/>
      <c r="CQ23" s="121">
        <f t="shared" si="8"/>
        <v>35709</v>
      </c>
      <c r="CR23" s="226">
        <f t="shared" si="9"/>
        <v>34884</v>
      </c>
      <c r="CS23" s="134"/>
      <c r="CT23" s="121"/>
      <c r="CU23" s="202"/>
      <c r="CV23" s="17">
        <f t="shared" si="20"/>
        <v>0</v>
      </c>
      <c r="CW23" s="21">
        <f t="shared" si="10"/>
        <v>36397</v>
      </c>
      <c r="CX23" s="19">
        <f t="shared" si="10"/>
        <v>35572</v>
      </c>
      <c r="CY23" s="134"/>
      <c r="CZ23" s="121"/>
      <c r="DA23" s="202"/>
      <c r="DB23" s="134"/>
      <c r="DC23" s="121"/>
      <c r="DD23" s="202"/>
      <c r="DE23" s="134"/>
      <c r="DF23" s="121"/>
      <c r="DG23" s="202"/>
      <c r="DH23" s="134"/>
      <c r="DI23" s="121"/>
      <c r="DJ23" s="202"/>
      <c r="DK23" s="134"/>
      <c r="DL23" s="121"/>
      <c r="DM23" s="202"/>
      <c r="DN23" s="134"/>
      <c r="DO23" s="121"/>
      <c r="DP23" s="202"/>
      <c r="DQ23" s="134"/>
      <c r="DR23" s="121"/>
      <c r="DS23" s="226"/>
      <c r="DT23" s="121">
        <f t="shared" si="21"/>
        <v>0</v>
      </c>
      <c r="DU23" s="121">
        <f t="shared" si="21"/>
        <v>0</v>
      </c>
      <c r="DV23" s="176">
        <f t="shared" si="21"/>
        <v>0</v>
      </c>
      <c r="DW23" s="134"/>
      <c r="DX23" s="121"/>
      <c r="DY23" s="202"/>
      <c r="DZ23" s="134"/>
      <c r="EA23" s="121"/>
      <c r="EB23" s="133"/>
      <c r="EC23" s="121"/>
      <c r="ED23" s="121"/>
      <c r="EE23" s="202"/>
      <c r="EF23" s="134"/>
      <c r="EG23" s="121"/>
      <c r="EH23" s="202"/>
      <c r="EI23" s="121"/>
      <c r="EJ23" s="121"/>
      <c r="EK23" s="202"/>
      <c r="EL23" s="121"/>
      <c r="EM23" s="121"/>
      <c r="EN23" s="202"/>
      <c r="EO23" s="121"/>
      <c r="EP23" s="121">
        <v>40000</v>
      </c>
      <c r="EQ23" s="202"/>
      <c r="ER23" s="17">
        <f t="shared" si="22"/>
        <v>0</v>
      </c>
      <c r="ES23" s="30">
        <f t="shared" si="12"/>
        <v>76397</v>
      </c>
      <c r="ET23" s="9">
        <f t="shared" si="13"/>
        <v>35572</v>
      </c>
      <c r="EU23" s="82"/>
      <c r="EV23" s="5"/>
      <c r="EW23" s="5"/>
      <c r="EX23" s="5"/>
      <c r="EY23" s="54"/>
      <c r="EZ23" s="54"/>
      <c r="FA23" s="54"/>
      <c r="FB23" s="54"/>
      <c r="FC23" s="54"/>
      <c r="FD23" s="54"/>
      <c r="FE23" s="54"/>
      <c r="FF23" s="54"/>
      <c r="FG23" s="54"/>
      <c r="FH23" s="54"/>
      <c r="FI23" s="54"/>
      <c r="FJ23" s="54"/>
      <c r="FK23" s="54"/>
      <c r="FL23" s="54"/>
      <c r="FM23" s="54"/>
      <c r="FN23" s="54"/>
      <c r="FO23" s="54"/>
      <c r="FP23" s="54"/>
      <c r="FQ23" s="54"/>
      <c r="FR23" s="54"/>
      <c r="FS23" s="54"/>
    </row>
    <row r="24" spans="1:175" s="69" customFormat="1" x14ac:dyDescent="0.25">
      <c r="A24" s="160">
        <v>14</v>
      </c>
      <c r="B24" s="161" t="s">
        <v>51</v>
      </c>
      <c r="C24" s="248" t="s">
        <v>16</v>
      </c>
      <c r="D24" s="122"/>
      <c r="E24" s="123"/>
      <c r="F24" s="183"/>
      <c r="G24" s="122"/>
      <c r="H24" s="123"/>
      <c r="I24" s="189"/>
      <c r="J24" s="122"/>
      <c r="K24" s="123"/>
      <c r="L24" s="199"/>
      <c r="M24" s="125"/>
      <c r="N24" s="123"/>
      <c r="O24" s="205"/>
      <c r="P24" s="125"/>
      <c r="Q24" s="123"/>
      <c r="R24" s="199"/>
      <c r="S24" s="125"/>
      <c r="T24" s="123"/>
      <c r="U24" s="199"/>
      <c r="V24" s="125"/>
      <c r="W24" s="123"/>
      <c r="X24" s="199"/>
      <c r="Y24" s="125"/>
      <c r="Z24" s="123"/>
      <c r="AA24" s="199"/>
      <c r="AB24" s="125">
        <f t="shared" si="167"/>
        <v>0</v>
      </c>
      <c r="AC24" s="123">
        <f t="shared" si="167"/>
        <v>0</v>
      </c>
      <c r="AD24" s="124"/>
      <c r="AE24" s="123"/>
      <c r="AF24" s="123"/>
      <c r="AG24" s="124"/>
      <c r="AH24" s="58">
        <f t="shared" si="17"/>
        <v>0</v>
      </c>
      <c r="AI24" s="22">
        <f t="shared" si="4"/>
        <v>0</v>
      </c>
      <c r="AJ24" s="23">
        <f t="shared" si="4"/>
        <v>0</v>
      </c>
      <c r="AK24" s="125"/>
      <c r="AL24" s="123"/>
      <c r="AM24" s="199"/>
      <c r="AN24" s="125"/>
      <c r="AO24" s="123"/>
      <c r="AP24" s="199"/>
      <c r="AQ24" s="125"/>
      <c r="AR24" s="123"/>
      <c r="AS24" s="199"/>
      <c r="AT24" s="125"/>
      <c r="AU24" s="123"/>
      <c r="AV24" s="199"/>
      <c r="AW24" s="58">
        <f t="shared" si="18"/>
        <v>0</v>
      </c>
      <c r="AX24" s="57">
        <f t="shared" si="5"/>
        <v>0</v>
      </c>
      <c r="AY24" s="23">
        <f t="shared" si="5"/>
        <v>0</v>
      </c>
      <c r="AZ24" s="125"/>
      <c r="BA24" s="123"/>
      <c r="BB24" s="199"/>
      <c r="BC24" s="125"/>
      <c r="BD24" s="123"/>
      <c r="BE24" s="199"/>
      <c r="BF24" s="125"/>
      <c r="BG24" s="123"/>
      <c r="BH24" s="199"/>
      <c r="BI24" s="125"/>
      <c r="BJ24" s="123"/>
      <c r="BK24" s="199"/>
      <c r="BL24" s="125"/>
      <c r="BM24" s="123"/>
      <c r="BN24" s="199"/>
      <c r="BO24" s="125"/>
      <c r="BP24" s="123"/>
      <c r="BQ24" s="199"/>
      <c r="BR24" s="125">
        <f t="shared" si="168"/>
        <v>0</v>
      </c>
      <c r="BS24" s="123">
        <f t="shared" si="168"/>
        <v>0</v>
      </c>
      <c r="BT24" s="205">
        <f t="shared" si="168"/>
        <v>0</v>
      </c>
      <c r="BU24" s="125"/>
      <c r="BV24" s="123"/>
      <c r="BW24" s="199"/>
      <c r="BX24" s="125"/>
      <c r="BY24" s="123"/>
      <c r="BZ24" s="199"/>
      <c r="CA24" s="125">
        <f t="shared" si="7"/>
        <v>0</v>
      </c>
      <c r="CB24" s="123">
        <f t="shared" si="7"/>
        <v>0</v>
      </c>
      <c r="CC24" s="205">
        <f t="shared" si="7"/>
        <v>0</v>
      </c>
      <c r="CD24" s="125"/>
      <c r="CE24" s="123"/>
      <c r="CF24" s="199"/>
      <c r="CG24" s="125"/>
      <c r="CH24" s="123"/>
      <c r="CI24" s="199"/>
      <c r="CJ24" s="125"/>
      <c r="CK24" s="123"/>
      <c r="CL24" s="199"/>
      <c r="CM24" s="125"/>
      <c r="CN24" s="123"/>
      <c r="CO24" s="199"/>
      <c r="CP24" s="125"/>
      <c r="CQ24" s="123">
        <f t="shared" si="8"/>
        <v>0</v>
      </c>
      <c r="CR24" s="222">
        <f t="shared" si="9"/>
        <v>0</v>
      </c>
      <c r="CS24" s="125"/>
      <c r="CT24" s="123"/>
      <c r="CU24" s="199"/>
      <c r="CV24" s="58">
        <f t="shared" si="20"/>
        <v>0</v>
      </c>
      <c r="CW24" s="22">
        <f t="shared" si="10"/>
        <v>0</v>
      </c>
      <c r="CX24" s="23">
        <f t="shared" si="10"/>
        <v>0</v>
      </c>
      <c r="CY24" s="125"/>
      <c r="CZ24" s="123"/>
      <c r="DA24" s="199"/>
      <c r="DB24" s="125"/>
      <c r="DC24" s="123"/>
      <c r="DD24" s="199"/>
      <c r="DE24" s="125"/>
      <c r="DF24" s="123"/>
      <c r="DG24" s="199"/>
      <c r="DH24" s="125"/>
      <c r="DI24" s="123"/>
      <c r="DJ24" s="199"/>
      <c r="DK24" s="125"/>
      <c r="DL24" s="123"/>
      <c r="DM24" s="199"/>
      <c r="DN24" s="125"/>
      <c r="DO24" s="123"/>
      <c r="DP24" s="199"/>
      <c r="DQ24" s="125"/>
      <c r="DR24" s="123"/>
      <c r="DS24" s="222"/>
      <c r="DT24" s="123">
        <f t="shared" si="21"/>
        <v>0</v>
      </c>
      <c r="DU24" s="123">
        <f t="shared" si="21"/>
        <v>0</v>
      </c>
      <c r="DV24" s="205">
        <f t="shared" si="21"/>
        <v>0</v>
      </c>
      <c r="DW24" s="125"/>
      <c r="DX24" s="123"/>
      <c r="DY24" s="199"/>
      <c r="DZ24" s="125"/>
      <c r="EA24" s="123"/>
      <c r="EB24" s="124"/>
      <c r="EC24" s="123"/>
      <c r="ED24" s="123"/>
      <c r="EE24" s="199"/>
      <c r="EF24" s="125"/>
      <c r="EG24" s="123"/>
      <c r="EH24" s="199"/>
      <c r="EI24" s="123"/>
      <c r="EJ24" s="123"/>
      <c r="EK24" s="199"/>
      <c r="EL24" s="123"/>
      <c r="EM24" s="123"/>
      <c r="EN24" s="199"/>
      <c r="EO24" s="123"/>
      <c r="EP24" s="123"/>
      <c r="EQ24" s="199"/>
      <c r="ER24" s="58">
        <f t="shared" si="22"/>
        <v>0</v>
      </c>
      <c r="ES24" s="57">
        <f t="shared" si="12"/>
        <v>0</v>
      </c>
      <c r="ET24" s="211">
        <f t="shared" si="13"/>
        <v>0</v>
      </c>
      <c r="EU24" s="8"/>
      <c r="EV24" s="5"/>
      <c r="EW24" s="5"/>
      <c r="EX24" s="5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</row>
    <row r="25" spans="1:175" s="7" customFormat="1" x14ac:dyDescent="0.25">
      <c r="A25" s="3">
        <v>15</v>
      </c>
      <c r="B25" s="162" t="s">
        <v>52</v>
      </c>
      <c r="C25" s="249" t="s">
        <v>5</v>
      </c>
      <c r="D25" s="4"/>
      <c r="E25" s="1"/>
      <c r="F25" s="184"/>
      <c r="G25" s="4"/>
      <c r="H25" s="1"/>
      <c r="I25" s="190"/>
      <c r="J25" s="4"/>
      <c r="K25" s="1"/>
      <c r="L25" s="200"/>
      <c r="M25" s="62"/>
      <c r="N25" s="1"/>
      <c r="O25" s="2"/>
      <c r="P25" s="62"/>
      <c r="Q25" s="1"/>
      <c r="R25" s="200"/>
      <c r="S25" s="62"/>
      <c r="T25" s="1"/>
      <c r="U25" s="200"/>
      <c r="V25" s="62"/>
      <c r="W25" s="1"/>
      <c r="X25" s="200"/>
      <c r="Y25" s="62"/>
      <c r="Z25" s="1"/>
      <c r="AA25" s="200"/>
      <c r="AB25" s="62">
        <f t="shared" si="167"/>
        <v>0</v>
      </c>
      <c r="AC25" s="1">
        <f t="shared" si="167"/>
        <v>0</v>
      </c>
      <c r="AD25" s="126"/>
      <c r="AE25" s="1"/>
      <c r="AF25" s="1"/>
      <c r="AG25" s="126"/>
      <c r="AH25" s="4">
        <f t="shared" si="17"/>
        <v>0</v>
      </c>
      <c r="AI25" s="1">
        <f t="shared" si="4"/>
        <v>0</v>
      </c>
      <c r="AJ25" s="2">
        <f t="shared" si="4"/>
        <v>0</v>
      </c>
      <c r="AK25" s="62"/>
      <c r="AL25" s="1"/>
      <c r="AM25" s="200"/>
      <c r="AN25" s="62"/>
      <c r="AO25" s="1"/>
      <c r="AP25" s="200"/>
      <c r="AQ25" s="62"/>
      <c r="AR25" s="1"/>
      <c r="AS25" s="200"/>
      <c r="AT25" s="62"/>
      <c r="AU25" s="1"/>
      <c r="AV25" s="200"/>
      <c r="AW25" s="4">
        <f t="shared" si="18"/>
        <v>0</v>
      </c>
      <c r="AX25" s="62">
        <f t="shared" si="5"/>
        <v>0</v>
      </c>
      <c r="AY25" s="2">
        <f t="shared" si="5"/>
        <v>0</v>
      </c>
      <c r="AZ25" s="62"/>
      <c r="BA25" s="1"/>
      <c r="BB25" s="200"/>
      <c r="BC25" s="62"/>
      <c r="BD25" s="1"/>
      <c r="BE25" s="200"/>
      <c r="BF25" s="62"/>
      <c r="BG25" s="1"/>
      <c r="BH25" s="200"/>
      <c r="BI25" s="62"/>
      <c r="BJ25" s="1"/>
      <c r="BK25" s="200"/>
      <c r="BL25" s="62"/>
      <c r="BM25" s="1"/>
      <c r="BN25" s="200"/>
      <c r="BO25" s="62"/>
      <c r="BP25" s="1"/>
      <c r="BQ25" s="200"/>
      <c r="BR25" s="62">
        <f t="shared" si="168"/>
        <v>0</v>
      </c>
      <c r="BS25" s="1">
        <f t="shared" si="168"/>
        <v>0</v>
      </c>
      <c r="BT25" s="2">
        <f t="shared" si="168"/>
        <v>0</v>
      </c>
      <c r="BU25" s="62"/>
      <c r="BV25" s="1"/>
      <c r="BW25" s="200"/>
      <c r="BX25" s="62"/>
      <c r="BY25" s="1"/>
      <c r="BZ25" s="200"/>
      <c r="CA25" s="62">
        <f t="shared" si="7"/>
        <v>0</v>
      </c>
      <c r="CB25" s="1">
        <f t="shared" si="7"/>
        <v>0</v>
      </c>
      <c r="CC25" s="2">
        <f t="shared" si="7"/>
        <v>0</v>
      </c>
      <c r="CD25" s="62"/>
      <c r="CE25" s="1"/>
      <c r="CF25" s="200"/>
      <c r="CG25" s="62"/>
      <c r="CH25" s="1"/>
      <c r="CI25" s="200"/>
      <c r="CJ25" s="62"/>
      <c r="CK25" s="1"/>
      <c r="CL25" s="200"/>
      <c r="CM25" s="62"/>
      <c r="CN25" s="1"/>
      <c r="CO25" s="200"/>
      <c r="CP25" s="62"/>
      <c r="CQ25" s="1">
        <f t="shared" si="8"/>
        <v>0</v>
      </c>
      <c r="CR25" s="223">
        <f t="shared" si="9"/>
        <v>0</v>
      </c>
      <c r="CS25" s="62"/>
      <c r="CT25" s="1"/>
      <c r="CU25" s="200"/>
      <c r="CV25" s="4">
        <f t="shared" si="20"/>
        <v>0</v>
      </c>
      <c r="CW25" s="1">
        <f t="shared" si="10"/>
        <v>0</v>
      </c>
      <c r="CX25" s="2">
        <f t="shared" si="10"/>
        <v>0</v>
      </c>
      <c r="CY25" s="62"/>
      <c r="CZ25" s="1"/>
      <c r="DA25" s="200"/>
      <c r="DB25" s="62"/>
      <c r="DC25" s="1"/>
      <c r="DD25" s="200"/>
      <c r="DE25" s="62"/>
      <c r="DF25" s="1"/>
      <c r="DG25" s="200"/>
      <c r="DH25" s="62"/>
      <c r="DI25" s="1"/>
      <c r="DJ25" s="200"/>
      <c r="DK25" s="62"/>
      <c r="DL25" s="1"/>
      <c r="DM25" s="200"/>
      <c r="DN25" s="62"/>
      <c r="DO25" s="1"/>
      <c r="DP25" s="200"/>
      <c r="DQ25" s="62"/>
      <c r="DR25" s="1"/>
      <c r="DS25" s="223"/>
      <c r="DT25" s="1">
        <f t="shared" si="21"/>
        <v>0</v>
      </c>
      <c r="DU25" s="1">
        <f t="shared" si="21"/>
        <v>0</v>
      </c>
      <c r="DV25" s="2">
        <f t="shared" si="21"/>
        <v>0</v>
      </c>
      <c r="DW25" s="62"/>
      <c r="DX25" s="1"/>
      <c r="DY25" s="200"/>
      <c r="DZ25" s="62"/>
      <c r="EA25" s="1"/>
      <c r="EB25" s="126"/>
      <c r="EC25" s="1"/>
      <c r="ED25" s="1"/>
      <c r="EE25" s="200"/>
      <c r="EF25" s="62"/>
      <c r="EG25" s="1"/>
      <c r="EH25" s="200"/>
      <c r="EI25" s="1"/>
      <c r="EJ25" s="1"/>
      <c r="EK25" s="200"/>
      <c r="EL25" s="1"/>
      <c r="EM25" s="1"/>
      <c r="EN25" s="200"/>
      <c r="EO25" s="1"/>
      <c r="EP25" s="1"/>
      <c r="EQ25" s="200"/>
      <c r="ER25" s="4">
        <f t="shared" si="22"/>
        <v>0</v>
      </c>
      <c r="ES25" s="62">
        <f t="shared" si="12"/>
        <v>0</v>
      </c>
      <c r="ET25" s="212">
        <f t="shared" si="13"/>
        <v>0</v>
      </c>
      <c r="EU25" s="8"/>
      <c r="EV25" s="5"/>
      <c r="EW25" s="5"/>
      <c r="EX25" s="5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</row>
    <row r="26" spans="1:175" s="63" customFormat="1" x14ac:dyDescent="0.25">
      <c r="A26" s="3">
        <v>16</v>
      </c>
      <c r="B26" s="162" t="s">
        <v>53</v>
      </c>
      <c r="C26" s="249" t="s">
        <v>17</v>
      </c>
      <c r="D26" s="4"/>
      <c r="E26" s="1"/>
      <c r="F26" s="184"/>
      <c r="G26" s="4"/>
      <c r="H26" s="1"/>
      <c r="I26" s="190"/>
      <c r="J26" s="4"/>
      <c r="K26" s="1"/>
      <c r="L26" s="200"/>
      <c r="M26" s="62"/>
      <c r="N26" s="1"/>
      <c r="O26" s="2"/>
      <c r="P26" s="62"/>
      <c r="Q26" s="1"/>
      <c r="R26" s="200"/>
      <c r="S26" s="62"/>
      <c r="T26" s="1"/>
      <c r="U26" s="200"/>
      <c r="V26" s="62"/>
      <c r="W26" s="1"/>
      <c r="X26" s="200"/>
      <c r="Y26" s="62"/>
      <c r="Z26" s="1"/>
      <c r="AA26" s="200"/>
      <c r="AB26" s="62">
        <f t="shared" si="167"/>
        <v>0</v>
      </c>
      <c r="AC26" s="1">
        <f t="shared" si="167"/>
        <v>0</v>
      </c>
      <c r="AD26" s="126"/>
      <c r="AE26" s="1"/>
      <c r="AF26" s="1"/>
      <c r="AG26" s="126"/>
      <c r="AH26" s="4">
        <f t="shared" si="17"/>
        <v>0</v>
      </c>
      <c r="AI26" s="1">
        <f t="shared" si="4"/>
        <v>0</v>
      </c>
      <c r="AJ26" s="2">
        <f t="shared" si="4"/>
        <v>0</v>
      </c>
      <c r="AK26" s="62"/>
      <c r="AL26" s="1"/>
      <c r="AM26" s="200"/>
      <c r="AN26" s="62"/>
      <c r="AO26" s="1"/>
      <c r="AP26" s="200"/>
      <c r="AQ26" s="62"/>
      <c r="AR26" s="1"/>
      <c r="AS26" s="200"/>
      <c r="AT26" s="62"/>
      <c r="AU26" s="1"/>
      <c r="AV26" s="200"/>
      <c r="AW26" s="4">
        <f t="shared" si="18"/>
        <v>0</v>
      </c>
      <c r="AX26" s="62">
        <f t="shared" si="5"/>
        <v>0</v>
      </c>
      <c r="AY26" s="2">
        <f t="shared" si="5"/>
        <v>0</v>
      </c>
      <c r="AZ26" s="62"/>
      <c r="BA26" s="1"/>
      <c r="BB26" s="200"/>
      <c r="BC26" s="62"/>
      <c r="BD26" s="1"/>
      <c r="BE26" s="200"/>
      <c r="BF26" s="62"/>
      <c r="BG26" s="1"/>
      <c r="BH26" s="200"/>
      <c r="BI26" s="62"/>
      <c r="BJ26" s="1"/>
      <c r="BK26" s="200"/>
      <c r="BL26" s="62"/>
      <c r="BM26" s="1"/>
      <c r="BN26" s="200"/>
      <c r="BO26" s="62"/>
      <c r="BP26" s="1"/>
      <c r="BQ26" s="200"/>
      <c r="BR26" s="62">
        <f t="shared" si="168"/>
        <v>0</v>
      </c>
      <c r="BS26" s="1">
        <f t="shared" si="168"/>
        <v>0</v>
      </c>
      <c r="BT26" s="2">
        <f t="shared" si="168"/>
        <v>0</v>
      </c>
      <c r="BU26" s="62"/>
      <c r="BV26" s="1"/>
      <c r="BW26" s="200"/>
      <c r="BX26" s="62"/>
      <c r="BY26" s="1"/>
      <c r="BZ26" s="200"/>
      <c r="CA26" s="62">
        <f t="shared" si="7"/>
        <v>0</v>
      </c>
      <c r="CB26" s="1">
        <f t="shared" si="7"/>
        <v>0</v>
      </c>
      <c r="CC26" s="2">
        <f t="shared" si="7"/>
        <v>0</v>
      </c>
      <c r="CD26" s="62"/>
      <c r="CE26" s="1"/>
      <c r="CF26" s="200"/>
      <c r="CG26" s="62"/>
      <c r="CH26" s="1"/>
      <c r="CI26" s="200"/>
      <c r="CJ26" s="62"/>
      <c r="CK26" s="1"/>
      <c r="CL26" s="200"/>
      <c r="CM26" s="62"/>
      <c r="CN26" s="1"/>
      <c r="CO26" s="200"/>
      <c r="CP26" s="62"/>
      <c r="CQ26" s="1">
        <f t="shared" si="8"/>
        <v>0</v>
      </c>
      <c r="CR26" s="223">
        <f t="shared" si="9"/>
        <v>0</v>
      </c>
      <c r="CS26" s="62"/>
      <c r="CT26" s="1"/>
      <c r="CU26" s="200"/>
      <c r="CV26" s="4">
        <f t="shared" si="20"/>
        <v>0</v>
      </c>
      <c r="CW26" s="1">
        <f t="shared" si="10"/>
        <v>0</v>
      </c>
      <c r="CX26" s="2">
        <f t="shared" si="10"/>
        <v>0</v>
      </c>
      <c r="CY26" s="62"/>
      <c r="CZ26" s="1"/>
      <c r="DA26" s="200"/>
      <c r="DB26" s="62"/>
      <c r="DC26" s="1"/>
      <c r="DD26" s="200"/>
      <c r="DE26" s="62"/>
      <c r="DF26" s="1"/>
      <c r="DG26" s="200"/>
      <c r="DH26" s="62"/>
      <c r="DI26" s="1"/>
      <c r="DJ26" s="200"/>
      <c r="DK26" s="62"/>
      <c r="DL26" s="1"/>
      <c r="DM26" s="200"/>
      <c r="DN26" s="62"/>
      <c r="DO26" s="1"/>
      <c r="DP26" s="200"/>
      <c r="DQ26" s="62"/>
      <c r="DR26" s="1"/>
      <c r="DS26" s="223"/>
      <c r="DT26" s="1">
        <f t="shared" si="21"/>
        <v>0</v>
      </c>
      <c r="DU26" s="1">
        <f t="shared" si="21"/>
        <v>0</v>
      </c>
      <c r="DV26" s="2">
        <f t="shared" si="21"/>
        <v>0</v>
      </c>
      <c r="DW26" s="62"/>
      <c r="DX26" s="1"/>
      <c r="DY26" s="200"/>
      <c r="DZ26" s="62"/>
      <c r="EA26" s="1"/>
      <c r="EB26" s="126"/>
      <c r="EC26" s="1"/>
      <c r="ED26" s="1"/>
      <c r="EE26" s="200"/>
      <c r="EF26" s="62"/>
      <c r="EG26" s="1"/>
      <c r="EH26" s="200"/>
      <c r="EI26" s="1"/>
      <c r="EJ26" s="1"/>
      <c r="EK26" s="200"/>
      <c r="EL26" s="1"/>
      <c r="EM26" s="1"/>
      <c r="EN26" s="200"/>
      <c r="EO26" s="1"/>
      <c r="EP26" s="1"/>
      <c r="EQ26" s="200"/>
      <c r="ER26" s="4">
        <f t="shared" si="22"/>
        <v>0</v>
      </c>
      <c r="ES26" s="62">
        <f t="shared" si="12"/>
        <v>0</v>
      </c>
      <c r="ET26" s="212">
        <f t="shared" si="13"/>
        <v>0</v>
      </c>
      <c r="EU26" s="8"/>
      <c r="EV26" s="5"/>
      <c r="EW26" s="5"/>
      <c r="EX26" s="5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</row>
    <row r="27" spans="1:175" s="63" customFormat="1" x14ac:dyDescent="0.25">
      <c r="A27" s="3">
        <v>17</v>
      </c>
      <c r="B27" s="162" t="s">
        <v>54</v>
      </c>
      <c r="C27" s="249" t="s">
        <v>173</v>
      </c>
      <c r="D27" s="4"/>
      <c r="E27" s="1"/>
      <c r="F27" s="184"/>
      <c r="G27" s="4"/>
      <c r="H27" s="1"/>
      <c r="I27" s="190"/>
      <c r="J27" s="4"/>
      <c r="K27" s="1"/>
      <c r="L27" s="200"/>
      <c r="M27" s="62"/>
      <c r="N27" s="1"/>
      <c r="O27" s="2"/>
      <c r="P27" s="62"/>
      <c r="Q27" s="1"/>
      <c r="R27" s="200"/>
      <c r="S27" s="62"/>
      <c r="T27" s="1"/>
      <c r="U27" s="200"/>
      <c r="V27" s="62"/>
      <c r="W27" s="1"/>
      <c r="X27" s="200"/>
      <c r="Y27" s="62"/>
      <c r="Z27" s="1"/>
      <c r="AA27" s="200"/>
      <c r="AB27" s="62">
        <f t="shared" si="167"/>
        <v>0</v>
      </c>
      <c r="AC27" s="1">
        <f t="shared" si="167"/>
        <v>0</v>
      </c>
      <c r="AD27" s="126"/>
      <c r="AE27" s="1"/>
      <c r="AF27" s="1"/>
      <c r="AG27" s="126"/>
      <c r="AH27" s="4">
        <f t="shared" si="17"/>
        <v>0</v>
      </c>
      <c r="AI27" s="1">
        <f t="shared" ref="AI27:AI73" si="169">Z27+W27+T27</f>
        <v>0</v>
      </c>
      <c r="AJ27" s="2">
        <f t="shared" ref="AJ27:AJ73" si="170">AA27+X27+U27</f>
        <v>0</v>
      </c>
      <c r="AK27" s="62"/>
      <c r="AL27" s="1"/>
      <c r="AM27" s="200"/>
      <c r="AN27" s="62"/>
      <c r="AO27" s="1"/>
      <c r="AP27" s="200"/>
      <c r="AQ27" s="62"/>
      <c r="AR27" s="1"/>
      <c r="AS27" s="200"/>
      <c r="AT27" s="62"/>
      <c r="AU27" s="1"/>
      <c r="AV27" s="200"/>
      <c r="AW27" s="4">
        <f t="shared" si="18"/>
        <v>0</v>
      </c>
      <c r="AX27" s="62">
        <f t="shared" ref="AX27:AX73" si="171">AL27+AO27+AR27+AU27</f>
        <v>0</v>
      </c>
      <c r="AY27" s="2">
        <f t="shared" ref="AY27:AY73" si="172">AM27+AP27+AS27+AV27</f>
        <v>0</v>
      </c>
      <c r="AZ27" s="62"/>
      <c r="BA27" s="1"/>
      <c r="BB27" s="200"/>
      <c r="BC27" s="62"/>
      <c r="BD27" s="1"/>
      <c r="BE27" s="200"/>
      <c r="BF27" s="62"/>
      <c r="BG27" s="1"/>
      <c r="BH27" s="200"/>
      <c r="BI27" s="62"/>
      <c r="BJ27" s="1"/>
      <c r="BK27" s="200"/>
      <c r="BL27" s="62"/>
      <c r="BM27" s="1"/>
      <c r="BN27" s="200"/>
      <c r="BO27" s="62"/>
      <c r="BP27" s="1"/>
      <c r="BQ27" s="200"/>
      <c r="BR27" s="62">
        <f t="shared" si="168"/>
        <v>0</v>
      </c>
      <c r="BS27" s="1">
        <f t="shared" si="168"/>
        <v>0</v>
      </c>
      <c r="BT27" s="2">
        <f t="shared" si="168"/>
        <v>0</v>
      </c>
      <c r="BU27" s="62"/>
      <c r="BV27" s="1"/>
      <c r="BW27" s="200"/>
      <c r="BX27" s="62"/>
      <c r="BY27" s="1"/>
      <c r="BZ27" s="200"/>
      <c r="CA27" s="62"/>
      <c r="CB27" s="1"/>
      <c r="CC27" s="2"/>
      <c r="CD27" s="62"/>
      <c r="CE27" s="1"/>
      <c r="CF27" s="200"/>
      <c r="CG27" s="62"/>
      <c r="CH27" s="1"/>
      <c r="CI27" s="200"/>
      <c r="CJ27" s="62"/>
      <c r="CK27" s="1"/>
      <c r="CL27" s="200"/>
      <c r="CM27" s="62"/>
      <c r="CN27" s="1"/>
      <c r="CO27" s="200"/>
      <c r="CP27" s="62"/>
      <c r="CQ27" s="1">
        <f t="shared" si="8"/>
        <v>0</v>
      </c>
      <c r="CR27" s="223">
        <f t="shared" si="9"/>
        <v>0</v>
      </c>
      <c r="CS27" s="62"/>
      <c r="CT27" s="1"/>
      <c r="CU27" s="200"/>
      <c r="CV27" s="4">
        <f t="shared" si="20"/>
        <v>0</v>
      </c>
      <c r="CW27" s="1">
        <f t="shared" ref="CW27:CW73" si="173">E27+N27+Q27+AX27+BS27+CB27+CQ27+CT27+AI27</f>
        <v>0</v>
      </c>
      <c r="CX27" s="2">
        <f t="shared" ref="CX27:CX73" si="174">F27+O27+R27+AY27+BT27+CC27+CR27+CU27+AJ27</f>
        <v>0</v>
      </c>
      <c r="CY27" s="62"/>
      <c r="CZ27" s="1"/>
      <c r="DA27" s="200"/>
      <c r="DB27" s="62"/>
      <c r="DC27" s="1"/>
      <c r="DD27" s="200"/>
      <c r="DE27" s="62"/>
      <c r="DF27" s="1"/>
      <c r="DG27" s="200"/>
      <c r="DH27" s="62"/>
      <c r="DI27" s="1"/>
      <c r="DJ27" s="200"/>
      <c r="DK27" s="62"/>
      <c r="DL27" s="1"/>
      <c r="DM27" s="200"/>
      <c r="DN27" s="62"/>
      <c r="DO27" s="1"/>
      <c r="DP27" s="200"/>
      <c r="DQ27" s="62"/>
      <c r="DR27" s="1"/>
      <c r="DS27" s="223"/>
      <c r="DT27" s="1">
        <f t="shared" si="21"/>
        <v>0</v>
      </c>
      <c r="DU27" s="1">
        <f t="shared" si="21"/>
        <v>0</v>
      </c>
      <c r="DV27" s="2">
        <f t="shared" si="21"/>
        <v>0</v>
      </c>
      <c r="DW27" s="62"/>
      <c r="DX27" s="1"/>
      <c r="DY27" s="200"/>
      <c r="DZ27" s="62"/>
      <c r="EA27" s="1"/>
      <c r="EB27" s="126"/>
      <c r="EC27" s="1"/>
      <c r="ED27" s="1"/>
      <c r="EE27" s="200"/>
      <c r="EF27" s="62"/>
      <c r="EG27" s="1"/>
      <c r="EH27" s="200"/>
      <c r="EI27" s="1"/>
      <c r="EJ27" s="1"/>
      <c r="EK27" s="200"/>
      <c r="EL27" s="1"/>
      <c r="EM27" s="1"/>
      <c r="EN27" s="200"/>
      <c r="EO27" s="1"/>
      <c r="EP27" s="1"/>
      <c r="EQ27" s="200"/>
      <c r="ER27" s="4">
        <f t="shared" si="22"/>
        <v>0</v>
      </c>
      <c r="ES27" s="62">
        <f t="shared" si="12"/>
        <v>0</v>
      </c>
      <c r="ET27" s="212">
        <f t="shared" si="13"/>
        <v>0</v>
      </c>
      <c r="EU27" s="8"/>
      <c r="EV27" s="5"/>
      <c r="EW27" s="5"/>
      <c r="EX27" s="5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</row>
    <row r="28" spans="1:175" s="157" customFormat="1" ht="16.5" thickBot="1" x14ac:dyDescent="0.3">
      <c r="A28" s="163">
        <v>18</v>
      </c>
      <c r="B28" s="164" t="s">
        <v>174</v>
      </c>
      <c r="C28" s="250" t="s">
        <v>18</v>
      </c>
      <c r="D28" s="127"/>
      <c r="E28" s="128"/>
      <c r="F28" s="185"/>
      <c r="G28" s="127"/>
      <c r="H28" s="128"/>
      <c r="I28" s="191"/>
      <c r="J28" s="127"/>
      <c r="K28" s="128"/>
      <c r="L28" s="201"/>
      <c r="M28" s="130"/>
      <c r="N28" s="128"/>
      <c r="O28" s="204"/>
      <c r="P28" s="130"/>
      <c r="Q28" s="128"/>
      <c r="R28" s="201"/>
      <c r="S28" s="130"/>
      <c r="T28" s="128"/>
      <c r="U28" s="201"/>
      <c r="V28" s="130"/>
      <c r="W28" s="128"/>
      <c r="X28" s="201"/>
      <c r="Y28" s="130"/>
      <c r="Z28" s="128"/>
      <c r="AA28" s="201"/>
      <c r="AB28" s="130">
        <f t="shared" si="167"/>
        <v>0</v>
      </c>
      <c r="AC28" s="128">
        <f t="shared" si="167"/>
        <v>0</v>
      </c>
      <c r="AD28" s="129"/>
      <c r="AE28" s="128"/>
      <c r="AF28" s="128"/>
      <c r="AG28" s="129"/>
      <c r="AH28" s="66">
        <f t="shared" si="17"/>
        <v>0</v>
      </c>
      <c r="AI28" s="24">
        <f t="shared" si="169"/>
        <v>0</v>
      </c>
      <c r="AJ28" s="25">
        <f t="shared" si="170"/>
        <v>0</v>
      </c>
      <c r="AK28" s="130"/>
      <c r="AL28" s="128"/>
      <c r="AM28" s="201"/>
      <c r="AN28" s="130"/>
      <c r="AO28" s="128"/>
      <c r="AP28" s="201"/>
      <c r="AQ28" s="130"/>
      <c r="AR28" s="128"/>
      <c r="AS28" s="201"/>
      <c r="AT28" s="130"/>
      <c r="AU28" s="128"/>
      <c r="AV28" s="201"/>
      <c r="AW28" s="66">
        <f t="shared" si="18"/>
        <v>0</v>
      </c>
      <c r="AX28" s="65">
        <f t="shared" si="171"/>
        <v>0</v>
      </c>
      <c r="AY28" s="25">
        <f t="shared" si="172"/>
        <v>0</v>
      </c>
      <c r="AZ28" s="130"/>
      <c r="BA28" s="128"/>
      <c r="BB28" s="201"/>
      <c r="BC28" s="130"/>
      <c r="BD28" s="128"/>
      <c r="BE28" s="201"/>
      <c r="BF28" s="130"/>
      <c r="BG28" s="128"/>
      <c r="BH28" s="201"/>
      <c r="BI28" s="130"/>
      <c r="BJ28" s="128"/>
      <c r="BK28" s="201"/>
      <c r="BL28" s="130"/>
      <c r="BM28" s="128"/>
      <c r="BN28" s="201"/>
      <c r="BO28" s="130"/>
      <c r="BP28" s="128"/>
      <c r="BQ28" s="201"/>
      <c r="BR28" s="130">
        <f t="shared" si="168"/>
        <v>0</v>
      </c>
      <c r="BS28" s="128">
        <f t="shared" si="168"/>
        <v>0</v>
      </c>
      <c r="BT28" s="204">
        <f t="shared" si="168"/>
        <v>0</v>
      </c>
      <c r="BU28" s="130"/>
      <c r="BV28" s="128"/>
      <c r="BW28" s="201"/>
      <c r="BX28" s="130"/>
      <c r="BY28" s="128"/>
      <c r="BZ28" s="201"/>
      <c r="CA28" s="130">
        <f t="shared" si="7"/>
        <v>0</v>
      </c>
      <c r="CB28" s="128">
        <f t="shared" si="7"/>
        <v>0</v>
      </c>
      <c r="CC28" s="204">
        <f t="shared" si="7"/>
        <v>0</v>
      </c>
      <c r="CD28" s="130"/>
      <c r="CE28" s="128"/>
      <c r="CF28" s="201"/>
      <c r="CG28" s="130"/>
      <c r="CH28" s="128"/>
      <c r="CI28" s="201"/>
      <c r="CJ28" s="130"/>
      <c r="CK28" s="128"/>
      <c r="CL28" s="201"/>
      <c r="CM28" s="130"/>
      <c r="CN28" s="128"/>
      <c r="CO28" s="201"/>
      <c r="CP28" s="130"/>
      <c r="CQ28" s="128">
        <f t="shared" si="8"/>
        <v>0</v>
      </c>
      <c r="CR28" s="224">
        <f t="shared" si="9"/>
        <v>0</v>
      </c>
      <c r="CS28" s="130"/>
      <c r="CT28" s="128"/>
      <c r="CU28" s="201"/>
      <c r="CV28" s="66">
        <f t="shared" si="20"/>
        <v>0</v>
      </c>
      <c r="CW28" s="24">
        <f t="shared" si="173"/>
        <v>0</v>
      </c>
      <c r="CX28" s="25">
        <f t="shared" si="174"/>
        <v>0</v>
      </c>
      <c r="CY28" s="130"/>
      <c r="CZ28" s="128"/>
      <c r="DA28" s="201"/>
      <c r="DB28" s="130"/>
      <c r="DC28" s="128"/>
      <c r="DD28" s="201"/>
      <c r="DE28" s="130"/>
      <c r="DF28" s="128"/>
      <c r="DG28" s="201"/>
      <c r="DH28" s="130"/>
      <c r="DI28" s="128"/>
      <c r="DJ28" s="201"/>
      <c r="DK28" s="130"/>
      <c r="DL28" s="128"/>
      <c r="DM28" s="201"/>
      <c r="DN28" s="130"/>
      <c r="DO28" s="128"/>
      <c r="DP28" s="201"/>
      <c r="DQ28" s="130"/>
      <c r="DR28" s="128"/>
      <c r="DS28" s="224"/>
      <c r="DT28" s="128">
        <f t="shared" si="21"/>
        <v>0</v>
      </c>
      <c r="DU28" s="128">
        <f t="shared" si="21"/>
        <v>0</v>
      </c>
      <c r="DV28" s="204">
        <f t="shared" si="21"/>
        <v>0</v>
      </c>
      <c r="DW28" s="130"/>
      <c r="DX28" s="128"/>
      <c r="DY28" s="201"/>
      <c r="DZ28" s="130"/>
      <c r="EA28" s="128"/>
      <c r="EB28" s="129"/>
      <c r="EC28" s="128"/>
      <c r="ED28" s="128"/>
      <c r="EE28" s="201"/>
      <c r="EF28" s="130"/>
      <c r="EG28" s="128"/>
      <c r="EH28" s="201"/>
      <c r="EI28" s="128"/>
      <c r="EJ28" s="128"/>
      <c r="EK28" s="201"/>
      <c r="EL28" s="128"/>
      <c r="EM28" s="128"/>
      <c r="EN28" s="201"/>
      <c r="EO28" s="128"/>
      <c r="EP28" s="128"/>
      <c r="EQ28" s="201"/>
      <c r="ER28" s="66">
        <f t="shared" si="22"/>
        <v>0</v>
      </c>
      <c r="ES28" s="65">
        <f t="shared" si="12"/>
        <v>0</v>
      </c>
      <c r="ET28" s="213">
        <f t="shared" si="13"/>
        <v>0</v>
      </c>
      <c r="EU28" s="8"/>
      <c r="EV28" s="5"/>
      <c r="EW28" s="5"/>
      <c r="EX28" s="5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</row>
    <row r="29" spans="1:175" s="55" customFormat="1" ht="16.5" thickBot="1" x14ac:dyDescent="0.3">
      <c r="A29" s="244">
        <v>19</v>
      </c>
      <c r="B29" s="165" t="s">
        <v>55</v>
      </c>
      <c r="C29" s="247" t="s">
        <v>175</v>
      </c>
      <c r="D29" s="17">
        <f t="shared" ref="D29:E29" si="175">SUM(D24:D28)</f>
        <v>0</v>
      </c>
      <c r="E29" s="21">
        <f t="shared" si="175"/>
        <v>0</v>
      </c>
      <c r="F29" s="99">
        <f t="shared" ref="F29" si="176">SUM(F24:F28)</f>
        <v>0</v>
      </c>
      <c r="G29" s="17">
        <f t="shared" ref="G29:H29" si="177">SUM(G24:G28)</f>
        <v>0</v>
      </c>
      <c r="H29" s="21">
        <f t="shared" si="177"/>
        <v>0</v>
      </c>
      <c r="I29" s="99">
        <f t="shared" ref="I29" si="178">SUM(I24:I28)</f>
        <v>0</v>
      </c>
      <c r="J29" s="17">
        <f t="shared" ref="J29:K29" si="179">SUM(J24:J28)</f>
        <v>0</v>
      </c>
      <c r="K29" s="21">
        <f t="shared" si="179"/>
        <v>0</v>
      </c>
      <c r="L29" s="19">
        <f t="shared" ref="L29" si="180">SUM(L24:L28)</f>
        <v>0</v>
      </c>
      <c r="M29" s="30">
        <f t="shared" ref="M29:N29" si="181">SUM(M24:M28)</f>
        <v>0</v>
      </c>
      <c r="N29" s="21">
        <f t="shared" si="181"/>
        <v>0</v>
      </c>
      <c r="O29" s="19">
        <f t="shared" ref="O29" si="182">SUM(O24:O28)</f>
        <v>0</v>
      </c>
      <c r="P29" s="30">
        <f t="shared" ref="P29:Q29" si="183">SUM(P24:P28)</f>
        <v>0</v>
      </c>
      <c r="Q29" s="21">
        <f t="shared" si="183"/>
        <v>0</v>
      </c>
      <c r="R29" s="19">
        <f t="shared" ref="R29" si="184">SUM(R24:R28)</f>
        <v>0</v>
      </c>
      <c r="S29" s="30">
        <f t="shared" ref="S29:T29" si="185">SUM(S24:S28)</f>
        <v>0</v>
      </c>
      <c r="T29" s="21">
        <f t="shared" si="185"/>
        <v>0</v>
      </c>
      <c r="U29" s="19">
        <f t="shared" ref="U29" si="186">SUM(U24:U28)</f>
        <v>0</v>
      </c>
      <c r="V29" s="30">
        <f t="shared" ref="V29:W29" si="187">SUM(V24:V28)</f>
        <v>0</v>
      </c>
      <c r="W29" s="21">
        <f t="shared" si="187"/>
        <v>0</v>
      </c>
      <c r="X29" s="19">
        <f t="shared" ref="X29" si="188">SUM(X24:X28)</f>
        <v>0</v>
      </c>
      <c r="Y29" s="30">
        <f t="shared" ref="Y29:Z29" si="189">SUM(Y24:Y28)</f>
        <v>0</v>
      </c>
      <c r="Z29" s="21">
        <f t="shared" si="189"/>
        <v>0</v>
      </c>
      <c r="AA29" s="19">
        <f t="shared" ref="AA29" si="190">SUM(AA24:AA28)</f>
        <v>0</v>
      </c>
      <c r="AB29" s="30">
        <f t="shared" ref="AB29:AC29" si="191">SUM(AB24:AB28)</f>
        <v>0</v>
      </c>
      <c r="AC29" s="21">
        <f t="shared" si="191"/>
        <v>0</v>
      </c>
      <c r="AD29" s="131"/>
      <c r="AE29" s="21">
        <f t="shared" ref="AE29:AF29" si="192">SUM(AE24:AE28)</f>
        <v>0</v>
      </c>
      <c r="AF29" s="21">
        <f t="shared" si="192"/>
        <v>0</v>
      </c>
      <c r="AG29" s="131"/>
      <c r="AH29" s="20">
        <f t="shared" si="17"/>
        <v>0</v>
      </c>
      <c r="AI29" s="21">
        <f t="shared" si="169"/>
        <v>0</v>
      </c>
      <c r="AJ29" s="9">
        <f t="shared" si="170"/>
        <v>0</v>
      </c>
      <c r="AK29" s="30">
        <f t="shared" ref="AK29:AL29" si="193">SUM(AK24:AK28)</f>
        <v>0</v>
      </c>
      <c r="AL29" s="21">
        <f t="shared" si="193"/>
        <v>0</v>
      </c>
      <c r="AM29" s="19">
        <f t="shared" ref="AM29" si="194">SUM(AM24:AM28)</f>
        <v>0</v>
      </c>
      <c r="AN29" s="30">
        <f t="shared" ref="AN29:AO29" si="195">SUM(AN24:AN28)</f>
        <v>0</v>
      </c>
      <c r="AO29" s="21">
        <f t="shared" si="195"/>
        <v>0</v>
      </c>
      <c r="AP29" s="19">
        <f t="shared" ref="AP29" si="196">SUM(AP24:AP28)</f>
        <v>0</v>
      </c>
      <c r="AQ29" s="30">
        <f t="shared" ref="AQ29:AR29" si="197">SUM(AQ24:AQ28)</f>
        <v>0</v>
      </c>
      <c r="AR29" s="21">
        <f t="shared" si="197"/>
        <v>0</v>
      </c>
      <c r="AS29" s="19">
        <f t="shared" ref="AS29" si="198">SUM(AS24:AS28)</f>
        <v>0</v>
      </c>
      <c r="AT29" s="30">
        <f t="shared" ref="AT29:AU29" si="199">SUM(AT24:AT28)</f>
        <v>0</v>
      </c>
      <c r="AU29" s="21">
        <f t="shared" si="199"/>
        <v>0</v>
      </c>
      <c r="AV29" s="19">
        <f t="shared" ref="AV29" si="200">SUM(AV24:AV28)</f>
        <v>0</v>
      </c>
      <c r="AW29" s="17">
        <f t="shared" si="18"/>
        <v>0</v>
      </c>
      <c r="AX29" s="21">
        <f t="shared" si="171"/>
        <v>0</v>
      </c>
      <c r="AY29" s="19">
        <f t="shared" si="172"/>
        <v>0</v>
      </c>
      <c r="AZ29" s="30">
        <f t="shared" ref="AZ29:BA29" si="201">SUM(AZ24:AZ28)</f>
        <v>0</v>
      </c>
      <c r="BA29" s="21">
        <f t="shared" si="201"/>
        <v>0</v>
      </c>
      <c r="BB29" s="19">
        <f t="shared" ref="BB29" si="202">SUM(BB24:BB28)</f>
        <v>0</v>
      </c>
      <c r="BC29" s="30">
        <f t="shared" ref="BC29:BD29" si="203">SUM(BC24:BC28)</f>
        <v>0</v>
      </c>
      <c r="BD29" s="21">
        <f t="shared" si="203"/>
        <v>0</v>
      </c>
      <c r="BE29" s="19">
        <f t="shared" ref="BE29" si="204">SUM(BE24:BE28)</f>
        <v>0</v>
      </c>
      <c r="BF29" s="30">
        <f t="shared" ref="BF29:BG29" si="205">SUM(BF24:BF28)</f>
        <v>0</v>
      </c>
      <c r="BG29" s="21">
        <f t="shared" si="205"/>
        <v>0</v>
      </c>
      <c r="BH29" s="19">
        <f t="shared" ref="BH29" si="206">SUM(BH24:BH28)</f>
        <v>0</v>
      </c>
      <c r="BI29" s="30">
        <f t="shared" ref="BI29:BJ29" si="207">SUM(BI24:BI28)</f>
        <v>0</v>
      </c>
      <c r="BJ29" s="21">
        <f t="shared" si="207"/>
        <v>0</v>
      </c>
      <c r="BK29" s="19">
        <f t="shared" ref="BK29" si="208">SUM(BK24:BK28)</f>
        <v>0</v>
      </c>
      <c r="BL29" s="30">
        <f t="shared" ref="BL29:BM29" si="209">SUM(BL24:BL28)</f>
        <v>0</v>
      </c>
      <c r="BM29" s="21">
        <f t="shared" si="209"/>
        <v>0</v>
      </c>
      <c r="BN29" s="19">
        <f t="shared" ref="BN29" si="210">SUM(BN24:BN28)</f>
        <v>0</v>
      </c>
      <c r="BO29" s="30">
        <f t="shared" ref="BO29:BP29" si="211">SUM(BO24:BO28)</f>
        <v>0</v>
      </c>
      <c r="BP29" s="21">
        <f t="shared" si="211"/>
        <v>0</v>
      </c>
      <c r="BQ29" s="19">
        <f t="shared" ref="BQ29" si="212">SUM(BQ24:BQ28)</f>
        <v>0</v>
      </c>
      <c r="BR29" s="30">
        <f t="shared" ref="BR29:BS29" si="213">SUM(BR24:BR28)</f>
        <v>0</v>
      </c>
      <c r="BS29" s="21">
        <f t="shared" si="213"/>
        <v>0</v>
      </c>
      <c r="BT29" s="19">
        <f t="shared" ref="BT29" si="214">SUM(BT24:BT28)</f>
        <v>0</v>
      </c>
      <c r="BU29" s="30">
        <f t="shared" ref="BU29:BV29" si="215">SUM(BU24:BU28)</f>
        <v>0</v>
      </c>
      <c r="BV29" s="21">
        <f t="shared" si="215"/>
        <v>0</v>
      </c>
      <c r="BW29" s="19">
        <f t="shared" ref="BW29" si="216">SUM(BW24:BW28)</f>
        <v>0</v>
      </c>
      <c r="BX29" s="30">
        <f t="shared" ref="BX29:BY29" si="217">SUM(BX24:BX28)</f>
        <v>0</v>
      </c>
      <c r="BY29" s="21">
        <f t="shared" si="217"/>
        <v>0</v>
      </c>
      <c r="BZ29" s="19">
        <f t="shared" ref="BZ29" si="218">SUM(BZ24:BZ28)</f>
        <v>0</v>
      </c>
      <c r="CA29" s="30">
        <f t="shared" si="7"/>
        <v>0</v>
      </c>
      <c r="CB29" s="21">
        <f t="shared" si="7"/>
        <v>0</v>
      </c>
      <c r="CC29" s="19">
        <f t="shared" si="7"/>
        <v>0</v>
      </c>
      <c r="CD29" s="30">
        <f t="shared" ref="CD29:CE29" si="219">SUM(CD24:CD28)</f>
        <v>0</v>
      </c>
      <c r="CE29" s="21">
        <f t="shared" si="219"/>
        <v>0</v>
      </c>
      <c r="CF29" s="19">
        <f t="shared" ref="CF29" si="220">SUM(CF24:CF28)</f>
        <v>0</v>
      </c>
      <c r="CG29" s="30">
        <f t="shared" ref="CG29:CH29" si="221">SUM(CG24:CG28)</f>
        <v>0</v>
      </c>
      <c r="CH29" s="21">
        <f t="shared" si="221"/>
        <v>0</v>
      </c>
      <c r="CI29" s="19">
        <f t="shared" ref="CI29" si="222">SUM(CI24:CI28)</f>
        <v>0</v>
      </c>
      <c r="CJ29" s="30">
        <f t="shared" ref="CJ29:CK29" si="223">SUM(CJ24:CJ28)</f>
        <v>0</v>
      </c>
      <c r="CK29" s="21">
        <f t="shared" si="223"/>
        <v>0</v>
      </c>
      <c r="CL29" s="19">
        <f t="shared" ref="CL29" si="224">SUM(CL24:CL28)</f>
        <v>0</v>
      </c>
      <c r="CM29" s="30">
        <f t="shared" ref="CM29:CN29" si="225">SUM(CM24:CM28)</f>
        <v>0</v>
      </c>
      <c r="CN29" s="21">
        <f t="shared" si="225"/>
        <v>0</v>
      </c>
      <c r="CO29" s="19">
        <f t="shared" ref="CO29" si="226">SUM(CO24:CO28)</f>
        <v>0</v>
      </c>
      <c r="CP29" s="30">
        <f t="shared" ref="CP29" si="227">SUM(CP24:CP28)</f>
        <v>0</v>
      </c>
      <c r="CQ29" s="21">
        <f t="shared" si="8"/>
        <v>0</v>
      </c>
      <c r="CR29" s="19">
        <f t="shared" si="9"/>
        <v>0</v>
      </c>
      <c r="CS29" s="30">
        <f t="shared" ref="CS29:CT29" si="228">SUM(CS24:CS28)</f>
        <v>0</v>
      </c>
      <c r="CT29" s="21">
        <f t="shared" si="228"/>
        <v>0</v>
      </c>
      <c r="CU29" s="19">
        <f t="shared" ref="CU29" si="229">SUM(CU24:CU28)</f>
        <v>0</v>
      </c>
      <c r="CV29" s="17">
        <f t="shared" si="20"/>
        <v>0</v>
      </c>
      <c r="CW29" s="21">
        <f t="shared" si="173"/>
        <v>0</v>
      </c>
      <c r="CX29" s="19">
        <f t="shared" si="174"/>
        <v>0</v>
      </c>
      <c r="CY29" s="30">
        <f t="shared" ref="CY29:CZ29" si="230">SUM(CY24:CY28)</f>
        <v>0</v>
      </c>
      <c r="CZ29" s="21">
        <f t="shared" si="230"/>
        <v>0</v>
      </c>
      <c r="DA29" s="19">
        <f t="shared" ref="DA29" si="231">SUM(DA24:DA28)</f>
        <v>0</v>
      </c>
      <c r="DB29" s="30">
        <f t="shared" ref="DB29:DC29" si="232">SUM(DB24:DB28)</f>
        <v>0</v>
      </c>
      <c r="DC29" s="21">
        <f t="shared" si="232"/>
        <v>0</v>
      </c>
      <c r="DD29" s="19">
        <f t="shared" ref="DD29" si="233">SUM(DD24:DD28)</f>
        <v>0</v>
      </c>
      <c r="DE29" s="30">
        <f t="shared" ref="DE29:DF29" si="234">SUM(DE24:DE28)</f>
        <v>0</v>
      </c>
      <c r="DF29" s="21">
        <f t="shared" si="234"/>
        <v>0</v>
      </c>
      <c r="DG29" s="19">
        <f t="shared" ref="DG29" si="235">SUM(DG24:DG28)</f>
        <v>0</v>
      </c>
      <c r="DH29" s="30">
        <f t="shared" ref="DH29:DI29" si="236">SUM(DH24:DH28)</f>
        <v>0</v>
      </c>
      <c r="DI29" s="21">
        <f t="shared" si="236"/>
        <v>0</v>
      </c>
      <c r="DJ29" s="19">
        <f t="shared" ref="DJ29" si="237">SUM(DJ24:DJ28)</f>
        <v>0</v>
      </c>
      <c r="DK29" s="30">
        <f t="shared" ref="DK29:DL29" si="238">SUM(DK24:DK28)</f>
        <v>0</v>
      </c>
      <c r="DL29" s="21">
        <f t="shared" si="238"/>
        <v>0</v>
      </c>
      <c r="DM29" s="19">
        <f t="shared" ref="DM29" si="239">SUM(DM24:DM28)</f>
        <v>0</v>
      </c>
      <c r="DN29" s="30">
        <f t="shared" ref="DN29:DO29" si="240">SUM(DN24:DN28)</f>
        <v>0</v>
      </c>
      <c r="DO29" s="21">
        <f t="shared" si="240"/>
        <v>0</v>
      </c>
      <c r="DP29" s="19">
        <f t="shared" ref="DP29" si="241">SUM(DP24:DP28)</f>
        <v>0</v>
      </c>
      <c r="DQ29" s="30">
        <f t="shared" ref="DQ29:DR29" si="242">SUM(DQ24:DQ28)</f>
        <v>0</v>
      </c>
      <c r="DR29" s="21">
        <f t="shared" si="242"/>
        <v>0</v>
      </c>
      <c r="DS29" s="19">
        <f t="shared" ref="DS29" si="243">SUM(DS24:DS28)</f>
        <v>0</v>
      </c>
      <c r="DT29" s="30">
        <f t="shared" si="21"/>
        <v>0</v>
      </c>
      <c r="DU29" s="21">
        <f t="shared" si="21"/>
        <v>0</v>
      </c>
      <c r="DV29" s="19">
        <f t="shared" si="21"/>
        <v>0</v>
      </c>
      <c r="DW29" s="30">
        <f t="shared" ref="DW29:DX29" si="244">SUM(DW24:DW28)</f>
        <v>0</v>
      </c>
      <c r="DX29" s="21">
        <f t="shared" si="244"/>
        <v>0</v>
      </c>
      <c r="DY29" s="19">
        <f t="shared" ref="DY29" si="245">SUM(DY24:DY28)</f>
        <v>0</v>
      </c>
      <c r="DZ29" s="30">
        <f>SUM(DZ24:DZ28)</f>
        <v>0</v>
      </c>
      <c r="EA29" s="21">
        <f>SUM(EA24:EA28)</f>
        <v>0</v>
      </c>
      <c r="EB29" s="131"/>
      <c r="EC29" s="21">
        <f>SUM(EC24:EC28)</f>
        <v>0</v>
      </c>
      <c r="ED29" s="21">
        <f>SUM(ED24:ED28)</f>
        <v>0</v>
      </c>
      <c r="EE29" s="19">
        <f>SUM(EE24:EE28)</f>
        <v>0</v>
      </c>
      <c r="EF29" s="30">
        <f t="shared" ref="EF29:EG29" si="246">SUM(EF24:EF28)</f>
        <v>0</v>
      </c>
      <c r="EG29" s="21">
        <f t="shared" si="246"/>
        <v>0</v>
      </c>
      <c r="EH29" s="19">
        <f t="shared" ref="EH29" si="247">SUM(EH24:EH28)</f>
        <v>0</v>
      </c>
      <c r="EI29" s="21">
        <f t="shared" ref="EI29:EQ29" si="248">SUM(EI24:EI28)</f>
        <v>0</v>
      </c>
      <c r="EJ29" s="21">
        <f t="shared" si="248"/>
        <v>0</v>
      </c>
      <c r="EK29" s="19">
        <f t="shared" si="248"/>
        <v>0</v>
      </c>
      <c r="EL29" s="21">
        <f t="shared" si="248"/>
        <v>0</v>
      </c>
      <c r="EM29" s="21">
        <f t="shared" si="248"/>
        <v>0</v>
      </c>
      <c r="EN29" s="19">
        <f t="shared" si="248"/>
        <v>0</v>
      </c>
      <c r="EO29" s="21">
        <f t="shared" si="248"/>
        <v>0</v>
      </c>
      <c r="EP29" s="21">
        <f t="shared" si="248"/>
        <v>0</v>
      </c>
      <c r="EQ29" s="19">
        <f t="shared" si="248"/>
        <v>0</v>
      </c>
      <c r="ER29" s="17">
        <f t="shared" si="22"/>
        <v>0</v>
      </c>
      <c r="ES29" s="30">
        <f t="shared" si="12"/>
        <v>0</v>
      </c>
      <c r="ET29" s="9">
        <f t="shared" si="13"/>
        <v>0</v>
      </c>
      <c r="EU29" s="82"/>
      <c r="EV29" s="5"/>
      <c r="EW29" s="5"/>
      <c r="EX29" s="5"/>
      <c r="EY29" s="54"/>
      <c r="EZ29" s="54"/>
      <c r="FA29" s="54"/>
      <c r="FB29" s="54"/>
      <c r="FC29" s="54"/>
      <c r="FD29" s="54"/>
      <c r="FE29" s="54"/>
      <c r="FF29" s="54"/>
      <c r="FG29" s="54"/>
      <c r="FH29" s="54"/>
      <c r="FI29" s="54"/>
      <c r="FJ29" s="54"/>
      <c r="FK29" s="54"/>
      <c r="FL29" s="54"/>
      <c r="FM29" s="54"/>
      <c r="FN29" s="54"/>
      <c r="FO29" s="54"/>
      <c r="FP29" s="54"/>
      <c r="FQ29" s="54"/>
      <c r="FR29" s="54"/>
      <c r="FS29" s="54"/>
    </row>
    <row r="30" spans="1:175" s="55" customFormat="1" ht="16.5" thickBot="1" x14ac:dyDescent="0.3">
      <c r="A30" s="244">
        <v>20</v>
      </c>
      <c r="B30" s="165" t="s">
        <v>56</v>
      </c>
      <c r="C30" s="247" t="s">
        <v>176</v>
      </c>
      <c r="D30" s="17">
        <f t="shared" ref="D30:E30" si="249">SUM(D22,D23,D29)</f>
        <v>0</v>
      </c>
      <c r="E30" s="21">
        <f t="shared" si="249"/>
        <v>12717</v>
      </c>
      <c r="F30" s="99">
        <f t="shared" ref="F30" si="250">SUM(F22,F23,F29)</f>
        <v>12205</v>
      </c>
      <c r="G30" s="17">
        <f t="shared" ref="G30:H30" si="251">SUM(G22,G23,G29)</f>
        <v>0</v>
      </c>
      <c r="H30" s="21">
        <f t="shared" si="251"/>
        <v>0</v>
      </c>
      <c r="I30" s="99">
        <f t="shared" ref="I30" si="252">SUM(I22,I23,I29)</f>
        <v>0</v>
      </c>
      <c r="J30" s="17">
        <f t="shared" ref="J30:K30" si="253">SUM(J22,J23,J29)</f>
        <v>0</v>
      </c>
      <c r="K30" s="21">
        <f t="shared" si="253"/>
        <v>0</v>
      </c>
      <c r="L30" s="19">
        <f t="shared" ref="L30" si="254">SUM(L22,L23,L29)</f>
        <v>0</v>
      </c>
      <c r="M30" s="30">
        <f t="shared" ref="M30:N30" si="255">SUM(M22,M23,M29)</f>
        <v>0</v>
      </c>
      <c r="N30" s="21">
        <f t="shared" si="255"/>
        <v>0</v>
      </c>
      <c r="O30" s="19">
        <f t="shared" ref="O30" si="256">SUM(O22,O23,O29)</f>
        <v>0</v>
      </c>
      <c r="P30" s="30">
        <f t="shared" ref="P30:Q30" si="257">SUM(P22,P23,P29)</f>
        <v>0</v>
      </c>
      <c r="Q30" s="21">
        <f t="shared" si="257"/>
        <v>482</v>
      </c>
      <c r="R30" s="19">
        <f t="shared" ref="R30" si="258">SUM(R22,R23,R29)</f>
        <v>428</v>
      </c>
      <c r="S30" s="30">
        <f t="shared" ref="S30:T30" si="259">SUM(S22,S23,S29)</f>
        <v>0</v>
      </c>
      <c r="T30" s="21">
        <f t="shared" si="259"/>
        <v>0</v>
      </c>
      <c r="U30" s="19">
        <f t="shared" ref="U30" si="260">SUM(U22,U23,U29)</f>
        <v>0</v>
      </c>
      <c r="V30" s="30">
        <f t="shared" ref="V30:W30" si="261">SUM(V22,V23,V29)</f>
        <v>0</v>
      </c>
      <c r="W30" s="21">
        <f t="shared" si="261"/>
        <v>0</v>
      </c>
      <c r="X30" s="19">
        <f t="shared" ref="X30" si="262">SUM(X22,X23,X29)</f>
        <v>0</v>
      </c>
      <c r="Y30" s="30">
        <f t="shared" ref="Y30:Z30" si="263">SUM(Y22,Y23,Y29)</f>
        <v>0</v>
      </c>
      <c r="Z30" s="21">
        <f t="shared" si="263"/>
        <v>0</v>
      </c>
      <c r="AA30" s="19">
        <f t="shared" ref="AA30" si="264">SUM(AA22,AA23,AA29)</f>
        <v>0</v>
      </c>
      <c r="AB30" s="30">
        <f t="shared" ref="AB30:AC30" si="265">SUM(AB22,AB23,AB29)</f>
        <v>0</v>
      </c>
      <c r="AC30" s="21">
        <f t="shared" si="265"/>
        <v>0</v>
      </c>
      <c r="AD30" s="131"/>
      <c r="AE30" s="21">
        <f t="shared" ref="AE30:AF30" si="266">SUM(AE22,AE23,AE29)</f>
        <v>0</v>
      </c>
      <c r="AF30" s="21">
        <f t="shared" si="266"/>
        <v>0</v>
      </c>
      <c r="AG30" s="131"/>
      <c r="AH30" s="20">
        <f t="shared" si="17"/>
        <v>0</v>
      </c>
      <c r="AI30" s="21">
        <f t="shared" si="169"/>
        <v>0</v>
      </c>
      <c r="AJ30" s="9">
        <f t="shared" si="170"/>
        <v>0</v>
      </c>
      <c r="AK30" s="30">
        <f t="shared" ref="AK30:AL30" si="267">SUM(AK22,AK23,AK29)</f>
        <v>0</v>
      </c>
      <c r="AL30" s="21">
        <f t="shared" si="267"/>
        <v>0</v>
      </c>
      <c r="AM30" s="19">
        <f t="shared" ref="AM30" si="268">SUM(AM22,AM23,AM29)</f>
        <v>0</v>
      </c>
      <c r="AN30" s="30">
        <f t="shared" ref="AN30:AO30" si="269">SUM(AN22,AN23,AN29)</f>
        <v>0</v>
      </c>
      <c r="AO30" s="21">
        <f t="shared" si="269"/>
        <v>0</v>
      </c>
      <c r="AP30" s="19">
        <f t="shared" ref="AP30" si="270">SUM(AP22,AP23,AP29)</f>
        <v>0</v>
      </c>
      <c r="AQ30" s="30">
        <f t="shared" ref="AQ30:AR30" si="271">SUM(AQ22,AQ23,AQ29)</f>
        <v>0</v>
      </c>
      <c r="AR30" s="21">
        <f t="shared" si="271"/>
        <v>38</v>
      </c>
      <c r="AS30" s="19">
        <f t="shared" ref="AS30" si="272">SUM(AS22,AS23,AS29)</f>
        <v>32</v>
      </c>
      <c r="AT30" s="30">
        <f t="shared" ref="AT30:AU30" si="273">SUM(AT22,AT23,AT29)</f>
        <v>0</v>
      </c>
      <c r="AU30" s="21">
        <f t="shared" si="273"/>
        <v>25</v>
      </c>
      <c r="AV30" s="19">
        <f t="shared" ref="AV30" si="274">SUM(AV22,AV23,AV29)</f>
        <v>25</v>
      </c>
      <c r="AW30" s="17">
        <f t="shared" si="18"/>
        <v>0</v>
      </c>
      <c r="AX30" s="21">
        <f t="shared" si="171"/>
        <v>63</v>
      </c>
      <c r="AY30" s="19">
        <f t="shared" si="172"/>
        <v>57</v>
      </c>
      <c r="AZ30" s="30">
        <f t="shared" ref="AZ30:BA30" si="275">SUM(AZ22,AZ23,AZ29)</f>
        <v>0</v>
      </c>
      <c r="BA30" s="21">
        <f t="shared" si="275"/>
        <v>158</v>
      </c>
      <c r="BB30" s="19">
        <f t="shared" ref="BB30" si="276">SUM(BB22,BB23,BB29)</f>
        <v>158</v>
      </c>
      <c r="BC30" s="30">
        <f t="shared" ref="BC30:BD30" si="277">SUM(BC22,BC23,BC29)</f>
        <v>0</v>
      </c>
      <c r="BD30" s="21">
        <f t="shared" si="277"/>
        <v>0</v>
      </c>
      <c r="BE30" s="19">
        <f t="shared" ref="BE30" si="278">SUM(BE22,BE23,BE29)</f>
        <v>0</v>
      </c>
      <c r="BF30" s="30">
        <f t="shared" ref="BF30:BG30" si="279">SUM(BF22,BF23,BF29)</f>
        <v>0</v>
      </c>
      <c r="BG30" s="21">
        <f t="shared" si="279"/>
        <v>0</v>
      </c>
      <c r="BH30" s="19">
        <f t="shared" ref="BH30" si="280">SUM(BH22,BH23,BH29)</f>
        <v>0</v>
      </c>
      <c r="BI30" s="30">
        <f t="shared" ref="BI30:BJ30" si="281">SUM(BI22,BI23,BI29)</f>
        <v>0</v>
      </c>
      <c r="BJ30" s="21">
        <f t="shared" si="281"/>
        <v>0</v>
      </c>
      <c r="BK30" s="19">
        <f t="shared" ref="BK30" si="282">SUM(BK22,BK23,BK29)</f>
        <v>0</v>
      </c>
      <c r="BL30" s="30">
        <f t="shared" ref="BL30:BM30" si="283">SUM(BL22,BL23,BL29)</f>
        <v>0</v>
      </c>
      <c r="BM30" s="21">
        <f t="shared" si="283"/>
        <v>1419</v>
      </c>
      <c r="BN30" s="19">
        <f t="shared" ref="BN30" si="284">SUM(BN22,BN23,BN29)</f>
        <v>1419</v>
      </c>
      <c r="BO30" s="30">
        <f t="shared" ref="BO30:BP30" si="285">SUM(BO22,BO23,BO29)</f>
        <v>0</v>
      </c>
      <c r="BP30" s="21">
        <f t="shared" si="285"/>
        <v>28</v>
      </c>
      <c r="BQ30" s="19">
        <f t="shared" ref="BQ30" si="286">SUM(BQ22,BQ23,BQ29)</f>
        <v>0</v>
      </c>
      <c r="BR30" s="30">
        <f t="shared" ref="BR30:BS30" si="287">SUM(BR22,BR23,BR29)</f>
        <v>0</v>
      </c>
      <c r="BS30" s="21">
        <f t="shared" si="287"/>
        <v>1605</v>
      </c>
      <c r="BT30" s="19">
        <f t="shared" ref="BT30" si="288">SUM(BT22,BT23,BT29)</f>
        <v>1577</v>
      </c>
      <c r="BU30" s="30">
        <f t="shared" ref="BU30:BV30" si="289">SUM(BU22,BU23,BU29)</f>
        <v>0</v>
      </c>
      <c r="BV30" s="21">
        <f t="shared" si="289"/>
        <v>107</v>
      </c>
      <c r="BW30" s="19">
        <f t="shared" ref="BW30" si="290">SUM(BW22,BW23,BW29)</f>
        <v>24</v>
      </c>
      <c r="BX30" s="30">
        <f t="shared" ref="BX30:BY30" si="291">SUM(BX22,BX23,BX29)</f>
        <v>0</v>
      </c>
      <c r="BY30" s="21">
        <f t="shared" si="291"/>
        <v>181</v>
      </c>
      <c r="BZ30" s="19">
        <f t="shared" ref="BZ30" si="292">SUM(BZ22,BZ23,BZ29)</f>
        <v>181</v>
      </c>
      <c r="CA30" s="30">
        <f t="shared" si="7"/>
        <v>0</v>
      </c>
      <c r="CB30" s="21">
        <f t="shared" si="7"/>
        <v>288</v>
      </c>
      <c r="CC30" s="19">
        <f t="shared" si="7"/>
        <v>205</v>
      </c>
      <c r="CD30" s="30">
        <f t="shared" ref="CD30:CE30" si="293">SUM(CD22,CD23,CD29)</f>
        <v>0</v>
      </c>
      <c r="CE30" s="21">
        <f t="shared" si="293"/>
        <v>529</v>
      </c>
      <c r="CF30" s="19">
        <f t="shared" ref="CF30" si="294">SUM(CF22,CF23,CF29)</f>
        <v>515</v>
      </c>
      <c r="CG30" s="30">
        <f t="shared" ref="CG30:CH30" si="295">SUM(CG22,CG23,CG29)</f>
        <v>0</v>
      </c>
      <c r="CH30" s="21">
        <f t="shared" si="295"/>
        <v>22021</v>
      </c>
      <c r="CI30" s="19">
        <f t="shared" ref="CI30" si="296">SUM(CI22,CI23,CI29)</f>
        <v>21849</v>
      </c>
      <c r="CJ30" s="30">
        <f t="shared" ref="CJ30:CK30" si="297">SUM(CJ22,CJ23,CJ29)</f>
        <v>0</v>
      </c>
      <c r="CK30" s="21">
        <f t="shared" si="297"/>
        <v>20652</v>
      </c>
      <c r="CL30" s="19">
        <f t="shared" ref="CL30" si="298">SUM(CL22,CL23,CL29)</f>
        <v>19651</v>
      </c>
      <c r="CM30" s="30">
        <f t="shared" ref="CM30:CN30" si="299">SUM(CM22,CM23,CM29)</f>
        <v>0</v>
      </c>
      <c r="CN30" s="21">
        <f t="shared" si="299"/>
        <v>0</v>
      </c>
      <c r="CO30" s="19">
        <f t="shared" ref="CO30" si="300">SUM(CO22,CO23,CO29)</f>
        <v>0</v>
      </c>
      <c r="CP30" s="30">
        <f t="shared" ref="CP30" si="301">SUM(CP22,CP23,CP29)</f>
        <v>0</v>
      </c>
      <c r="CQ30" s="21">
        <f t="shared" si="8"/>
        <v>43202</v>
      </c>
      <c r="CR30" s="19">
        <f t="shared" si="9"/>
        <v>42015</v>
      </c>
      <c r="CS30" s="30">
        <f t="shared" ref="CS30:CT30" si="302">SUM(CS22,CS23,CS29)</f>
        <v>0</v>
      </c>
      <c r="CT30" s="21">
        <f t="shared" si="302"/>
        <v>316</v>
      </c>
      <c r="CU30" s="19">
        <f t="shared" ref="CU30" si="303">SUM(CU22,CU23,CU29)</f>
        <v>316</v>
      </c>
      <c r="CV30" s="17">
        <f t="shared" si="20"/>
        <v>0</v>
      </c>
      <c r="CW30" s="21">
        <f t="shared" si="173"/>
        <v>58673</v>
      </c>
      <c r="CX30" s="19">
        <f t="shared" si="174"/>
        <v>56803</v>
      </c>
      <c r="CY30" s="30">
        <f t="shared" ref="CY30:CZ30" si="304">SUM(CY22,CY23,CY29)</f>
        <v>0</v>
      </c>
      <c r="CZ30" s="21">
        <f t="shared" si="304"/>
        <v>0</v>
      </c>
      <c r="DA30" s="19">
        <f t="shared" ref="DA30" si="305">SUM(DA22,DA23,DA29)</f>
        <v>0</v>
      </c>
      <c r="DB30" s="30">
        <f t="shared" ref="DB30:DC30" si="306">SUM(DB22,DB23,DB29)</f>
        <v>0</v>
      </c>
      <c r="DC30" s="21">
        <f t="shared" si="306"/>
        <v>0</v>
      </c>
      <c r="DD30" s="19">
        <f t="shared" ref="DD30" si="307">SUM(DD22,DD23,DD29)</f>
        <v>0</v>
      </c>
      <c r="DE30" s="30">
        <f t="shared" ref="DE30:DF30" si="308">SUM(DE22,DE23,DE29)</f>
        <v>0</v>
      </c>
      <c r="DF30" s="21">
        <f t="shared" si="308"/>
        <v>193</v>
      </c>
      <c r="DG30" s="19">
        <f t="shared" ref="DG30" si="309">SUM(DG22,DG23,DG29)</f>
        <v>0</v>
      </c>
      <c r="DH30" s="30">
        <f t="shared" ref="DH30:DI30" si="310">SUM(DH22,DH23,DH29)</f>
        <v>0</v>
      </c>
      <c r="DI30" s="21">
        <f t="shared" si="310"/>
        <v>153</v>
      </c>
      <c r="DJ30" s="19">
        <f t="shared" ref="DJ30" si="311">SUM(DJ22,DJ23,DJ29)</f>
        <v>150</v>
      </c>
      <c r="DK30" s="30">
        <f t="shared" ref="DK30:DL30" si="312">SUM(DK22,DK23,DK29)</f>
        <v>0</v>
      </c>
      <c r="DL30" s="21">
        <f t="shared" si="312"/>
        <v>106</v>
      </c>
      <c r="DM30" s="19">
        <f t="shared" ref="DM30" si="313">SUM(DM22,DM23,DM29)</f>
        <v>95</v>
      </c>
      <c r="DN30" s="30">
        <f t="shared" ref="DN30:DO30" si="314">SUM(DN22,DN23,DN29)</f>
        <v>0</v>
      </c>
      <c r="DO30" s="21">
        <f t="shared" si="314"/>
        <v>0</v>
      </c>
      <c r="DP30" s="19">
        <f t="shared" ref="DP30" si="315">SUM(DP22,DP23,DP29)</f>
        <v>0</v>
      </c>
      <c r="DQ30" s="30">
        <f t="shared" ref="DQ30:DR30" si="316">SUM(DQ22,DQ23,DQ29)</f>
        <v>0</v>
      </c>
      <c r="DR30" s="21">
        <f t="shared" si="316"/>
        <v>1161</v>
      </c>
      <c r="DS30" s="19">
        <f t="shared" ref="DS30" si="317">SUM(DS22,DS23,DS29)</f>
        <v>559</v>
      </c>
      <c r="DT30" s="30">
        <f t="shared" si="21"/>
        <v>0</v>
      </c>
      <c r="DU30" s="21">
        <f t="shared" si="21"/>
        <v>1613</v>
      </c>
      <c r="DV30" s="19">
        <f t="shared" si="21"/>
        <v>804</v>
      </c>
      <c r="DW30" s="30">
        <f t="shared" ref="DW30:DX30" si="318">SUM(DW22,DW23,DW29)</f>
        <v>0</v>
      </c>
      <c r="DX30" s="21">
        <f t="shared" si="318"/>
        <v>0</v>
      </c>
      <c r="DY30" s="19">
        <f t="shared" ref="DY30" si="319">SUM(DY22,DY23,DY29)</f>
        <v>0</v>
      </c>
      <c r="DZ30" s="30">
        <f>SUM(DZ22,DZ23,DZ29)</f>
        <v>0</v>
      </c>
      <c r="EA30" s="21">
        <f>SUM(EA22,EA23,EA29)</f>
        <v>0</v>
      </c>
      <c r="EB30" s="131"/>
      <c r="EC30" s="21">
        <f>SUM(EC22,EC23,EC29)</f>
        <v>0</v>
      </c>
      <c r="ED30" s="21">
        <f>SUM(ED22,ED23,ED29)</f>
        <v>69</v>
      </c>
      <c r="EE30" s="19">
        <f>SUM(EE22,EE23,EE29)</f>
        <v>0</v>
      </c>
      <c r="EF30" s="30">
        <f t="shared" ref="EF30:EG30" si="320">SUM(EF22,EF23,EF29)</f>
        <v>0</v>
      </c>
      <c r="EG30" s="21">
        <f t="shared" si="320"/>
        <v>42</v>
      </c>
      <c r="EH30" s="19">
        <f t="shared" ref="EH30" si="321">SUM(EH22,EH23,EH29)</f>
        <v>7</v>
      </c>
      <c r="EI30" s="21">
        <f t="shared" ref="EI30:EQ30" si="322">SUM(EI22,EI23,EI29)</f>
        <v>0</v>
      </c>
      <c r="EJ30" s="21">
        <f t="shared" si="322"/>
        <v>0</v>
      </c>
      <c r="EK30" s="19">
        <f t="shared" si="322"/>
        <v>0</v>
      </c>
      <c r="EL30" s="21">
        <f t="shared" si="322"/>
        <v>0</v>
      </c>
      <c r="EM30" s="21">
        <f t="shared" si="322"/>
        <v>0</v>
      </c>
      <c r="EN30" s="19">
        <f t="shared" si="322"/>
        <v>0</v>
      </c>
      <c r="EO30" s="21">
        <f t="shared" si="322"/>
        <v>0</v>
      </c>
      <c r="EP30" s="21">
        <f t="shared" si="322"/>
        <v>65000</v>
      </c>
      <c r="EQ30" s="19">
        <f t="shared" si="322"/>
        <v>0</v>
      </c>
      <c r="ER30" s="17">
        <f t="shared" si="22"/>
        <v>0</v>
      </c>
      <c r="ES30" s="30">
        <f t="shared" si="12"/>
        <v>125397</v>
      </c>
      <c r="ET30" s="9">
        <f t="shared" si="13"/>
        <v>57614</v>
      </c>
      <c r="EU30" s="82"/>
      <c r="EV30" s="5"/>
      <c r="EW30" s="5"/>
      <c r="EX30" s="5"/>
      <c r="EY30" s="54"/>
      <c r="EZ30" s="54"/>
      <c r="FA30" s="54"/>
      <c r="FB30" s="54"/>
      <c r="FC30" s="54"/>
      <c r="FD30" s="54"/>
      <c r="FE30" s="54"/>
      <c r="FF30" s="54"/>
      <c r="FG30" s="54"/>
      <c r="FH30" s="54"/>
      <c r="FI30" s="54"/>
      <c r="FJ30" s="54"/>
      <c r="FK30" s="54"/>
      <c r="FL30" s="54"/>
      <c r="FM30" s="54"/>
      <c r="FN30" s="54"/>
      <c r="FO30" s="54"/>
      <c r="FP30" s="54"/>
      <c r="FQ30" s="54"/>
      <c r="FR30" s="54"/>
      <c r="FS30" s="54"/>
    </row>
    <row r="31" spans="1:175" s="55" customFormat="1" ht="16.5" thickBot="1" x14ac:dyDescent="0.3">
      <c r="A31" s="243">
        <v>21</v>
      </c>
      <c r="B31" s="166" t="s">
        <v>57</v>
      </c>
      <c r="C31" s="251" t="s">
        <v>177</v>
      </c>
      <c r="D31" s="120">
        <f t="shared" ref="D31:E31" si="323">SUM(D21,D30)</f>
        <v>331561</v>
      </c>
      <c r="E31" s="121">
        <f t="shared" si="323"/>
        <v>424396</v>
      </c>
      <c r="F31" s="177">
        <f t="shared" ref="F31" si="324">SUM(F21,F30)</f>
        <v>328425</v>
      </c>
      <c r="G31" s="120">
        <f t="shared" ref="G31:H31" si="325">SUM(G21,G30)</f>
        <v>43214</v>
      </c>
      <c r="H31" s="121">
        <f t="shared" si="325"/>
        <v>58296</v>
      </c>
      <c r="I31" s="177">
        <f t="shared" ref="I31" si="326">SUM(I21,I30)</f>
        <v>58296</v>
      </c>
      <c r="J31" s="120">
        <f t="shared" ref="J31:K31" si="327">SUM(J21,J30)</f>
        <v>421195</v>
      </c>
      <c r="K31" s="121">
        <f t="shared" si="327"/>
        <v>411252</v>
      </c>
      <c r="L31" s="176">
        <f t="shared" ref="L31" si="328">SUM(L21,L30)</f>
        <v>314323</v>
      </c>
      <c r="M31" s="134">
        <f t="shared" ref="M31:N31" si="329">SUM(M21,M30)</f>
        <v>464409</v>
      </c>
      <c r="N31" s="121">
        <f t="shared" si="329"/>
        <v>469548</v>
      </c>
      <c r="O31" s="176">
        <f t="shared" ref="O31" si="330">SUM(O21,O30)</f>
        <v>372619</v>
      </c>
      <c r="P31" s="134">
        <f t="shared" ref="P31:Q31" si="331">SUM(P21,P30)</f>
        <v>50260</v>
      </c>
      <c r="Q31" s="121">
        <f t="shared" si="331"/>
        <v>57060</v>
      </c>
      <c r="R31" s="176">
        <f t="shared" ref="R31" si="332">SUM(R21,R30)</f>
        <v>56345</v>
      </c>
      <c r="S31" s="134">
        <f t="shared" ref="S31:T31" si="333">SUM(S21,S30)</f>
        <v>21616</v>
      </c>
      <c r="T31" s="121">
        <f t="shared" si="333"/>
        <v>22045</v>
      </c>
      <c r="U31" s="176">
        <f t="shared" ref="U31" si="334">SUM(U21,U30)</f>
        <v>21465</v>
      </c>
      <c r="V31" s="134">
        <f t="shared" ref="V31:W31" si="335">SUM(V21,V30)</f>
        <v>87218</v>
      </c>
      <c r="W31" s="121">
        <f t="shared" si="335"/>
        <v>95695</v>
      </c>
      <c r="X31" s="176">
        <f t="shared" ref="X31" si="336">SUM(X21,X30)</f>
        <v>94098</v>
      </c>
      <c r="Y31" s="134">
        <f t="shared" ref="Y31:Z31" si="337">SUM(Y21,Y30)</f>
        <v>8729</v>
      </c>
      <c r="Z31" s="121">
        <f t="shared" si="337"/>
        <v>10591</v>
      </c>
      <c r="AA31" s="176">
        <f t="shared" ref="AA31" si="338">SUM(AA21,AA30)</f>
        <v>8635</v>
      </c>
      <c r="AB31" s="134">
        <f t="shared" ref="AB31:AC31" si="339">SUM(AB21,AB30)</f>
        <v>117563</v>
      </c>
      <c r="AC31" s="121">
        <f t="shared" si="339"/>
        <v>128331</v>
      </c>
      <c r="AD31" s="135">
        <f>AC31/AB31</f>
        <v>1.0915934435153918</v>
      </c>
      <c r="AE31" s="121">
        <f t="shared" ref="AE31:AF31" si="340">SUM(AE21,AE30)</f>
        <v>35217</v>
      </c>
      <c r="AF31" s="121">
        <f t="shared" si="340"/>
        <v>7393</v>
      </c>
      <c r="AG31" s="133">
        <f t="shared" si="16"/>
        <v>0.20992702388051226</v>
      </c>
      <c r="AH31" s="20">
        <f t="shared" si="17"/>
        <v>117563</v>
      </c>
      <c r="AI31" s="21">
        <f t="shared" si="169"/>
        <v>128331</v>
      </c>
      <c r="AJ31" s="9">
        <f t="shared" si="170"/>
        <v>124198</v>
      </c>
      <c r="AK31" s="134">
        <f t="shared" ref="AK31:AL31" si="341">SUM(AK21,AK30)</f>
        <v>7393</v>
      </c>
      <c r="AL31" s="121">
        <f t="shared" si="341"/>
        <v>7617</v>
      </c>
      <c r="AM31" s="176">
        <f t="shared" ref="AM31" si="342">SUM(AM21,AM30)</f>
        <v>4354</v>
      </c>
      <c r="AN31" s="134">
        <f t="shared" ref="AN31:AO31" si="343">SUM(AN21,AN30)</f>
        <v>40324</v>
      </c>
      <c r="AO31" s="121">
        <f t="shared" si="343"/>
        <v>42253</v>
      </c>
      <c r="AP31" s="176">
        <f t="shared" ref="AP31" si="344">SUM(AP21,AP30)</f>
        <v>41725</v>
      </c>
      <c r="AQ31" s="134">
        <f t="shared" ref="AQ31:AR31" si="345">SUM(AQ21,AQ30)</f>
        <v>117693</v>
      </c>
      <c r="AR31" s="121">
        <f t="shared" si="345"/>
        <v>134029</v>
      </c>
      <c r="AS31" s="176">
        <f t="shared" ref="AS31" si="346">SUM(AS21,AS30)</f>
        <v>127985</v>
      </c>
      <c r="AT31" s="134">
        <f t="shared" ref="AT31:AU31" si="347">SUM(AT21,AT30)</f>
        <v>3793</v>
      </c>
      <c r="AU31" s="121">
        <f t="shared" si="347"/>
        <v>3818</v>
      </c>
      <c r="AV31" s="176">
        <f t="shared" ref="AV31" si="348">SUM(AV21,AV30)</f>
        <v>2303</v>
      </c>
      <c r="AW31" s="17">
        <f t="shared" si="18"/>
        <v>169203</v>
      </c>
      <c r="AX31" s="21">
        <f t="shared" si="171"/>
        <v>187717</v>
      </c>
      <c r="AY31" s="19">
        <f t="shared" si="172"/>
        <v>176367</v>
      </c>
      <c r="AZ31" s="134">
        <f t="shared" ref="AZ31:BA31" si="349">SUM(AZ21,AZ30)</f>
        <v>20571</v>
      </c>
      <c r="BA31" s="121">
        <f t="shared" si="349"/>
        <v>37742</v>
      </c>
      <c r="BB31" s="176">
        <f t="shared" ref="BB31" si="350">SUM(BB21,BB30)</f>
        <v>33255</v>
      </c>
      <c r="BC31" s="134">
        <f t="shared" ref="BC31:BD31" si="351">SUM(BC21,BC30)</f>
        <v>0</v>
      </c>
      <c r="BD31" s="121">
        <f t="shared" si="351"/>
        <v>0</v>
      </c>
      <c r="BE31" s="176">
        <f t="shared" ref="BE31" si="352">SUM(BE21,BE30)</f>
        <v>0</v>
      </c>
      <c r="BF31" s="134">
        <f t="shared" ref="BF31:BG31" si="353">SUM(BF21,BF30)</f>
        <v>12327</v>
      </c>
      <c r="BG31" s="121">
        <f t="shared" si="353"/>
        <v>13600</v>
      </c>
      <c r="BH31" s="176">
        <f t="shared" ref="BH31" si="354">SUM(BH21,BH30)</f>
        <v>12176</v>
      </c>
      <c r="BI31" s="134">
        <f t="shared" ref="BI31:BJ31" si="355">SUM(BI21,BI30)</f>
        <v>47921</v>
      </c>
      <c r="BJ31" s="121">
        <f t="shared" si="355"/>
        <v>46236</v>
      </c>
      <c r="BK31" s="176">
        <f t="shared" ref="BK31" si="356">SUM(BK21,BK30)</f>
        <v>43886</v>
      </c>
      <c r="BL31" s="134">
        <f t="shared" ref="BL31:BM31" si="357">SUM(BL21,BL30)</f>
        <v>249767</v>
      </c>
      <c r="BM31" s="121">
        <f t="shared" si="357"/>
        <v>253726</v>
      </c>
      <c r="BN31" s="176">
        <f t="shared" ref="BN31" si="358">SUM(BN21,BN30)</f>
        <v>227071</v>
      </c>
      <c r="BO31" s="134">
        <f t="shared" ref="BO31:BP31" si="359">SUM(BO21,BO30)</f>
        <v>3447</v>
      </c>
      <c r="BP31" s="121">
        <f t="shared" si="359"/>
        <v>3480</v>
      </c>
      <c r="BQ31" s="176">
        <f t="shared" ref="BQ31" si="360">SUM(BQ21,BQ30)</f>
        <v>1639</v>
      </c>
      <c r="BR31" s="134">
        <f t="shared" ref="BR31:BS31" si="361">SUM(BR21,BR30)</f>
        <v>334033</v>
      </c>
      <c r="BS31" s="121">
        <f t="shared" si="361"/>
        <v>354784</v>
      </c>
      <c r="BT31" s="176">
        <f t="shared" ref="BT31" si="362">SUM(BT21,BT30)</f>
        <v>318027</v>
      </c>
      <c r="BU31" s="134">
        <f t="shared" ref="BU31:BV31" si="363">SUM(BU21,BU30)</f>
        <v>81209</v>
      </c>
      <c r="BV31" s="121">
        <f t="shared" si="363"/>
        <v>92488</v>
      </c>
      <c r="BW31" s="176">
        <f t="shared" ref="BW31" si="364">SUM(BW21,BW30)</f>
        <v>71474</v>
      </c>
      <c r="BX31" s="134">
        <f t="shared" ref="BX31:BY31" si="365">SUM(BX21,BX30)</f>
        <v>89563</v>
      </c>
      <c r="BY31" s="121">
        <f t="shared" si="365"/>
        <v>90108</v>
      </c>
      <c r="BZ31" s="176">
        <f t="shared" ref="BZ31" si="366">SUM(BZ21,BZ30)</f>
        <v>81638</v>
      </c>
      <c r="CA31" s="134">
        <f t="shared" si="7"/>
        <v>170772</v>
      </c>
      <c r="CB31" s="121">
        <f t="shared" si="7"/>
        <v>182596</v>
      </c>
      <c r="CC31" s="176">
        <f t="shared" si="7"/>
        <v>153112</v>
      </c>
      <c r="CD31" s="134">
        <f t="shared" ref="CD31:CE31" si="367">SUM(CD21,CD30)</f>
        <v>141971</v>
      </c>
      <c r="CE31" s="121">
        <f t="shared" si="367"/>
        <v>168874</v>
      </c>
      <c r="CF31" s="176">
        <f t="shared" ref="CF31" si="368">SUM(CF21,CF30)</f>
        <v>164685</v>
      </c>
      <c r="CG31" s="134">
        <f t="shared" ref="CG31:CH31" si="369">SUM(CG21,CG30)</f>
        <v>77115</v>
      </c>
      <c r="CH31" s="121">
        <f t="shared" si="369"/>
        <v>117837</v>
      </c>
      <c r="CI31" s="176">
        <f t="shared" ref="CI31" si="370">SUM(CI21,CI30)</f>
        <v>116379</v>
      </c>
      <c r="CJ31" s="134">
        <f t="shared" ref="CJ31:CK31" si="371">SUM(CJ21,CJ30)</f>
        <v>177372</v>
      </c>
      <c r="CK31" s="121">
        <f t="shared" si="371"/>
        <v>234668</v>
      </c>
      <c r="CL31" s="176">
        <f t="shared" ref="CL31" si="372">SUM(CL21,CL30)</f>
        <v>232840</v>
      </c>
      <c r="CM31" s="134">
        <f t="shared" ref="CM31:CN31" si="373">SUM(CM21,CM30)</f>
        <v>15120</v>
      </c>
      <c r="CN31" s="121">
        <f t="shared" si="373"/>
        <v>19670</v>
      </c>
      <c r="CO31" s="176">
        <f t="shared" ref="CO31" si="374">SUM(CO21,CO30)</f>
        <v>19489</v>
      </c>
      <c r="CP31" s="134">
        <f t="shared" ref="CP31" si="375">SUM(CP21,CP30)</f>
        <v>411578</v>
      </c>
      <c r="CQ31" s="121">
        <f t="shared" si="8"/>
        <v>541049</v>
      </c>
      <c r="CR31" s="176">
        <f t="shared" si="9"/>
        <v>533393</v>
      </c>
      <c r="CS31" s="134">
        <f t="shared" ref="CS31:CT31" si="376">SUM(CS21,CS30)</f>
        <v>406</v>
      </c>
      <c r="CT31" s="121">
        <f t="shared" si="376"/>
        <v>722</v>
      </c>
      <c r="CU31" s="176">
        <f t="shared" ref="CU31" si="377">SUM(CU21,CU30)</f>
        <v>494</v>
      </c>
      <c r="CV31" s="17">
        <f t="shared" si="20"/>
        <v>2049785</v>
      </c>
      <c r="CW31" s="21">
        <f t="shared" si="173"/>
        <v>2346203</v>
      </c>
      <c r="CX31" s="19">
        <f t="shared" si="174"/>
        <v>2062980</v>
      </c>
      <c r="CY31" s="134">
        <f t="shared" ref="CY31:CZ31" si="378">SUM(CY21,CY30)</f>
        <v>11394</v>
      </c>
      <c r="CZ31" s="121">
        <f t="shared" si="378"/>
        <v>13348</v>
      </c>
      <c r="DA31" s="176">
        <f t="shared" ref="DA31" si="379">SUM(DA21,DA30)</f>
        <v>12027</v>
      </c>
      <c r="DB31" s="134">
        <f t="shared" ref="DB31:DC31" si="380">SUM(DB21,DB30)</f>
        <v>45243</v>
      </c>
      <c r="DC31" s="121">
        <f t="shared" si="380"/>
        <v>48246</v>
      </c>
      <c r="DD31" s="176">
        <f t="shared" ref="DD31" si="381">SUM(DD21,DD30)</f>
        <v>48246</v>
      </c>
      <c r="DE31" s="134">
        <f t="shared" ref="DE31:DF31" si="382">SUM(DE21,DE30)</f>
        <v>15682</v>
      </c>
      <c r="DF31" s="121">
        <f t="shared" si="382"/>
        <v>2356</v>
      </c>
      <c r="DG31" s="176">
        <f t="shared" ref="DG31" si="383">SUM(DG21,DG30)</f>
        <v>1562</v>
      </c>
      <c r="DH31" s="134">
        <f t="shared" ref="DH31:DI31" si="384">SUM(DH21,DH30)</f>
        <v>45809</v>
      </c>
      <c r="DI31" s="121">
        <f t="shared" si="384"/>
        <v>70574</v>
      </c>
      <c r="DJ31" s="176">
        <f t="shared" ref="DJ31" si="385">SUM(DJ21,DJ30)</f>
        <v>70571</v>
      </c>
      <c r="DK31" s="134">
        <f t="shared" ref="DK31:DL31" si="386">SUM(DK21,DK30)</f>
        <v>59692</v>
      </c>
      <c r="DL31" s="121">
        <f t="shared" si="386"/>
        <v>87973</v>
      </c>
      <c r="DM31" s="176">
        <f t="shared" ref="DM31" si="387">SUM(DM21,DM30)</f>
        <v>86890</v>
      </c>
      <c r="DN31" s="134">
        <f t="shared" ref="DN31:DO31" si="388">SUM(DN21,DN30)</f>
        <v>17722</v>
      </c>
      <c r="DO31" s="121">
        <f t="shared" si="388"/>
        <v>17722</v>
      </c>
      <c r="DP31" s="176">
        <f t="shared" ref="DP31" si="389">SUM(DP21,DP30)</f>
        <v>17465</v>
      </c>
      <c r="DQ31" s="134">
        <f t="shared" ref="DQ31:DR31" si="390">SUM(DQ21,DQ30)</f>
        <v>129054</v>
      </c>
      <c r="DR31" s="121">
        <f t="shared" si="390"/>
        <v>178434</v>
      </c>
      <c r="DS31" s="19">
        <f t="shared" ref="DS31" si="391">SUM(DS21,DS30)</f>
        <v>177832</v>
      </c>
      <c r="DT31" s="134">
        <f t="shared" si="21"/>
        <v>324596</v>
      </c>
      <c r="DU31" s="121">
        <f t="shared" si="21"/>
        <v>418653</v>
      </c>
      <c r="DV31" s="176">
        <f t="shared" si="21"/>
        <v>414593</v>
      </c>
      <c r="DW31" s="134">
        <f t="shared" ref="DW31:DX31" si="392">SUM(DW21,DW30)</f>
        <v>58</v>
      </c>
      <c r="DX31" s="121">
        <f t="shared" si="392"/>
        <v>58</v>
      </c>
      <c r="DY31" s="176">
        <f t="shared" ref="DY31" si="393">SUM(DY21,DY30)</f>
        <v>58</v>
      </c>
      <c r="DZ31" s="134">
        <f>SUM(DZ21,DZ30)</f>
        <v>90757</v>
      </c>
      <c r="EA31" s="121">
        <f>SUM(EA21,EA30)</f>
        <v>101943</v>
      </c>
      <c r="EB31" s="133">
        <f t="shared" si="11"/>
        <v>1.1232522009321595</v>
      </c>
      <c r="EC31" s="121">
        <f>SUM(EC21,EC30)</f>
        <v>103463</v>
      </c>
      <c r="ED31" s="121">
        <f>SUM(ED21,ED30)</f>
        <v>119742</v>
      </c>
      <c r="EE31" s="176">
        <f>SUM(EE21,EE30)</f>
        <v>118153</v>
      </c>
      <c r="EF31" s="134">
        <f t="shared" ref="EF31:EG31" si="394">SUM(EF21,EF30)</f>
        <v>132442</v>
      </c>
      <c r="EG31" s="121">
        <f t="shared" si="394"/>
        <v>139983</v>
      </c>
      <c r="EH31" s="176">
        <f t="shared" ref="EH31" si="395">SUM(EH21,EH30)</f>
        <v>125922</v>
      </c>
      <c r="EI31" s="121">
        <f t="shared" ref="EI31:EQ31" si="396">SUM(EI21,EI30)</f>
        <v>0</v>
      </c>
      <c r="EJ31" s="121">
        <f t="shared" si="396"/>
        <v>136152</v>
      </c>
      <c r="EK31" s="176">
        <f t="shared" si="396"/>
        <v>0</v>
      </c>
      <c r="EL31" s="121">
        <f t="shared" si="396"/>
        <v>0</v>
      </c>
      <c r="EM31" s="121">
        <f t="shared" si="396"/>
        <v>46177</v>
      </c>
      <c r="EN31" s="176">
        <f t="shared" si="396"/>
        <v>0</v>
      </c>
      <c r="EO31" s="121">
        <f t="shared" si="396"/>
        <v>0</v>
      </c>
      <c r="EP31" s="121">
        <f t="shared" si="396"/>
        <v>160000</v>
      </c>
      <c r="EQ31" s="176">
        <f t="shared" si="396"/>
        <v>0</v>
      </c>
      <c r="ER31" s="17">
        <f t="shared" si="22"/>
        <v>2610344</v>
      </c>
      <c r="ES31" s="30">
        <f t="shared" si="12"/>
        <v>3366968</v>
      </c>
      <c r="ET31" s="9">
        <f t="shared" si="13"/>
        <v>2721706</v>
      </c>
      <c r="EU31" s="82"/>
      <c r="EV31" s="5"/>
      <c r="EW31" s="5"/>
      <c r="EX31" s="5"/>
      <c r="EY31" s="54"/>
      <c r="EZ31" s="54"/>
      <c r="FA31" s="54"/>
      <c r="FB31" s="54"/>
      <c r="FC31" s="54"/>
      <c r="FD31" s="54"/>
      <c r="FE31" s="54"/>
      <c r="FF31" s="54"/>
      <c r="FG31" s="54"/>
      <c r="FH31" s="54"/>
      <c r="FI31" s="54"/>
      <c r="FJ31" s="54"/>
      <c r="FK31" s="54"/>
      <c r="FL31" s="54"/>
      <c r="FM31" s="54"/>
      <c r="FN31" s="54"/>
      <c r="FO31" s="54"/>
      <c r="FP31" s="54"/>
      <c r="FQ31" s="54"/>
      <c r="FR31" s="54"/>
      <c r="FS31" s="54"/>
    </row>
    <row r="32" spans="1:175" s="63" customFormat="1" x14ac:dyDescent="0.25">
      <c r="A32" s="160">
        <v>22</v>
      </c>
      <c r="B32" s="161" t="s">
        <v>58</v>
      </c>
      <c r="C32" s="248" t="s">
        <v>178</v>
      </c>
      <c r="D32" s="122"/>
      <c r="E32" s="123"/>
      <c r="F32" s="183"/>
      <c r="G32" s="122"/>
      <c r="H32" s="123"/>
      <c r="I32" s="189"/>
      <c r="J32" s="122"/>
      <c r="K32" s="123"/>
      <c r="L32" s="199"/>
      <c r="M32" s="125"/>
      <c r="N32" s="123"/>
      <c r="O32" s="205"/>
      <c r="P32" s="125"/>
      <c r="Q32" s="123"/>
      <c r="R32" s="199"/>
      <c r="S32" s="125"/>
      <c r="T32" s="123"/>
      <c r="U32" s="199"/>
      <c r="V32" s="125"/>
      <c r="W32" s="123"/>
      <c r="X32" s="199"/>
      <c r="Y32" s="125"/>
      <c r="Z32" s="123"/>
      <c r="AA32" s="199"/>
      <c r="AB32" s="125">
        <f t="shared" ref="AB32:AC36" si="397">S32+V32+Y32</f>
        <v>0</v>
      </c>
      <c r="AC32" s="123">
        <f t="shared" si="397"/>
        <v>0</v>
      </c>
      <c r="AD32" s="124"/>
      <c r="AE32" s="123"/>
      <c r="AF32" s="123"/>
      <c r="AG32" s="124"/>
      <c r="AH32" s="58">
        <f t="shared" si="17"/>
        <v>0</v>
      </c>
      <c r="AI32" s="22">
        <f t="shared" si="169"/>
        <v>0</v>
      </c>
      <c r="AJ32" s="23">
        <f t="shared" si="170"/>
        <v>0</v>
      </c>
      <c r="AK32" s="125"/>
      <c r="AL32" s="123"/>
      <c r="AM32" s="199"/>
      <c r="AN32" s="125"/>
      <c r="AO32" s="123"/>
      <c r="AP32" s="199"/>
      <c r="AQ32" s="125"/>
      <c r="AR32" s="123"/>
      <c r="AS32" s="199"/>
      <c r="AT32" s="125"/>
      <c r="AU32" s="123"/>
      <c r="AV32" s="199"/>
      <c r="AW32" s="58">
        <f t="shared" si="18"/>
        <v>0</v>
      </c>
      <c r="AX32" s="57">
        <f t="shared" si="171"/>
        <v>0</v>
      </c>
      <c r="AY32" s="23">
        <f t="shared" si="172"/>
        <v>0</v>
      </c>
      <c r="AZ32" s="125"/>
      <c r="BA32" s="123"/>
      <c r="BB32" s="199"/>
      <c r="BC32" s="125"/>
      <c r="BD32" s="123"/>
      <c r="BE32" s="199"/>
      <c r="BF32" s="125"/>
      <c r="BG32" s="123"/>
      <c r="BH32" s="199"/>
      <c r="BI32" s="125"/>
      <c r="BJ32" s="123"/>
      <c r="BK32" s="199"/>
      <c r="BL32" s="125"/>
      <c r="BM32" s="123"/>
      <c r="BN32" s="199"/>
      <c r="BO32" s="125"/>
      <c r="BP32" s="123"/>
      <c r="BQ32" s="199"/>
      <c r="BR32" s="125">
        <f t="shared" ref="BR32:BT36" si="398">AZ32+BC32+BF32+BI32+BL32+BO32</f>
        <v>0</v>
      </c>
      <c r="BS32" s="123">
        <f t="shared" si="398"/>
        <v>0</v>
      </c>
      <c r="BT32" s="205">
        <f t="shared" si="398"/>
        <v>0</v>
      </c>
      <c r="BU32" s="125"/>
      <c r="BV32" s="123"/>
      <c r="BW32" s="199"/>
      <c r="BX32" s="125"/>
      <c r="BY32" s="123"/>
      <c r="BZ32" s="199"/>
      <c r="CA32" s="125">
        <f t="shared" si="7"/>
        <v>0</v>
      </c>
      <c r="CB32" s="123">
        <f t="shared" si="7"/>
        <v>0</v>
      </c>
      <c r="CC32" s="205">
        <f t="shared" si="7"/>
        <v>0</v>
      </c>
      <c r="CD32" s="125"/>
      <c r="CE32" s="123"/>
      <c r="CF32" s="199"/>
      <c r="CG32" s="125"/>
      <c r="CH32" s="123"/>
      <c r="CI32" s="199"/>
      <c r="CJ32" s="125"/>
      <c r="CK32" s="123"/>
      <c r="CL32" s="199"/>
      <c r="CM32" s="125"/>
      <c r="CN32" s="123"/>
      <c r="CO32" s="199"/>
      <c r="CP32" s="125"/>
      <c r="CQ32" s="123">
        <f t="shared" si="8"/>
        <v>0</v>
      </c>
      <c r="CR32" s="222">
        <f t="shared" si="9"/>
        <v>0</v>
      </c>
      <c r="CS32" s="125"/>
      <c r="CT32" s="123"/>
      <c r="CU32" s="199"/>
      <c r="CV32" s="58">
        <f t="shared" si="20"/>
        <v>0</v>
      </c>
      <c r="CW32" s="22">
        <f t="shared" si="173"/>
        <v>0</v>
      </c>
      <c r="CX32" s="23">
        <f t="shared" si="174"/>
        <v>0</v>
      </c>
      <c r="CY32" s="125"/>
      <c r="CZ32" s="123"/>
      <c r="DA32" s="199"/>
      <c r="DB32" s="125"/>
      <c r="DC32" s="123"/>
      <c r="DD32" s="199"/>
      <c r="DE32" s="125"/>
      <c r="DF32" s="123"/>
      <c r="DG32" s="199"/>
      <c r="DH32" s="125"/>
      <c r="DI32" s="123"/>
      <c r="DJ32" s="199"/>
      <c r="DK32" s="125"/>
      <c r="DL32" s="123"/>
      <c r="DM32" s="199"/>
      <c r="DN32" s="125"/>
      <c r="DO32" s="123"/>
      <c r="DP32" s="199"/>
      <c r="DQ32" s="125"/>
      <c r="DR32" s="123"/>
      <c r="DS32" s="222"/>
      <c r="DT32" s="123">
        <f t="shared" si="21"/>
        <v>0</v>
      </c>
      <c r="DU32" s="123">
        <f t="shared" si="21"/>
        <v>0</v>
      </c>
      <c r="DV32" s="205">
        <f t="shared" si="21"/>
        <v>0</v>
      </c>
      <c r="DW32" s="125"/>
      <c r="DX32" s="123"/>
      <c r="DY32" s="199"/>
      <c r="DZ32" s="125"/>
      <c r="EA32" s="123"/>
      <c r="EB32" s="124"/>
      <c r="EC32" s="123"/>
      <c r="ED32" s="123"/>
      <c r="EE32" s="199"/>
      <c r="EF32" s="125"/>
      <c r="EG32" s="123"/>
      <c r="EH32" s="199"/>
      <c r="EI32" s="123"/>
      <c r="EJ32" s="123"/>
      <c r="EK32" s="199"/>
      <c r="EL32" s="123"/>
      <c r="EM32" s="123"/>
      <c r="EN32" s="199"/>
      <c r="EO32" s="123"/>
      <c r="EP32" s="123"/>
      <c r="EQ32" s="199"/>
      <c r="ER32" s="58">
        <f t="shared" si="22"/>
        <v>0</v>
      </c>
      <c r="ES32" s="57">
        <f t="shared" si="12"/>
        <v>0</v>
      </c>
      <c r="ET32" s="211">
        <f t="shared" si="13"/>
        <v>0</v>
      </c>
      <c r="EU32" s="8"/>
      <c r="EV32" s="5"/>
      <c r="EW32" s="5"/>
      <c r="EX32" s="5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</row>
    <row r="33" spans="1:175" s="63" customFormat="1" x14ac:dyDescent="0.25">
      <c r="A33" s="3">
        <v>23</v>
      </c>
      <c r="B33" s="162" t="s">
        <v>179</v>
      </c>
      <c r="C33" s="249" t="s">
        <v>6</v>
      </c>
      <c r="D33" s="4"/>
      <c r="E33" s="1"/>
      <c r="F33" s="184"/>
      <c r="G33" s="4"/>
      <c r="H33" s="1"/>
      <c r="I33" s="190"/>
      <c r="J33" s="4"/>
      <c r="K33" s="1"/>
      <c r="L33" s="200"/>
      <c r="M33" s="62"/>
      <c r="N33" s="1"/>
      <c r="O33" s="2"/>
      <c r="P33" s="62"/>
      <c r="Q33" s="1"/>
      <c r="R33" s="200"/>
      <c r="S33" s="62"/>
      <c r="T33" s="1"/>
      <c r="U33" s="200"/>
      <c r="V33" s="62"/>
      <c r="W33" s="1"/>
      <c r="X33" s="200"/>
      <c r="Y33" s="62"/>
      <c r="Z33" s="1"/>
      <c r="AA33" s="200"/>
      <c r="AB33" s="62">
        <f t="shared" si="397"/>
        <v>0</v>
      </c>
      <c r="AC33" s="1">
        <f t="shared" si="397"/>
        <v>0</v>
      </c>
      <c r="AD33" s="126"/>
      <c r="AE33" s="1"/>
      <c r="AF33" s="1"/>
      <c r="AG33" s="126"/>
      <c r="AH33" s="4">
        <f t="shared" si="17"/>
        <v>0</v>
      </c>
      <c r="AI33" s="1">
        <f t="shared" si="169"/>
        <v>0</v>
      </c>
      <c r="AJ33" s="2">
        <f t="shared" si="170"/>
        <v>0</v>
      </c>
      <c r="AK33" s="62"/>
      <c r="AL33" s="1"/>
      <c r="AM33" s="200"/>
      <c r="AN33" s="62"/>
      <c r="AO33" s="1"/>
      <c r="AP33" s="200"/>
      <c r="AQ33" s="62"/>
      <c r="AR33" s="1"/>
      <c r="AS33" s="200"/>
      <c r="AT33" s="62"/>
      <c r="AU33" s="1"/>
      <c r="AV33" s="200"/>
      <c r="AW33" s="4">
        <f t="shared" si="18"/>
        <v>0</v>
      </c>
      <c r="AX33" s="62">
        <f t="shared" si="171"/>
        <v>0</v>
      </c>
      <c r="AY33" s="2">
        <f t="shared" si="172"/>
        <v>0</v>
      </c>
      <c r="AZ33" s="62"/>
      <c r="BA33" s="1"/>
      <c r="BB33" s="200"/>
      <c r="BC33" s="62"/>
      <c r="BD33" s="1"/>
      <c r="BE33" s="200"/>
      <c r="BF33" s="62"/>
      <c r="BG33" s="1"/>
      <c r="BH33" s="200"/>
      <c r="BI33" s="62"/>
      <c r="BJ33" s="1"/>
      <c r="BK33" s="200"/>
      <c r="BL33" s="62"/>
      <c r="BM33" s="1"/>
      <c r="BN33" s="200"/>
      <c r="BO33" s="62"/>
      <c r="BP33" s="1"/>
      <c r="BQ33" s="200"/>
      <c r="BR33" s="62">
        <f t="shared" si="398"/>
        <v>0</v>
      </c>
      <c r="BS33" s="1">
        <f t="shared" si="398"/>
        <v>0</v>
      </c>
      <c r="BT33" s="2">
        <f t="shared" si="398"/>
        <v>0</v>
      </c>
      <c r="BU33" s="62"/>
      <c r="BV33" s="1"/>
      <c r="BW33" s="200"/>
      <c r="BX33" s="62"/>
      <c r="BY33" s="1"/>
      <c r="BZ33" s="200"/>
      <c r="CA33" s="62">
        <f t="shared" si="7"/>
        <v>0</v>
      </c>
      <c r="CB33" s="1">
        <f t="shared" si="7"/>
        <v>0</v>
      </c>
      <c r="CC33" s="2">
        <f t="shared" si="7"/>
        <v>0</v>
      </c>
      <c r="CD33" s="62"/>
      <c r="CE33" s="1"/>
      <c r="CF33" s="200"/>
      <c r="CG33" s="62"/>
      <c r="CH33" s="1"/>
      <c r="CI33" s="200"/>
      <c r="CJ33" s="62"/>
      <c r="CK33" s="1"/>
      <c r="CL33" s="200"/>
      <c r="CM33" s="62"/>
      <c r="CN33" s="1"/>
      <c r="CO33" s="200"/>
      <c r="CP33" s="62"/>
      <c r="CQ33" s="1">
        <f t="shared" si="8"/>
        <v>0</v>
      </c>
      <c r="CR33" s="223">
        <f t="shared" si="9"/>
        <v>0</v>
      </c>
      <c r="CS33" s="62"/>
      <c r="CT33" s="1"/>
      <c r="CU33" s="200"/>
      <c r="CV33" s="4">
        <f t="shared" si="20"/>
        <v>0</v>
      </c>
      <c r="CW33" s="1">
        <f t="shared" si="173"/>
        <v>0</v>
      </c>
      <c r="CX33" s="2">
        <f t="shared" si="174"/>
        <v>0</v>
      </c>
      <c r="CY33" s="62"/>
      <c r="CZ33" s="1"/>
      <c r="DA33" s="200"/>
      <c r="DB33" s="62"/>
      <c r="DC33" s="1"/>
      <c r="DD33" s="200"/>
      <c r="DE33" s="62"/>
      <c r="DF33" s="1"/>
      <c r="DG33" s="200"/>
      <c r="DH33" s="62"/>
      <c r="DI33" s="1"/>
      <c r="DJ33" s="200"/>
      <c r="DK33" s="62"/>
      <c r="DL33" s="1"/>
      <c r="DM33" s="200"/>
      <c r="DN33" s="62"/>
      <c r="DO33" s="1"/>
      <c r="DP33" s="200"/>
      <c r="DQ33" s="62"/>
      <c r="DR33" s="1"/>
      <c r="DS33" s="223"/>
      <c r="DT33" s="1">
        <f t="shared" si="21"/>
        <v>0</v>
      </c>
      <c r="DU33" s="1">
        <f t="shared" si="21"/>
        <v>0</v>
      </c>
      <c r="DV33" s="2">
        <f t="shared" si="21"/>
        <v>0</v>
      </c>
      <c r="DW33" s="62"/>
      <c r="DX33" s="1"/>
      <c r="DY33" s="200"/>
      <c r="DZ33" s="62"/>
      <c r="EA33" s="1"/>
      <c r="EB33" s="126"/>
      <c r="EC33" s="1"/>
      <c r="ED33" s="1"/>
      <c r="EE33" s="200"/>
      <c r="EF33" s="62"/>
      <c r="EG33" s="1"/>
      <c r="EH33" s="200"/>
      <c r="EI33" s="1"/>
      <c r="EJ33" s="1"/>
      <c r="EK33" s="200"/>
      <c r="EL33" s="1"/>
      <c r="EM33" s="1"/>
      <c r="EN33" s="200"/>
      <c r="EO33" s="1"/>
      <c r="EP33" s="1"/>
      <c r="EQ33" s="200"/>
      <c r="ER33" s="4">
        <f t="shared" si="22"/>
        <v>0</v>
      </c>
      <c r="ES33" s="62">
        <f t="shared" si="12"/>
        <v>0</v>
      </c>
      <c r="ET33" s="212">
        <f t="shared" si="13"/>
        <v>0</v>
      </c>
      <c r="EU33" s="8"/>
      <c r="EV33" s="5"/>
      <c r="EW33" s="5"/>
      <c r="EX33" s="5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</row>
    <row r="34" spans="1:175" s="63" customFormat="1" x14ac:dyDescent="0.25">
      <c r="A34" s="3">
        <v>24</v>
      </c>
      <c r="B34" s="162" t="s">
        <v>59</v>
      </c>
      <c r="C34" s="249" t="s">
        <v>19</v>
      </c>
      <c r="D34" s="4"/>
      <c r="E34" s="1"/>
      <c r="F34" s="184"/>
      <c r="G34" s="4"/>
      <c r="H34" s="1"/>
      <c r="I34" s="190"/>
      <c r="J34" s="4"/>
      <c r="K34" s="1"/>
      <c r="L34" s="200"/>
      <c r="M34" s="62"/>
      <c r="N34" s="1"/>
      <c r="O34" s="2"/>
      <c r="P34" s="62"/>
      <c r="Q34" s="1"/>
      <c r="R34" s="200"/>
      <c r="S34" s="62"/>
      <c r="T34" s="1"/>
      <c r="U34" s="200"/>
      <c r="V34" s="62"/>
      <c r="W34" s="1"/>
      <c r="X34" s="200"/>
      <c r="Y34" s="62"/>
      <c r="Z34" s="1"/>
      <c r="AA34" s="200"/>
      <c r="AB34" s="62">
        <f t="shared" si="397"/>
        <v>0</v>
      </c>
      <c r="AC34" s="1">
        <f t="shared" si="397"/>
        <v>0</v>
      </c>
      <c r="AD34" s="126"/>
      <c r="AE34" s="1"/>
      <c r="AF34" s="1"/>
      <c r="AG34" s="126"/>
      <c r="AH34" s="4">
        <f t="shared" si="17"/>
        <v>0</v>
      </c>
      <c r="AI34" s="1">
        <f t="shared" si="169"/>
        <v>0</v>
      </c>
      <c r="AJ34" s="2">
        <f t="shared" si="170"/>
        <v>0</v>
      </c>
      <c r="AK34" s="62"/>
      <c r="AL34" s="1"/>
      <c r="AM34" s="200"/>
      <c r="AN34" s="62"/>
      <c r="AO34" s="1"/>
      <c r="AP34" s="200"/>
      <c r="AQ34" s="62"/>
      <c r="AR34" s="1"/>
      <c r="AS34" s="200"/>
      <c r="AT34" s="62"/>
      <c r="AU34" s="1"/>
      <c r="AV34" s="200"/>
      <c r="AW34" s="4">
        <f t="shared" si="18"/>
        <v>0</v>
      </c>
      <c r="AX34" s="62">
        <f t="shared" si="171"/>
        <v>0</v>
      </c>
      <c r="AY34" s="2">
        <f t="shared" si="172"/>
        <v>0</v>
      </c>
      <c r="AZ34" s="62"/>
      <c r="BA34" s="1"/>
      <c r="BB34" s="200"/>
      <c r="BC34" s="62"/>
      <c r="BD34" s="1"/>
      <c r="BE34" s="200"/>
      <c r="BF34" s="62"/>
      <c r="BG34" s="1"/>
      <c r="BH34" s="200"/>
      <c r="BI34" s="62"/>
      <c r="BJ34" s="1"/>
      <c r="BK34" s="200"/>
      <c r="BL34" s="62"/>
      <c r="BM34" s="1"/>
      <c r="BN34" s="200"/>
      <c r="BO34" s="62"/>
      <c r="BP34" s="1"/>
      <c r="BQ34" s="200"/>
      <c r="BR34" s="62">
        <f t="shared" si="398"/>
        <v>0</v>
      </c>
      <c r="BS34" s="1">
        <f t="shared" si="398"/>
        <v>0</v>
      </c>
      <c r="BT34" s="2">
        <f t="shared" si="398"/>
        <v>0</v>
      </c>
      <c r="BU34" s="62"/>
      <c r="BV34" s="1"/>
      <c r="BW34" s="200"/>
      <c r="BX34" s="62"/>
      <c r="BY34" s="1"/>
      <c r="BZ34" s="200"/>
      <c r="CA34" s="62">
        <f t="shared" si="7"/>
        <v>0</v>
      </c>
      <c r="CB34" s="1">
        <f t="shared" si="7"/>
        <v>0</v>
      </c>
      <c r="CC34" s="2">
        <f t="shared" si="7"/>
        <v>0</v>
      </c>
      <c r="CD34" s="62"/>
      <c r="CE34" s="1"/>
      <c r="CF34" s="200"/>
      <c r="CG34" s="62"/>
      <c r="CH34" s="1"/>
      <c r="CI34" s="200"/>
      <c r="CJ34" s="62"/>
      <c r="CK34" s="1"/>
      <c r="CL34" s="200"/>
      <c r="CM34" s="62"/>
      <c r="CN34" s="1"/>
      <c r="CO34" s="200"/>
      <c r="CP34" s="62"/>
      <c r="CQ34" s="1">
        <f t="shared" si="8"/>
        <v>0</v>
      </c>
      <c r="CR34" s="223">
        <f t="shared" si="9"/>
        <v>0</v>
      </c>
      <c r="CS34" s="62"/>
      <c r="CT34" s="1"/>
      <c r="CU34" s="200"/>
      <c r="CV34" s="4">
        <f t="shared" si="20"/>
        <v>0</v>
      </c>
      <c r="CW34" s="1">
        <f t="shared" si="173"/>
        <v>0</v>
      </c>
      <c r="CX34" s="2">
        <f t="shared" si="174"/>
        <v>0</v>
      </c>
      <c r="CY34" s="62"/>
      <c r="CZ34" s="1"/>
      <c r="DA34" s="200"/>
      <c r="DB34" s="62"/>
      <c r="DC34" s="1"/>
      <c r="DD34" s="200"/>
      <c r="DE34" s="62"/>
      <c r="DF34" s="1"/>
      <c r="DG34" s="200"/>
      <c r="DH34" s="62"/>
      <c r="DI34" s="1"/>
      <c r="DJ34" s="200"/>
      <c r="DK34" s="62"/>
      <c r="DL34" s="1"/>
      <c r="DM34" s="200"/>
      <c r="DN34" s="62"/>
      <c r="DO34" s="1"/>
      <c r="DP34" s="200"/>
      <c r="DQ34" s="62"/>
      <c r="DR34" s="1"/>
      <c r="DS34" s="223"/>
      <c r="DT34" s="1">
        <f t="shared" si="21"/>
        <v>0</v>
      </c>
      <c r="DU34" s="1">
        <f t="shared" si="21"/>
        <v>0</v>
      </c>
      <c r="DV34" s="2">
        <f t="shared" si="21"/>
        <v>0</v>
      </c>
      <c r="DW34" s="62"/>
      <c r="DX34" s="1"/>
      <c r="DY34" s="200"/>
      <c r="DZ34" s="62"/>
      <c r="EA34" s="1"/>
      <c r="EB34" s="126"/>
      <c r="EC34" s="1"/>
      <c r="ED34" s="1"/>
      <c r="EE34" s="200"/>
      <c r="EF34" s="62"/>
      <c r="EG34" s="1"/>
      <c r="EH34" s="200"/>
      <c r="EI34" s="1"/>
      <c r="EJ34" s="1"/>
      <c r="EK34" s="200"/>
      <c r="EL34" s="1"/>
      <c r="EM34" s="1"/>
      <c r="EN34" s="200"/>
      <c r="EO34" s="1"/>
      <c r="EP34" s="1"/>
      <c r="EQ34" s="200"/>
      <c r="ER34" s="4">
        <f t="shared" si="22"/>
        <v>0</v>
      </c>
      <c r="ES34" s="62">
        <f t="shared" si="12"/>
        <v>0</v>
      </c>
      <c r="ET34" s="212">
        <f t="shared" si="13"/>
        <v>0</v>
      </c>
      <c r="EU34" s="8"/>
      <c r="EV34" s="5"/>
      <c r="EW34" s="5"/>
      <c r="EX34" s="5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</row>
    <row r="35" spans="1:175" s="63" customFormat="1" x14ac:dyDescent="0.25">
      <c r="A35" s="3">
        <v>25</v>
      </c>
      <c r="B35" s="162" t="s">
        <v>60</v>
      </c>
      <c r="C35" s="249" t="s">
        <v>180</v>
      </c>
      <c r="D35" s="4"/>
      <c r="E35" s="1"/>
      <c r="F35" s="184"/>
      <c r="G35" s="4"/>
      <c r="H35" s="1"/>
      <c r="I35" s="190"/>
      <c r="J35" s="4"/>
      <c r="K35" s="1"/>
      <c r="L35" s="200"/>
      <c r="M35" s="62"/>
      <c r="N35" s="1"/>
      <c r="O35" s="2"/>
      <c r="P35" s="62"/>
      <c r="Q35" s="1"/>
      <c r="R35" s="200"/>
      <c r="S35" s="62"/>
      <c r="T35" s="1"/>
      <c r="U35" s="200"/>
      <c r="V35" s="62"/>
      <c r="W35" s="1"/>
      <c r="X35" s="200"/>
      <c r="Y35" s="62"/>
      <c r="Z35" s="1"/>
      <c r="AA35" s="200"/>
      <c r="AB35" s="62">
        <f t="shared" si="397"/>
        <v>0</v>
      </c>
      <c r="AC35" s="1">
        <f t="shared" si="397"/>
        <v>0</v>
      </c>
      <c r="AD35" s="126"/>
      <c r="AE35" s="1"/>
      <c r="AF35" s="1"/>
      <c r="AG35" s="126"/>
      <c r="AH35" s="4">
        <f t="shared" si="17"/>
        <v>0</v>
      </c>
      <c r="AI35" s="1">
        <f t="shared" si="169"/>
        <v>0</v>
      </c>
      <c r="AJ35" s="2">
        <f t="shared" si="170"/>
        <v>0</v>
      </c>
      <c r="AK35" s="62"/>
      <c r="AL35" s="1"/>
      <c r="AM35" s="200"/>
      <c r="AN35" s="62"/>
      <c r="AO35" s="1"/>
      <c r="AP35" s="200"/>
      <c r="AQ35" s="62"/>
      <c r="AR35" s="1"/>
      <c r="AS35" s="200"/>
      <c r="AT35" s="62"/>
      <c r="AU35" s="1"/>
      <c r="AV35" s="200"/>
      <c r="AW35" s="4">
        <f t="shared" si="18"/>
        <v>0</v>
      </c>
      <c r="AX35" s="62">
        <f t="shared" si="171"/>
        <v>0</v>
      </c>
      <c r="AY35" s="2">
        <f t="shared" si="172"/>
        <v>0</v>
      </c>
      <c r="AZ35" s="62"/>
      <c r="BA35" s="1"/>
      <c r="BB35" s="200"/>
      <c r="BC35" s="62"/>
      <c r="BD35" s="1"/>
      <c r="BE35" s="200"/>
      <c r="BF35" s="62"/>
      <c r="BG35" s="1"/>
      <c r="BH35" s="200"/>
      <c r="BI35" s="62"/>
      <c r="BJ35" s="1"/>
      <c r="BK35" s="200"/>
      <c r="BL35" s="62"/>
      <c r="BM35" s="1"/>
      <c r="BN35" s="200"/>
      <c r="BO35" s="62"/>
      <c r="BP35" s="1"/>
      <c r="BQ35" s="200"/>
      <c r="BR35" s="62">
        <f t="shared" si="398"/>
        <v>0</v>
      </c>
      <c r="BS35" s="1">
        <f t="shared" si="398"/>
        <v>0</v>
      </c>
      <c r="BT35" s="2">
        <f t="shared" si="398"/>
        <v>0</v>
      </c>
      <c r="BU35" s="62"/>
      <c r="BV35" s="1"/>
      <c r="BW35" s="200"/>
      <c r="BX35" s="62"/>
      <c r="BY35" s="1"/>
      <c r="BZ35" s="200"/>
      <c r="CA35" s="62">
        <f t="shared" si="7"/>
        <v>0</v>
      </c>
      <c r="CB35" s="1">
        <f t="shared" si="7"/>
        <v>0</v>
      </c>
      <c r="CC35" s="2">
        <f t="shared" si="7"/>
        <v>0</v>
      </c>
      <c r="CD35" s="62"/>
      <c r="CE35" s="1"/>
      <c r="CF35" s="200"/>
      <c r="CG35" s="62"/>
      <c r="CH35" s="1"/>
      <c r="CI35" s="200"/>
      <c r="CJ35" s="62"/>
      <c r="CK35" s="1"/>
      <c r="CL35" s="200"/>
      <c r="CM35" s="62"/>
      <c r="CN35" s="1"/>
      <c r="CO35" s="200"/>
      <c r="CP35" s="62"/>
      <c r="CQ35" s="1">
        <f t="shared" si="8"/>
        <v>0</v>
      </c>
      <c r="CR35" s="223">
        <f t="shared" si="9"/>
        <v>0</v>
      </c>
      <c r="CS35" s="62"/>
      <c r="CT35" s="1"/>
      <c r="CU35" s="200"/>
      <c r="CV35" s="4">
        <f t="shared" si="20"/>
        <v>0</v>
      </c>
      <c r="CW35" s="1">
        <f t="shared" si="173"/>
        <v>0</v>
      </c>
      <c r="CX35" s="2">
        <f t="shared" si="174"/>
        <v>0</v>
      </c>
      <c r="CY35" s="62"/>
      <c r="CZ35" s="1"/>
      <c r="DA35" s="200"/>
      <c r="DB35" s="62"/>
      <c r="DC35" s="1"/>
      <c r="DD35" s="200"/>
      <c r="DE35" s="62"/>
      <c r="DF35" s="1"/>
      <c r="DG35" s="200"/>
      <c r="DH35" s="62"/>
      <c r="DI35" s="1"/>
      <c r="DJ35" s="200"/>
      <c r="DK35" s="62"/>
      <c r="DL35" s="1"/>
      <c r="DM35" s="200"/>
      <c r="DN35" s="62"/>
      <c r="DO35" s="1"/>
      <c r="DP35" s="200"/>
      <c r="DQ35" s="62"/>
      <c r="DR35" s="1"/>
      <c r="DS35" s="223"/>
      <c r="DT35" s="1">
        <f t="shared" si="21"/>
        <v>0</v>
      </c>
      <c r="DU35" s="1">
        <f t="shared" si="21"/>
        <v>0</v>
      </c>
      <c r="DV35" s="2">
        <f t="shared" si="21"/>
        <v>0</v>
      </c>
      <c r="DW35" s="62"/>
      <c r="DX35" s="1"/>
      <c r="DY35" s="200"/>
      <c r="DZ35" s="62"/>
      <c r="EA35" s="1"/>
      <c r="EB35" s="126"/>
      <c r="EC35" s="1"/>
      <c r="ED35" s="1"/>
      <c r="EE35" s="200"/>
      <c r="EF35" s="62"/>
      <c r="EG35" s="1"/>
      <c r="EH35" s="200"/>
      <c r="EI35" s="1"/>
      <c r="EJ35" s="1"/>
      <c r="EK35" s="200"/>
      <c r="EL35" s="1"/>
      <c r="EM35" s="1"/>
      <c r="EN35" s="200"/>
      <c r="EO35" s="1"/>
      <c r="EP35" s="1"/>
      <c r="EQ35" s="200"/>
      <c r="ER35" s="4">
        <f t="shared" si="22"/>
        <v>0</v>
      </c>
      <c r="ES35" s="62">
        <f t="shared" si="12"/>
        <v>0</v>
      </c>
      <c r="ET35" s="212">
        <f t="shared" si="13"/>
        <v>0</v>
      </c>
      <c r="EU35" s="8"/>
      <c r="EV35" s="5"/>
      <c r="EW35" s="5"/>
      <c r="EX35" s="5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</row>
    <row r="36" spans="1:175" s="63" customFormat="1" ht="16.5" thickBot="1" x14ac:dyDescent="0.3">
      <c r="A36" s="163">
        <v>26</v>
      </c>
      <c r="B36" s="164" t="s">
        <v>61</v>
      </c>
      <c r="C36" s="250" t="s">
        <v>181</v>
      </c>
      <c r="D36" s="127"/>
      <c r="E36" s="128"/>
      <c r="F36" s="185"/>
      <c r="G36" s="127"/>
      <c r="H36" s="128"/>
      <c r="I36" s="191"/>
      <c r="J36" s="127"/>
      <c r="K36" s="128"/>
      <c r="L36" s="201"/>
      <c r="M36" s="130"/>
      <c r="N36" s="128"/>
      <c r="O36" s="204"/>
      <c r="P36" s="130"/>
      <c r="Q36" s="128"/>
      <c r="R36" s="201"/>
      <c r="S36" s="130"/>
      <c r="T36" s="128"/>
      <c r="U36" s="201"/>
      <c r="V36" s="130"/>
      <c r="W36" s="128"/>
      <c r="X36" s="201"/>
      <c r="Y36" s="130"/>
      <c r="Z36" s="128"/>
      <c r="AA36" s="201"/>
      <c r="AB36" s="130">
        <f t="shared" si="397"/>
        <v>0</v>
      </c>
      <c r="AC36" s="128">
        <f t="shared" si="397"/>
        <v>0</v>
      </c>
      <c r="AD36" s="129"/>
      <c r="AE36" s="128"/>
      <c r="AF36" s="128"/>
      <c r="AG36" s="129"/>
      <c r="AH36" s="66">
        <f t="shared" si="17"/>
        <v>0</v>
      </c>
      <c r="AI36" s="24">
        <f t="shared" si="169"/>
        <v>0</v>
      </c>
      <c r="AJ36" s="25">
        <f t="shared" si="170"/>
        <v>0</v>
      </c>
      <c r="AK36" s="130"/>
      <c r="AL36" s="128"/>
      <c r="AM36" s="201"/>
      <c r="AN36" s="130"/>
      <c r="AO36" s="128"/>
      <c r="AP36" s="201"/>
      <c r="AQ36" s="130"/>
      <c r="AR36" s="128"/>
      <c r="AS36" s="201"/>
      <c r="AT36" s="130"/>
      <c r="AU36" s="128"/>
      <c r="AV36" s="201"/>
      <c r="AW36" s="66">
        <f t="shared" si="18"/>
        <v>0</v>
      </c>
      <c r="AX36" s="65">
        <f t="shared" si="171"/>
        <v>0</v>
      </c>
      <c r="AY36" s="25">
        <f t="shared" si="172"/>
        <v>0</v>
      </c>
      <c r="AZ36" s="130"/>
      <c r="BA36" s="128"/>
      <c r="BB36" s="201"/>
      <c r="BC36" s="130"/>
      <c r="BD36" s="128"/>
      <c r="BE36" s="201"/>
      <c r="BF36" s="130"/>
      <c r="BG36" s="128"/>
      <c r="BH36" s="201"/>
      <c r="BI36" s="130"/>
      <c r="BJ36" s="128"/>
      <c r="BK36" s="201"/>
      <c r="BL36" s="130"/>
      <c r="BM36" s="128"/>
      <c r="BN36" s="201"/>
      <c r="BO36" s="130"/>
      <c r="BP36" s="128"/>
      <c r="BQ36" s="201"/>
      <c r="BR36" s="130">
        <f t="shared" si="398"/>
        <v>0</v>
      </c>
      <c r="BS36" s="128">
        <f t="shared" si="398"/>
        <v>0</v>
      </c>
      <c r="BT36" s="204">
        <f t="shared" si="398"/>
        <v>0</v>
      </c>
      <c r="BU36" s="130"/>
      <c r="BV36" s="128"/>
      <c r="BW36" s="201"/>
      <c r="BX36" s="130"/>
      <c r="BY36" s="128"/>
      <c r="BZ36" s="201"/>
      <c r="CA36" s="130">
        <f t="shared" si="7"/>
        <v>0</v>
      </c>
      <c r="CB36" s="128">
        <f t="shared" si="7"/>
        <v>0</v>
      </c>
      <c r="CC36" s="204">
        <f t="shared" si="7"/>
        <v>0</v>
      </c>
      <c r="CD36" s="130"/>
      <c r="CE36" s="128"/>
      <c r="CF36" s="201"/>
      <c r="CG36" s="130"/>
      <c r="CH36" s="128"/>
      <c r="CI36" s="201"/>
      <c r="CJ36" s="130"/>
      <c r="CK36" s="128"/>
      <c r="CL36" s="201"/>
      <c r="CM36" s="130"/>
      <c r="CN36" s="128"/>
      <c r="CO36" s="201"/>
      <c r="CP36" s="130"/>
      <c r="CQ36" s="128">
        <f t="shared" si="8"/>
        <v>0</v>
      </c>
      <c r="CR36" s="224">
        <f t="shared" si="9"/>
        <v>0</v>
      </c>
      <c r="CS36" s="130"/>
      <c r="CT36" s="128"/>
      <c r="CU36" s="201"/>
      <c r="CV36" s="66">
        <f t="shared" si="20"/>
        <v>0</v>
      </c>
      <c r="CW36" s="24">
        <f t="shared" si="173"/>
        <v>0</v>
      </c>
      <c r="CX36" s="25">
        <f t="shared" si="174"/>
        <v>0</v>
      </c>
      <c r="CY36" s="130"/>
      <c r="CZ36" s="128"/>
      <c r="DA36" s="201"/>
      <c r="DB36" s="130"/>
      <c r="DC36" s="128"/>
      <c r="DD36" s="201"/>
      <c r="DE36" s="130"/>
      <c r="DF36" s="128"/>
      <c r="DG36" s="201"/>
      <c r="DH36" s="130"/>
      <c r="DI36" s="128"/>
      <c r="DJ36" s="201"/>
      <c r="DK36" s="130"/>
      <c r="DL36" s="128"/>
      <c r="DM36" s="201"/>
      <c r="DN36" s="130"/>
      <c r="DO36" s="128"/>
      <c r="DP36" s="201"/>
      <c r="DQ36" s="130"/>
      <c r="DR36" s="128"/>
      <c r="DS36" s="224"/>
      <c r="DT36" s="128">
        <f t="shared" si="21"/>
        <v>0</v>
      </c>
      <c r="DU36" s="128">
        <f t="shared" si="21"/>
        <v>0</v>
      </c>
      <c r="DV36" s="204">
        <f t="shared" si="21"/>
        <v>0</v>
      </c>
      <c r="DW36" s="130"/>
      <c r="DX36" s="128"/>
      <c r="DY36" s="201"/>
      <c r="DZ36" s="130"/>
      <c r="EA36" s="128"/>
      <c r="EB36" s="129"/>
      <c r="EC36" s="128"/>
      <c r="ED36" s="128"/>
      <c r="EE36" s="201"/>
      <c r="EF36" s="130"/>
      <c r="EG36" s="128"/>
      <c r="EH36" s="201"/>
      <c r="EI36" s="128"/>
      <c r="EJ36" s="128"/>
      <c r="EK36" s="201"/>
      <c r="EL36" s="128"/>
      <c r="EM36" s="128"/>
      <c r="EN36" s="201"/>
      <c r="EO36" s="128"/>
      <c r="EP36" s="128"/>
      <c r="EQ36" s="201"/>
      <c r="ER36" s="66">
        <f t="shared" si="22"/>
        <v>0</v>
      </c>
      <c r="ES36" s="65">
        <f t="shared" si="12"/>
        <v>0</v>
      </c>
      <c r="ET36" s="213">
        <f t="shared" si="13"/>
        <v>0</v>
      </c>
      <c r="EU36" s="8"/>
      <c r="EV36" s="5"/>
      <c r="EW36" s="5"/>
      <c r="EX36" s="5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</row>
    <row r="37" spans="1:175" s="73" customFormat="1" ht="16.5" thickBot="1" x14ac:dyDescent="0.3">
      <c r="A37" s="243">
        <v>27</v>
      </c>
      <c r="B37" s="166" t="s">
        <v>62</v>
      </c>
      <c r="C37" s="251" t="s">
        <v>182</v>
      </c>
      <c r="D37" s="120">
        <f t="shared" ref="D37:E37" si="399">SUM(D32:D36)</f>
        <v>0</v>
      </c>
      <c r="E37" s="121">
        <f t="shared" si="399"/>
        <v>0</v>
      </c>
      <c r="F37" s="177">
        <f t="shared" ref="F37" si="400">SUM(F32:F36)</f>
        <v>0</v>
      </c>
      <c r="G37" s="120">
        <f t="shared" ref="G37:H37" si="401">SUM(G32:G36)</f>
        <v>0</v>
      </c>
      <c r="H37" s="121">
        <f t="shared" si="401"/>
        <v>0</v>
      </c>
      <c r="I37" s="177">
        <f t="shared" ref="I37" si="402">SUM(I32:I36)</f>
        <v>0</v>
      </c>
      <c r="J37" s="120">
        <f t="shared" ref="J37:K37" si="403">SUM(J32:J36)</f>
        <v>0</v>
      </c>
      <c r="K37" s="121">
        <f t="shared" si="403"/>
        <v>0</v>
      </c>
      <c r="L37" s="176">
        <f t="shared" ref="L37" si="404">SUM(L32:L36)</f>
        <v>0</v>
      </c>
      <c r="M37" s="134">
        <f t="shared" ref="M37:N37" si="405">SUM(M32:M36)</f>
        <v>0</v>
      </c>
      <c r="N37" s="121">
        <f t="shared" si="405"/>
        <v>0</v>
      </c>
      <c r="O37" s="176">
        <f t="shared" ref="O37" si="406">SUM(O32:O36)</f>
        <v>0</v>
      </c>
      <c r="P37" s="134">
        <f t="shared" ref="P37:Q37" si="407">SUM(P32:P36)</f>
        <v>0</v>
      </c>
      <c r="Q37" s="121">
        <f t="shared" si="407"/>
        <v>0</v>
      </c>
      <c r="R37" s="176">
        <f t="shared" ref="R37" si="408">SUM(R32:R36)</f>
        <v>0</v>
      </c>
      <c r="S37" s="134">
        <f t="shared" ref="S37:T37" si="409">SUM(S32:S36)</f>
        <v>0</v>
      </c>
      <c r="T37" s="121">
        <f t="shared" si="409"/>
        <v>0</v>
      </c>
      <c r="U37" s="176">
        <f t="shared" ref="U37" si="410">SUM(U32:U36)</f>
        <v>0</v>
      </c>
      <c r="V37" s="134">
        <f t="shared" ref="V37:W37" si="411">SUM(V32:V36)</f>
        <v>0</v>
      </c>
      <c r="W37" s="121">
        <f t="shared" si="411"/>
        <v>0</v>
      </c>
      <c r="X37" s="176">
        <f t="shared" ref="X37" si="412">SUM(X32:X36)</f>
        <v>0</v>
      </c>
      <c r="Y37" s="134">
        <f t="shared" ref="Y37:Z37" si="413">SUM(Y32:Y36)</f>
        <v>0</v>
      </c>
      <c r="Z37" s="121">
        <f t="shared" si="413"/>
        <v>0</v>
      </c>
      <c r="AA37" s="176">
        <f t="shared" ref="AA37" si="414">SUM(AA32:AA36)</f>
        <v>0</v>
      </c>
      <c r="AB37" s="134">
        <f t="shared" ref="AB37:AC37" si="415">SUM(AB32:AB36)</f>
        <v>0</v>
      </c>
      <c r="AC37" s="121">
        <f t="shared" si="415"/>
        <v>0</v>
      </c>
      <c r="AD37" s="133"/>
      <c r="AE37" s="121">
        <f t="shared" ref="AE37:AF37" si="416">SUM(AE32:AE36)</f>
        <v>0</v>
      </c>
      <c r="AF37" s="121">
        <f t="shared" si="416"/>
        <v>0</v>
      </c>
      <c r="AG37" s="133"/>
      <c r="AH37" s="72">
        <f t="shared" si="17"/>
        <v>0</v>
      </c>
      <c r="AI37" s="26">
        <f t="shared" si="169"/>
        <v>0</v>
      </c>
      <c r="AJ37" s="27">
        <f t="shared" si="170"/>
        <v>0</v>
      </c>
      <c r="AK37" s="134">
        <f t="shared" ref="AK37:AL37" si="417">SUM(AK32:AK36)</f>
        <v>0</v>
      </c>
      <c r="AL37" s="121">
        <f t="shared" si="417"/>
        <v>0</v>
      </c>
      <c r="AM37" s="176">
        <f t="shared" ref="AM37" si="418">SUM(AM32:AM36)</f>
        <v>0</v>
      </c>
      <c r="AN37" s="134">
        <f t="shared" ref="AN37:AO37" si="419">SUM(AN32:AN36)</f>
        <v>0</v>
      </c>
      <c r="AO37" s="121">
        <f t="shared" si="419"/>
        <v>0</v>
      </c>
      <c r="AP37" s="176">
        <f t="shared" ref="AP37" si="420">SUM(AP32:AP36)</f>
        <v>0</v>
      </c>
      <c r="AQ37" s="134">
        <f t="shared" ref="AQ37:AR37" si="421">SUM(AQ32:AQ36)</f>
        <v>0</v>
      </c>
      <c r="AR37" s="121">
        <f t="shared" si="421"/>
        <v>0</v>
      </c>
      <c r="AS37" s="176">
        <f t="shared" ref="AS37" si="422">SUM(AS32:AS36)</f>
        <v>0</v>
      </c>
      <c r="AT37" s="134">
        <f t="shared" ref="AT37:AU37" si="423">SUM(AT32:AT36)</f>
        <v>0</v>
      </c>
      <c r="AU37" s="121">
        <f t="shared" si="423"/>
        <v>0</v>
      </c>
      <c r="AV37" s="176">
        <f t="shared" ref="AV37" si="424">SUM(AV32:AV36)</f>
        <v>0</v>
      </c>
      <c r="AW37" s="72">
        <f t="shared" si="18"/>
        <v>0</v>
      </c>
      <c r="AX37" s="71">
        <f t="shared" si="171"/>
        <v>0</v>
      </c>
      <c r="AY37" s="27">
        <f t="shared" si="172"/>
        <v>0</v>
      </c>
      <c r="AZ37" s="134">
        <f t="shared" ref="AZ37:BA37" si="425">SUM(AZ32:AZ36)</f>
        <v>0</v>
      </c>
      <c r="BA37" s="121">
        <f t="shared" si="425"/>
        <v>0</v>
      </c>
      <c r="BB37" s="176">
        <f t="shared" ref="BB37" si="426">SUM(BB32:BB36)</f>
        <v>0</v>
      </c>
      <c r="BC37" s="134">
        <f t="shared" ref="BC37:BD37" si="427">SUM(BC32:BC36)</f>
        <v>0</v>
      </c>
      <c r="BD37" s="121">
        <f t="shared" si="427"/>
        <v>0</v>
      </c>
      <c r="BE37" s="176">
        <f t="shared" ref="BE37" si="428">SUM(BE32:BE36)</f>
        <v>0</v>
      </c>
      <c r="BF37" s="134">
        <f t="shared" ref="BF37:BG37" si="429">SUM(BF32:BF36)</f>
        <v>0</v>
      </c>
      <c r="BG37" s="121">
        <f t="shared" si="429"/>
        <v>0</v>
      </c>
      <c r="BH37" s="176">
        <f t="shared" ref="BH37" si="430">SUM(BH32:BH36)</f>
        <v>0</v>
      </c>
      <c r="BI37" s="134">
        <f t="shared" ref="BI37:BJ37" si="431">SUM(BI32:BI36)</f>
        <v>0</v>
      </c>
      <c r="BJ37" s="121">
        <f t="shared" si="431"/>
        <v>0</v>
      </c>
      <c r="BK37" s="176">
        <f t="shared" ref="BK37" si="432">SUM(BK32:BK36)</f>
        <v>0</v>
      </c>
      <c r="BL37" s="134">
        <f t="shared" ref="BL37:BM37" si="433">SUM(BL32:BL36)</f>
        <v>0</v>
      </c>
      <c r="BM37" s="121">
        <f t="shared" si="433"/>
        <v>0</v>
      </c>
      <c r="BN37" s="176">
        <f t="shared" ref="BN37" si="434">SUM(BN32:BN36)</f>
        <v>0</v>
      </c>
      <c r="BO37" s="134">
        <f t="shared" ref="BO37:BP37" si="435">SUM(BO32:BO36)</f>
        <v>0</v>
      </c>
      <c r="BP37" s="121">
        <f t="shared" si="435"/>
        <v>0</v>
      </c>
      <c r="BQ37" s="176">
        <f t="shared" ref="BQ37" si="436">SUM(BQ32:BQ36)</f>
        <v>0</v>
      </c>
      <c r="BR37" s="134">
        <f t="shared" ref="BR37:BS37" si="437">SUM(BR32:BR36)</f>
        <v>0</v>
      </c>
      <c r="BS37" s="121">
        <f t="shared" si="437"/>
        <v>0</v>
      </c>
      <c r="BT37" s="176">
        <f t="shared" ref="BT37" si="438">SUM(BT32:BT36)</f>
        <v>0</v>
      </c>
      <c r="BU37" s="134">
        <f t="shared" ref="BU37:BV37" si="439">SUM(BU32:BU36)</f>
        <v>0</v>
      </c>
      <c r="BV37" s="121">
        <f t="shared" si="439"/>
        <v>0</v>
      </c>
      <c r="BW37" s="176">
        <f t="shared" ref="BW37" si="440">SUM(BW32:BW36)</f>
        <v>0</v>
      </c>
      <c r="BX37" s="134">
        <f t="shared" ref="BX37:BY37" si="441">SUM(BX32:BX36)</f>
        <v>0</v>
      </c>
      <c r="BY37" s="121">
        <f t="shared" si="441"/>
        <v>0</v>
      </c>
      <c r="BZ37" s="176">
        <f t="shared" ref="BZ37" si="442">SUM(BZ32:BZ36)</f>
        <v>0</v>
      </c>
      <c r="CA37" s="134">
        <f t="shared" si="7"/>
        <v>0</v>
      </c>
      <c r="CB37" s="121">
        <f t="shared" si="7"/>
        <v>0</v>
      </c>
      <c r="CC37" s="176">
        <f t="shared" si="7"/>
        <v>0</v>
      </c>
      <c r="CD37" s="134">
        <f t="shared" ref="CD37:CE37" si="443">SUM(CD32:CD36)</f>
        <v>0</v>
      </c>
      <c r="CE37" s="121">
        <f t="shared" si="443"/>
        <v>0</v>
      </c>
      <c r="CF37" s="176">
        <f t="shared" ref="CF37" si="444">SUM(CF32:CF36)</f>
        <v>0</v>
      </c>
      <c r="CG37" s="134">
        <f t="shared" ref="CG37:CH37" si="445">SUM(CG32:CG36)</f>
        <v>0</v>
      </c>
      <c r="CH37" s="121">
        <f t="shared" si="445"/>
        <v>0</v>
      </c>
      <c r="CI37" s="176">
        <f t="shared" ref="CI37" si="446">SUM(CI32:CI36)</f>
        <v>0</v>
      </c>
      <c r="CJ37" s="134">
        <f t="shared" ref="CJ37:CK37" si="447">SUM(CJ32:CJ36)</f>
        <v>0</v>
      </c>
      <c r="CK37" s="121">
        <f t="shared" si="447"/>
        <v>0</v>
      </c>
      <c r="CL37" s="176">
        <f t="shared" ref="CL37" si="448">SUM(CL32:CL36)</f>
        <v>0</v>
      </c>
      <c r="CM37" s="134">
        <f t="shared" ref="CM37:CN37" si="449">SUM(CM32:CM36)</f>
        <v>0</v>
      </c>
      <c r="CN37" s="121">
        <f t="shared" si="449"/>
        <v>0</v>
      </c>
      <c r="CO37" s="176">
        <f t="shared" ref="CO37" si="450">SUM(CO32:CO36)</f>
        <v>0</v>
      </c>
      <c r="CP37" s="134">
        <f t="shared" ref="CP37" si="451">SUM(CP32:CP36)</f>
        <v>0</v>
      </c>
      <c r="CQ37" s="121">
        <f t="shared" si="8"/>
        <v>0</v>
      </c>
      <c r="CR37" s="176">
        <f t="shared" si="9"/>
        <v>0</v>
      </c>
      <c r="CS37" s="134">
        <f t="shared" ref="CS37:CT37" si="452">SUM(CS32:CS36)</f>
        <v>0</v>
      </c>
      <c r="CT37" s="121">
        <f t="shared" si="452"/>
        <v>0</v>
      </c>
      <c r="CU37" s="176">
        <f t="shared" ref="CU37" si="453">SUM(CU32:CU36)</f>
        <v>0</v>
      </c>
      <c r="CV37" s="72">
        <f t="shared" si="20"/>
        <v>0</v>
      </c>
      <c r="CW37" s="26">
        <f t="shared" si="173"/>
        <v>0</v>
      </c>
      <c r="CX37" s="27">
        <f t="shared" si="174"/>
        <v>0</v>
      </c>
      <c r="CY37" s="134">
        <f t="shared" ref="CY37:CZ37" si="454">SUM(CY32:CY36)</f>
        <v>0</v>
      </c>
      <c r="CZ37" s="121">
        <f t="shared" si="454"/>
        <v>0</v>
      </c>
      <c r="DA37" s="176">
        <f t="shared" ref="DA37" si="455">SUM(DA32:DA36)</f>
        <v>0</v>
      </c>
      <c r="DB37" s="134">
        <f t="shared" ref="DB37:DC37" si="456">SUM(DB32:DB36)</f>
        <v>0</v>
      </c>
      <c r="DC37" s="121">
        <f t="shared" si="456"/>
        <v>0</v>
      </c>
      <c r="DD37" s="176">
        <f t="shared" ref="DD37" si="457">SUM(DD32:DD36)</f>
        <v>0</v>
      </c>
      <c r="DE37" s="134">
        <f t="shared" ref="DE37:DF37" si="458">SUM(DE32:DE36)</f>
        <v>0</v>
      </c>
      <c r="DF37" s="121">
        <f t="shared" si="458"/>
        <v>0</v>
      </c>
      <c r="DG37" s="176">
        <f t="shared" ref="DG37" si="459">SUM(DG32:DG36)</f>
        <v>0</v>
      </c>
      <c r="DH37" s="134">
        <f t="shared" ref="DH37:DI37" si="460">SUM(DH32:DH36)</f>
        <v>0</v>
      </c>
      <c r="DI37" s="121">
        <f t="shared" si="460"/>
        <v>0</v>
      </c>
      <c r="DJ37" s="176">
        <f t="shared" ref="DJ37" si="461">SUM(DJ32:DJ36)</f>
        <v>0</v>
      </c>
      <c r="DK37" s="134">
        <f t="shared" ref="DK37:DL37" si="462">SUM(DK32:DK36)</f>
        <v>0</v>
      </c>
      <c r="DL37" s="121">
        <f t="shared" si="462"/>
        <v>0</v>
      </c>
      <c r="DM37" s="176">
        <f t="shared" ref="DM37" si="463">SUM(DM32:DM36)</f>
        <v>0</v>
      </c>
      <c r="DN37" s="134">
        <f t="shared" ref="DN37:DO37" si="464">SUM(DN32:DN36)</f>
        <v>0</v>
      </c>
      <c r="DO37" s="121">
        <f t="shared" si="464"/>
        <v>0</v>
      </c>
      <c r="DP37" s="176">
        <f t="shared" ref="DP37" si="465">SUM(DP32:DP36)</f>
        <v>0</v>
      </c>
      <c r="DQ37" s="134">
        <f t="shared" ref="DQ37:DR37" si="466">SUM(DQ32:DQ36)</f>
        <v>0</v>
      </c>
      <c r="DR37" s="121">
        <f t="shared" si="466"/>
        <v>0</v>
      </c>
      <c r="DS37" s="176">
        <f t="shared" ref="DS37" si="467">SUM(DS32:DS36)</f>
        <v>0</v>
      </c>
      <c r="DT37" s="134">
        <f t="shared" si="21"/>
        <v>0</v>
      </c>
      <c r="DU37" s="121">
        <f t="shared" si="21"/>
        <v>0</v>
      </c>
      <c r="DV37" s="176">
        <f t="shared" si="21"/>
        <v>0</v>
      </c>
      <c r="DW37" s="134">
        <f t="shared" ref="DW37:DX37" si="468">SUM(DW32:DW36)</f>
        <v>0</v>
      </c>
      <c r="DX37" s="121">
        <f t="shared" si="468"/>
        <v>0</v>
      </c>
      <c r="DY37" s="176">
        <f t="shared" ref="DY37" si="469">SUM(DY32:DY36)</f>
        <v>0</v>
      </c>
      <c r="DZ37" s="134">
        <f>SUM(DZ32:DZ36)</f>
        <v>0</v>
      </c>
      <c r="EA37" s="121">
        <f>SUM(EA32:EA36)</f>
        <v>0</v>
      </c>
      <c r="EB37" s="133"/>
      <c r="EC37" s="121">
        <f>SUM(EC32:EC36)</f>
        <v>0</v>
      </c>
      <c r="ED37" s="121">
        <f>SUM(ED32:ED36)</f>
        <v>0</v>
      </c>
      <c r="EE37" s="176">
        <f>SUM(EE32:EE36)</f>
        <v>0</v>
      </c>
      <c r="EF37" s="134">
        <f t="shared" ref="EF37:EG37" si="470">SUM(EF32:EF36)</f>
        <v>0</v>
      </c>
      <c r="EG37" s="121">
        <f t="shared" si="470"/>
        <v>0</v>
      </c>
      <c r="EH37" s="176">
        <f t="shared" ref="EH37" si="471">SUM(EH32:EH36)</f>
        <v>0</v>
      </c>
      <c r="EI37" s="121">
        <f t="shared" ref="EI37:EQ37" si="472">SUM(EI32:EI36)</f>
        <v>0</v>
      </c>
      <c r="EJ37" s="121">
        <f t="shared" si="472"/>
        <v>0</v>
      </c>
      <c r="EK37" s="176">
        <f t="shared" si="472"/>
        <v>0</v>
      </c>
      <c r="EL37" s="121">
        <f t="shared" si="472"/>
        <v>0</v>
      </c>
      <c r="EM37" s="121">
        <f t="shared" si="472"/>
        <v>0</v>
      </c>
      <c r="EN37" s="176">
        <f t="shared" si="472"/>
        <v>0</v>
      </c>
      <c r="EO37" s="121">
        <f t="shared" si="472"/>
        <v>0</v>
      </c>
      <c r="EP37" s="121">
        <f t="shared" si="472"/>
        <v>0</v>
      </c>
      <c r="EQ37" s="176">
        <f t="shared" si="472"/>
        <v>0</v>
      </c>
      <c r="ER37" s="72">
        <f t="shared" si="22"/>
        <v>0</v>
      </c>
      <c r="ES37" s="71">
        <f t="shared" si="12"/>
        <v>0</v>
      </c>
      <c r="ET37" s="233">
        <f t="shared" si="13"/>
        <v>0</v>
      </c>
      <c r="EU37" s="82"/>
      <c r="EV37" s="5"/>
      <c r="EW37" s="5"/>
      <c r="EX37" s="5"/>
      <c r="EY37" s="54"/>
      <c r="EZ37" s="54"/>
      <c r="FA37" s="54"/>
      <c r="FB37" s="54"/>
      <c r="FC37" s="54"/>
      <c r="FD37" s="54"/>
      <c r="FE37" s="54"/>
      <c r="FF37" s="54"/>
      <c r="FG37" s="54"/>
      <c r="FH37" s="54"/>
      <c r="FI37" s="54"/>
      <c r="FJ37" s="54"/>
      <c r="FK37" s="54"/>
      <c r="FL37" s="54"/>
      <c r="FM37" s="54"/>
      <c r="FN37" s="54"/>
      <c r="FO37" s="54"/>
      <c r="FP37" s="54"/>
      <c r="FQ37" s="54"/>
      <c r="FR37" s="54"/>
      <c r="FS37" s="54"/>
    </row>
    <row r="38" spans="1:175" s="74" customFormat="1" ht="17.25" thickTop="1" thickBot="1" x14ac:dyDescent="0.3">
      <c r="A38" s="167">
        <v>28</v>
      </c>
      <c r="B38" s="168"/>
      <c r="C38" s="252" t="s">
        <v>183</v>
      </c>
      <c r="D38" s="110">
        <f t="shared" ref="D38:E38" si="473">SUM(D31,D37)</f>
        <v>331561</v>
      </c>
      <c r="E38" s="111">
        <f t="shared" si="473"/>
        <v>424396</v>
      </c>
      <c r="F38" s="178">
        <f t="shared" ref="F38" si="474">SUM(F31,F37)</f>
        <v>328425</v>
      </c>
      <c r="G38" s="110">
        <f t="shared" ref="G38:H38" si="475">SUM(G31,G37)</f>
        <v>43214</v>
      </c>
      <c r="H38" s="111">
        <f t="shared" si="475"/>
        <v>58296</v>
      </c>
      <c r="I38" s="178">
        <f t="shared" ref="I38" si="476">SUM(I31,I37)</f>
        <v>58296</v>
      </c>
      <c r="J38" s="110">
        <f t="shared" ref="J38:K38" si="477">SUM(J31,J37)</f>
        <v>421195</v>
      </c>
      <c r="K38" s="111">
        <f t="shared" si="477"/>
        <v>411252</v>
      </c>
      <c r="L38" s="112">
        <f t="shared" ref="L38" si="478">SUM(L31,L37)</f>
        <v>314323</v>
      </c>
      <c r="M38" s="137">
        <f t="shared" ref="M38:N38" si="479">SUM(M31,M37)</f>
        <v>464409</v>
      </c>
      <c r="N38" s="111">
        <f t="shared" si="479"/>
        <v>469548</v>
      </c>
      <c r="O38" s="112">
        <f t="shared" ref="O38" si="480">SUM(O31,O37)</f>
        <v>372619</v>
      </c>
      <c r="P38" s="137">
        <f t="shared" ref="P38:Q38" si="481">SUM(P31,P37)</f>
        <v>50260</v>
      </c>
      <c r="Q38" s="111">
        <f t="shared" si="481"/>
        <v>57060</v>
      </c>
      <c r="R38" s="112">
        <f t="shared" ref="R38" si="482">SUM(R31,R37)</f>
        <v>56345</v>
      </c>
      <c r="S38" s="137">
        <f t="shared" ref="S38:T38" si="483">SUM(S31,S37)</f>
        <v>21616</v>
      </c>
      <c r="T38" s="111">
        <f t="shared" si="483"/>
        <v>22045</v>
      </c>
      <c r="U38" s="112">
        <f t="shared" ref="U38" si="484">SUM(U31,U37)</f>
        <v>21465</v>
      </c>
      <c r="V38" s="137">
        <f t="shared" ref="V38:W38" si="485">SUM(V31,V37)</f>
        <v>87218</v>
      </c>
      <c r="W38" s="111">
        <f t="shared" si="485"/>
        <v>95695</v>
      </c>
      <c r="X38" s="112">
        <f t="shared" ref="X38" si="486">SUM(X31,X37)</f>
        <v>94098</v>
      </c>
      <c r="Y38" s="137">
        <f t="shared" ref="Y38:Z38" si="487">SUM(Y31,Y37)</f>
        <v>8729</v>
      </c>
      <c r="Z38" s="111">
        <f t="shared" si="487"/>
        <v>10591</v>
      </c>
      <c r="AA38" s="112">
        <f t="shared" ref="AA38" si="488">SUM(AA31,AA37)</f>
        <v>8635</v>
      </c>
      <c r="AB38" s="137">
        <f t="shared" ref="AB38:AC38" si="489">SUM(AB31,AB37)</f>
        <v>117563</v>
      </c>
      <c r="AC38" s="111">
        <f t="shared" si="489"/>
        <v>128331</v>
      </c>
      <c r="AD38" s="138">
        <f>AC38/AB38</f>
        <v>1.0915934435153918</v>
      </c>
      <c r="AE38" s="111">
        <f t="shared" ref="AE38:AF38" si="490">SUM(AE31,AE37)</f>
        <v>35217</v>
      </c>
      <c r="AF38" s="111">
        <f t="shared" si="490"/>
        <v>7393</v>
      </c>
      <c r="AG38" s="136">
        <f t="shared" si="16"/>
        <v>0.20992702388051226</v>
      </c>
      <c r="AH38" s="110">
        <f t="shared" si="17"/>
        <v>117563</v>
      </c>
      <c r="AI38" s="111">
        <f t="shared" si="169"/>
        <v>128331</v>
      </c>
      <c r="AJ38" s="112">
        <f t="shared" si="170"/>
        <v>124198</v>
      </c>
      <c r="AK38" s="137">
        <f t="shared" ref="AK38:AL38" si="491">SUM(AK31,AK37)</f>
        <v>7393</v>
      </c>
      <c r="AL38" s="111">
        <f t="shared" si="491"/>
        <v>7617</v>
      </c>
      <c r="AM38" s="112">
        <f t="shared" ref="AM38" si="492">SUM(AM31,AM37)</f>
        <v>4354</v>
      </c>
      <c r="AN38" s="137">
        <f t="shared" ref="AN38:AO38" si="493">SUM(AN31,AN37)</f>
        <v>40324</v>
      </c>
      <c r="AO38" s="111">
        <f t="shared" si="493"/>
        <v>42253</v>
      </c>
      <c r="AP38" s="112">
        <f t="shared" ref="AP38" si="494">SUM(AP31,AP37)</f>
        <v>41725</v>
      </c>
      <c r="AQ38" s="137">
        <f t="shared" ref="AQ38:AR38" si="495">SUM(AQ31,AQ37)</f>
        <v>117693</v>
      </c>
      <c r="AR38" s="111">
        <f t="shared" si="495"/>
        <v>134029</v>
      </c>
      <c r="AS38" s="112">
        <f t="shared" ref="AS38" si="496">SUM(AS31,AS37)</f>
        <v>127985</v>
      </c>
      <c r="AT38" s="137">
        <f t="shared" ref="AT38:AU38" si="497">SUM(AT31,AT37)</f>
        <v>3793</v>
      </c>
      <c r="AU38" s="111">
        <f t="shared" si="497"/>
        <v>3818</v>
      </c>
      <c r="AV38" s="112">
        <f t="shared" ref="AV38" si="498">SUM(AV31,AV37)</f>
        <v>2303</v>
      </c>
      <c r="AW38" s="110">
        <f t="shared" si="18"/>
        <v>169203</v>
      </c>
      <c r="AX38" s="137">
        <f t="shared" si="171"/>
        <v>187717</v>
      </c>
      <c r="AY38" s="112">
        <f t="shared" si="172"/>
        <v>176367</v>
      </c>
      <c r="AZ38" s="137">
        <f t="shared" ref="AZ38:BA38" si="499">SUM(AZ31,AZ37)</f>
        <v>20571</v>
      </c>
      <c r="BA38" s="111">
        <f t="shared" si="499"/>
        <v>37742</v>
      </c>
      <c r="BB38" s="112">
        <f t="shared" ref="BB38" si="500">SUM(BB31,BB37)</f>
        <v>33255</v>
      </c>
      <c r="BC38" s="137">
        <f t="shared" ref="BC38:BD38" si="501">SUM(BC31,BC37)</f>
        <v>0</v>
      </c>
      <c r="BD38" s="111">
        <f t="shared" si="501"/>
        <v>0</v>
      </c>
      <c r="BE38" s="112">
        <f t="shared" ref="BE38" si="502">SUM(BE31,BE37)</f>
        <v>0</v>
      </c>
      <c r="BF38" s="137">
        <f t="shared" ref="BF38:BG38" si="503">SUM(BF31,BF37)</f>
        <v>12327</v>
      </c>
      <c r="BG38" s="111">
        <f t="shared" si="503"/>
        <v>13600</v>
      </c>
      <c r="BH38" s="112">
        <f t="shared" ref="BH38" si="504">SUM(BH31,BH37)</f>
        <v>12176</v>
      </c>
      <c r="BI38" s="137">
        <f t="shared" ref="BI38:BJ38" si="505">SUM(BI31,BI37)</f>
        <v>47921</v>
      </c>
      <c r="BJ38" s="111">
        <f t="shared" si="505"/>
        <v>46236</v>
      </c>
      <c r="BK38" s="112">
        <f t="shared" ref="BK38" si="506">SUM(BK31,BK37)</f>
        <v>43886</v>
      </c>
      <c r="BL38" s="137">
        <f t="shared" ref="BL38:BM38" si="507">SUM(BL31,BL37)</f>
        <v>249767</v>
      </c>
      <c r="BM38" s="111">
        <f t="shared" si="507"/>
        <v>253726</v>
      </c>
      <c r="BN38" s="112">
        <f t="shared" ref="BN38" si="508">SUM(BN31,BN37)</f>
        <v>227071</v>
      </c>
      <c r="BO38" s="137">
        <f t="shared" ref="BO38:BP38" si="509">SUM(BO31,BO37)</f>
        <v>3447</v>
      </c>
      <c r="BP38" s="111">
        <f t="shared" si="509"/>
        <v>3480</v>
      </c>
      <c r="BQ38" s="112">
        <f t="shared" ref="BQ38" si="510">SUM(BQ31,BQ37)</f>
        <v>1639</v>
      </c>
      <c r="BR38" s="137">
        <f t="shared" ref="BR38:BS38" si="511">SUM(BR31,BR37)</f>
        <v>334033</v>
      </c>
      <c r="BS38" s="111">
        <f t="shared" si="511"/>
        <v>354784</v>
      </c>
      <c r="BT38" s="112">
        <f t="shared" ref="BT38" si="512">SUM(BT31,BT37)</f>
        <v>318027</v>
      </c>
      <c r="BU38" s="137">
        <f t="shared" ref="BU38:BV38" si="513">SUM(BU31,BU37)</f>
        <v>81209</v>
      </c>
      <c r="BV38" s="111">
        <f t="shared" si="513"/>
        <v>92488</v>
      </c>
      <c r="BW38" s="112">
        <f t="shared" ref="BW38" si="514">SUM(BW31,BW37)</f>
        <v>71474</v>
      </c>
      <c r="BX38" s="137">
        <f t="shared" ref="BX38:BY38" si="515">SUM(BX31,BX37)</f>
        <v>89563</v>
      </c>
      <c r="BY38" s="111">
        <f t="shared" si="515"/>
        <v>90108</v>
      </c>
      <c r="BZ38" s="112">
        <f t="shared" ref="BZ38" si="516">SUM(BZ31,BZ37)</f>
        <v>81638</v>
      </c>
      <c r="CA38" s="137">
        <f t="shared" si="7"/>
        <v>170772</v>
      </c>
      <c r="CB38" s="111">
        <f t="shared" si="7"/>
        <v>182596</v>
      </c>
      <c r="CC38" s="112">
        <f t="shared" si="7"/>
        <v>153112</v>
      </c>
      <c r="CD38" s="137">
        <f t="shared" ref="CD38:CE38" si="517">SUM(CD31,CD37)</f>
        <v>141971</v>
      </c>
      <c r="CE38" s="111">
        <f t="shared" si="517"/>
        <v>168874</v>
      </c>
      <c r="CF38" s="112">
        <f t="shared" ref="CF38" si="518">SUM(CF31,CF37)</f>
        <v>164685</v>
      </c>
      <c r="CG38" s="137">
        <f t="shared" ref="CG38:CH38" si="519">SUM(CG31,CG37)</f>
        <v>77115</v>
      </c>
      <c r="CH38" s="111">
        <f t="shared" si="519"/>
        <v>117837</v>
      </c>
      <c r="CI38" s="112">
        <f t="shared" ref="CI38" si="520">SUM(CI31,CI37)</f>
        <v>116379</v>
      </c>
      <c r="CJ38" s="137">
        <f t="shared" ref="CJ38:CK38" si="521">SUM(CJ31,CJ37)</f>
        <v>177372</v>
      </c>
      <c r="CK38" s="111">
        <f t="shared" si="521"/>
        <v>234668</v>
      </c>
      <c r="CL38" s="112">
        <f t="shared" ref="CL38" si="522">SUM(CL31,CL37)</f>
        <v>232840</v>
      </c>
      <c r="CM38" s="137">
        <f t="shared" ref="CM38:CN38" si="523">SUM(CM31,CM37)</f>
        <v>15120</v>
      </c>
      <c r="CN38" s="111">
        <f t="shared" si="523"/>
        <v>19670</v>
      </c>
      <c r="CO38" s="112">
        <f t="shared" ref="CO38" si="524">SUM(CO31,CO37)</f>
        <v>19489</v>
      </c>
      <c r="CP38" s="137">
        <f t="shared" ref="CP38" si="525">SUM(CP31,CP37)</f>
        <v>411578</v>
      </c>
      <c r="CQ38" s="111">
        <f t="shared" si="8"/>
        <v>541049</v>
      </c>
      <c r="CR38" s="112">
        <f t="shared" si="9"/>
        <v>533393</v>
      </c>
      <c r="CS38" s="137">
        <f t="shared" ref="CS38:CT38" si="526">SUM(CS31,CS37)</f>
        <v>406</v>
      </c>
      <c r="CT38" s="111">
        <f t="shared" si="526"/>
        <v>722</v>
      </c>
      <c r="CU38" s="112">
        <f t="shared" ref="CU38" si="527">SUM(CU31,CU37)</f>
        <v>494</v>
      </c>
      <c r="CV38" s="110">
        <f t="shared" si="20"/>
        <v>2049785</v>
      </c>
      <c r="CW38" s="111">
        <f t="shared" si="173"/>
        <v>2346203</v>
      </c>
      <c r="CX38" s="112">
        <f t="shared" si="174"/>
        <v>2062980</v>
      </c>
      <c r="CY38" s="137">
        <f t="shared" ref="CY38:CZ38" si="528">SUM(CY31,CY37)</f>
        <v>11394</v>
      </c>
      <c r="CZ38" s="111">
        <f t="shared" si="528"/>
        <v>13348</v>
      </c>
      <c r="DA38" s="112">
        <f t="shared" ref="DA38" si="529">SUM(DA31,DA37)</f>
        <v>12027</v>
      </c>
      <c r="DB38" s="137">
        <f t="shared" ref="DB38:DC38" si="530">SUM(DB31,DB37)</f>
        <v>45243</v>
      </c>
      <c r="DC38" s="111">
        <f t="shared" si="530"/>
        <v>48246</v>
      </c>
      <c r="DD38" s="112">
        <f t="shared" ref="DD38" si="531">SUM(DD31,DD37)</f>
        <v>48246</v>
      </c>
      <c r="DE38" s="137">
        <f t="shared" ref="DE38:DF38" si="532">SUM(DE31,DE37)</f>
        <v>15682</v>
      </c>
      <c r="DF38" s="111">
        <f t="shared" si="532"/>
        <v>2356</v>
      </c>
      <c r="DG38" s="112">
        <f t="shared" ref="DG38" si="533">SUM(DG31,DG37)</f>
        <v>1562</v>
      </c>
      <c r="DH38" s="137">
        <f t="shared" ref="DH38:DI38" si="534">SUM(DH31,DH37)</f>
        <v>45809</v>
      </c>
      <c r="DI38" s="111">
        <f t="shared" si="534"/>
        <v>70574</v>
      </c>
      <c r="DJ38" s="112">
        <f t="shared" ref="DJ38" si="535">SUM(DJ31,DJ37)</f>
        <v>70571</v>
      </c>
      <c r="DK38" s="137">
        <f t="shared" ref="DK38:DL38" si="536">SUM(DK31,DK37)</f>
        <v>59692</v>
      </c>
      <c r="DL38" s="111">
        <f t="shared" si="536"/>
        <v>87973</v>
      </c>
      <c r="DM38" s="112">
        <f t="shared" ref="DM38" si="537">SUM(DM31,DM37)</f>
        <v>86890</v>
      </c>
      <c r="DN38" s="137">
        <f t="shared" ref="DN38:DO38" si="538">SUM(DN31,DN37)</f>
        <v>17722</v>
      </c>
      <c r="DO38" s="111">
        <f t="shared" si="538"/>
        <v>17722</v>
      </c>
      <c r="DP38" s="112">
        <f t="shared" ref="DP38" si="539">SUM(DP31,DP37)</f>
        <v>17465</v>
      </c>
      <c r="DQ38" s="137">
        <f t="shared" ref="DQ38:DR38" si="540">SUM(DQ31,DQ37)</f>
        <v>129054</v>
      </c>
      <c r="DR38" s="111">
        <f t="shared" si="540"/>
        <v>178434</v>
      </c>
      <c r="DS38" s="112">
        <f t="shared" ref="DS38" si="541">SUM(DS31,DS37)</f>
        <v>177832</v>
      </c>
      <c r="DT38" s="137">
        <f t="shared" si="21"/>
        <v>324596</v>
      </c>
      <c r="DU38" s="111">
        <f t="shared" si="21"/>
        <v>418653</v>
      </c>
      <c r="DV38" s="112">
        <f t="shared" si="21"/>
        <v>414593</v>
      </c>
      <c r="DW38" s="137">
        <f t="shared" ref="DW38:DX38" si="542">SUM(DW31,DW37)</f>
        <v>58</v>
      </c>
      <c r="DX38" s="111">
        <f t="shared" si="542"/>
        <v>58</v>
      </c>
      <c r="DY38" s="112">
        <f t="shared" ref="DY38" si="543">SUM(DY31,DY37)</f>
        <v>58</v>
      </c>
      <c r="DZ38" s="137">
        <f>SUM(DZ31,DZ37)</f>
        <v>90757</v>
      </c>
      <c r="EA38" s="111">
        <f>SUM(EA31,EA37)</f>
        <v>101943</v>
      </c>
      <c r="EB38" s="136">
        <f t="shared" si="11"/>
        <v>1.1232522009321595</v>
      </c>
      <c r="EC38" s="111">
        <f>SUM(EC31,EC37)</f>
        <v>103463</v>
      </c>
      <c r="ED38" s="111">
        <f>SUM(ED31,ED37)</f>
        <v>119742</v>
      </c>
      <c r="EE38" s="112">
        <f>SUM(EE31,EE37)</f>
        <v>118153</v>
      </c>
      <c r="EF38" s="137">
        <f t="shared" ref="EF38:EG38" si="544">SUM(EF31,EF37)</f>
        <v>132442</v>
      </c>
      <c r="EG38" s="111">
        <f t="shared" si="544"/>
        <v>139983</v>
      </c>
      <c r="EH38" s="112">
        <f t="shared" ref="EH38" si="545">SUM(EH31,EH37)</f>
        <v>125922</v>
      </c>
      <c r="EI38" s="111">
        <f t="shared" ref="EI38:EQ38" si="546">SUM(EI31,EI37)</f>
        <v>0</v>
      </c>
      <c r="EJ38" s="111">
        <f t="shared" si="546"/>
        <v>136152</v>
      </c>
      <c r="EK38" s="112">
        <f t="shared" si="546"/>
        <v>0</v>
      </c>
      <c r="EL38" s="111">
        <f t="shared" si="546"/>
        <v>0</v>
      </c>
      <c r="EM38" s="111">
        <f t="shared" si="546"/>
        <v>46177</v>
      </c>
      <c r="EN38" s="112">
        <f t="shared" si="546"/>
        <v>0</v>
      </c>
      <c r="EO38" s="111">
        <f t="shared" si="546"/>
        <v>0</v>
      </c>
      <c r="EP38" s="111">
        <f t="shared" si="546"/>
        <v>160000</v>
      </c>
      <c r="EQ38" s="112">
        <f t="shared" si="546"/>
        <v>0</v>
      </c>
      <c r="ER38" s="110">
        <f t="shared" si="22"/>
        <v>2610344</v>
      </c>
      <c r="ES38" s="137">
        <f t="shared" si="12"/>
        <v>3366968</v>
      </c>
      <c r="ET38" s="234">
        <f t="shared" si="13"/>
        <v>2721706</v>
      </c>
      <c r="EU38" s="82"/>
      <c r="EV38" s="5"/>
      <c r="EW38" s="5"/>
      <c r="EX38" s="5"/>
      <c r="EY38" s="54"/>
      <c r="EZ38" s="54"/>
      <c r="FA38" s="54"/>
      <c r="FB38" s="54"/>
      <c r="FC38" s="54"/>
      <c r="FD38" s="54"/>
      <c r="FE38" s="54"/>
      <c r="FF38" s="54"/>
      <c r="FG38" s="54"/>
      <c r="FH38" s="54"/>
      <c r="FI38" s="54"/>
      <c r="FJ38" s="54"/>
      <c r="FK38" s="54"/>
      <c r="FL38" s="54"/>
      <c r="FM38" s="54"/>
      <c r="FN38" s="54"/>
      <c r="FO38" s="54"/>
      <c r="FP38" s="54"/>
      <c r="FQ38" s="54"/>
      <c r="FR38" s="54"/>
      <c r="FS38" s="54"/>
    </row>
    <row r="39" spans="1:175" s="78" customFormat="1" ht="17.25" thickTop="1" thickBot="1" x14ac:dyDescent="0.3">
      <c r="A39" s="169"/>
      <c r="B39" s="170"/>
      <c r="C39" s="253" t="s">
        <v>91</v>
      </c>
      <c r="D39" s="76"/>
      <c r="E39" s="28"/>
      <c r="F39" s="186"/>
      <c r="G39" s="76"/>
      <c r="H39" s="28"/>
      <c r="I39" s="194"/>
      <c r="J39" s="76"/>
      <c r="K39" s="28"/>
      <c r="L39" s="203"/>
      <c r="M39" s="75"/>
      <c r="N39" s="28"/>
      <c r="O39" s="29"/>
      <c r="P39" s="75"/>
      <c r="Q39" s="28"/>
      <c r="R39" s="203"/>
      <c r="S39" s="75"/>
      <c r="T39" s="28"/>
      <c r="U39" s="203"/>
      <c r="V39" s="75"/>
      <c r="W39" s="28"/>
      <c r="X39" s="203"/>
      <c r="Y39" s="75"/>
      <c r="Z39" s="28"/>
      <c r="AA39" s="208"/>
      <c r="AB39" s="75"/>
      <c r="AC39" s="28"/>
      <c r="AD39" s="139"/>
      <c r="AE39" s="28"/>
      <c r="AF39" s="28"/>
      <c r="AG39" s="139"/>
      <c r="AH39" s="86">
        <f t="shared" si="17"/>
        <v>0</v>
      </c>
      <c r="AI39" s="31">
        <f t="shared" si="169"/>
        <v>0</v>
      </c>
      <c r="AJ39" s="32">
        <f t="shared" si="170"/>
        <v>0</v>
      </c>
      <c r="AK39" s="75"/>
      <c r="AL39" s="28"/>
      <c r="AM39" s="203"/>
      <c r="AN39" s="75"/>
      <c r="AO39" s="28"/>
      <c r="AP39" s="203"/>
      <c r="AQ39" s="75"/>
      <c r="AR39" s="28"/>
      <c r="AS39" s="203"/>
      <c r="AT39" s="75"/>
      <c r="AU39" s="28"/>
      <c r="AV39" s="203"/>
      <c r="AW39" s="217">
        <f t="shared" si="18"/>
        <v>0</v>
      </c>
      <c r="AX39" s="218">
        <f t="shared" si="171"/>
        <v>0</v>
      </c>
      <c r="AY39" s="215">
        <f t="shared" si="172"/>
        <v>0</v>
      </c>
      <c r="AZ39" s="75"/>
      <c r="BA39" s="28"/>
      <c r="BB39" s="203"/>
      <c r="BC39" s="75"/>
      <c r="BD39" s="28"/>
      <c r="BE39" s="203"/>
      <c r="BF39" s="75"/>
      <c r="BG39" s="28"/>
      <c r="BH39" s="203"/>
      <c r="BI39" s="75"/>
      <c r="BJ39" s="28"/>
      <c r="BK39" s="203"/>
      <c r="BL39" s="75"/>
      <c r="BM39" s="28"/>
      <c r="BN39" s="203"/>
      <c r="BO39" s="75"/>
      <c r="BP39" s="28"/>
      <c r="BQ39" s="203"/>
      <c r="BR39" s="75"/>
      <c r="BS39" s="28"/>
      <c r="BT39" s="29"/>
      <c r="BU39" s="75"/>
      <c r="BV39" s="28"/>
      <c r="BW39" s="203"/>
      <c r="BX39" s="75"/>
      <c r="BY39" s="28"/>
      <c r="BZ39" s="203"/>
      <c r="CA39" s="75">
        <f t="shared" si="7"/>
        <v>0</v>
      </c>
      <c r="CB39" s="28">
        <f t="shared" si="7"/>
        <v>0</v>
      </c>
      <c r="CC39" s="29">
        <f t="shared" si="7"/>
        <v>0</v>
      </c>
      <c r="CD39" s="75"/>
      <c r="CE39" s="28"/>
      <c r="CF39" s="203"/>
      <c r="CG39" s="75"/>
      <c r="CH39" s="28"/>
      <c r="CI39" s="203"/>
      <c r="CJ39" s="75"/>
      <c r="CK39" s="28"/>
      <c r="CL39" s="203"/>
      <c r="CM39" s="75"/>
      <c r="CN39" s="28"/>
      <c r="CO39" s="203"/>
      <c r="CP39" s="75"/>
      <c r="CQ39" s="28"/>
      <c r="CR39" s="227"/>
      <c r="CS39" s="75"/>
      <c r="CT39" s="28"/>
      <c r="CU39" s="203"/>
      <c r="CV39" s="86">
        <f t="shared" si="20"/>
        <v>0</v>
      </c>
      <c r="CW39" s="31">
        <f t="shared" si="173"/>
        <v>0</v>
      </c>
      <c r="CX39" s="32">
        <f t="shared" si="174"/>
        <v>0</v>
      </c>
      <c r="CY39" s="75"/>
      <c r="CZ39" s="28"/>
      <c r="DA39" s="203"/>
      <c r="DB39" s="75"/>
      <c r="DC39" s="28"/>
      <c r="DD39" s="203"/>
      <c r="DE39" s="75"/>
      <c r="DF39" s="28"/>
      <c r="DG39" s="203"/>
      <c r="DH39" s="75"/>
      <c r="DI39" s="28"/>
      <c r="DJ39" s="203"/>
      <c r="DK39" s="75"/>
      <c r="DL39" s="28"/>
      <c r="DM39" s="203"/>
      <c r="DN39" s="75"/>
      <c r="DO39" s="28"/>
      <c r="DP39" s="203"/>
      <c r="DQ39" s="75"/>
      <c r="DR39" s="28"/>
      <c r="DS39" s="237"/>
      <c r="DT39" s="75"/>
      <c r="DU39" s="28"/>
      <c r="DV39" s="29"/>
      <c r="DW39" s="75"/>
      <c r="DX39" s="28"/>
      <c r="DY39" s="203"/>
      <c r="DZ39" s="75"/>
      <c r="EA39" s="28"/>
      <c r="EB39" s="139"/>
      <c r="EC39" s="28"/>
      <c r="ED39" s="28"/>
      <c r="EE39" s="203"/>
      <c r="EF39" s="75"/>
      <c r="EG39" s="28"/>
      <c r="EH39" s="203"/>
      <c r="EI39" s="28"/>
      <c r="EJ39" s="28"/>
      <c r="EK39" s="203"/>
      <c r="EL39" s="28"/>
      <c r="EM39" s="28"/>
      <c r="EN39" s="203"/>
      <c r="EO39" s="28"/>
      <c r="EP39" s="28"/>
      <c r="EQ39" s="203"/>
      <c r="ER39" s="86"/>
      <c r="ES39" s="85"/>
      <c r="ET39" s="230"/>
      <c r="EU39" s="232"/>
      <c r="EV39" s="5"/>
      <c r="EW39" s="5"/>
      <c r="EX39" s="5"/>
      <c r="EY39" s="77"/>
      <c r="EZ39" s="77"/>
      <c r="FA39" s="77"/>
      <c r="FB39" s="77"/>
      <c r="FC39" s="77"/>
      <c r="FD39" s="77"/>
      <c r="FE39" s="77"/>
      <c r="FF39" s="77"/>
      <c r="FG39" s="77"/>
      <c r="FH39" s="77"/>
      <c r="FI39" s="77"/>
      <c r="FJ39" s="77"/>
      <c r="FK39" s="77"/>
      <c r="FL39" s="77"/>
      <c r="FM39" s="77"/>
      <c r="FN39" s="77"/>
      <c r="FO39" s="77"/>
      <c r="FP39" s="77"/>
      <c r="FQ39" s="77"/>
      <c r="FR39" s="77"/>
      <c r="FS39" s="77"/>
    </row>
    <row r="40" spans="1:175" s="55" customFormat="1" ht="16.5" thickBot="1" x14ac:dyDescent="0.3">
      <c r="A40" s="244">
        <v>29</v>
      </c>
      <c r="B40" s="165" t="s">
        <v>63</v>
      </c>
      <c r="C40" s="254" t="s">
        <v>94</v>
      </c>
      <c r="D40" s="17">
        <v>3705</v>
      </c>
      <c r="E40" s="21"/>
      <c r="F40" s="181"/>
      <c r="G40" s="17"/>
      <c r="H40" s="21"/>
      <c r="I40" s="192"/>
      <c r="J40" s="17"/>
      <c r="K40" s="21"/>
      <c r="L40" s="197"/>
      <c r="M40" s="30"/>
      <c r="N40" s="21"/>
      <c r="O40" s="19"/>
      <c r="P40" s="30"/>
      <c r="Q40" s="21"/>
      <c r="R40" s="197"/>
      <c r="S40" s="30"/>
      <c r="T40" s="21"/>
      <c r="U40" s="197"/>
      <c r="V40" s="30"/>
      <c r="W40" s="21"/>
      <c r="X40" s="197"/>
      <c r="Y40" s="30"/>
      <c r="Z40" s="21"/>
      <c r="AA40" s="197"/>
      <c r="AB40" s="30"/>
      <c r="AC40" s="21"/>
      <c r="AD40" s="131"/>
      <c r="AE40" s="21"/>
      <c r="AF40" s="21"/>
      <c r="AG40" s="131"/>
      <c r="AH40" s="17">
        <f t="shared" si="17"/>
        <v>0</v>
      </c>
      <c r="AI40" s="21">
        <f t="shared" si="169"/>
        <v>0</v>
      </c>
      <c r="AJ40" s="19">
        <f t="shared" si="170"/>
        <v>0</v>
      </c>
      <c r="AK40" s="30"/>
      <c r="AL40" s="21"/>
      <c r="AM40" s="197"/>
      <c r="AN40" s="30"/>
      <c r="AO40" s="21"/>
      <c r="AP40" s="197"/>
      <c r="AQ40" s="30"/>
      <c r="AR40" s="21"/>
      <c r="AS40" s="197"/>
      <c r="AT40" s="30"/>
      <c r="AU40" s="21"/>
      <c r="AV40" s="197"/>
      <c r="AW40" s="17">
        <f t="shared" si="18"/>
        <v>0</v>
      </c>
      <c r="AX40" s="21">
        <f t="shared" si="171"/>
        <v>0</v>
      </c>
      <c r="AY40" s="19">
        <f t="shared" si="172"/>
        <v>0</v>
      </c>
      <c r="AZ40" s="30">
        <v>4500</v>
      </c>
      <c r="BA40" s="21">
        <v>4500</v>
      </c>
      <c r="BB40" s="197"/>
      <c r="BC40" s="30"/>
      <c r="BD40" s="21"/>
      <c r="BE40" s="197"/>
      <c r="BF40" s="30"/>
      <c r="BG40" s="21"/>
      <c r="BH40" s="197"/>
      <c r="BI40" s="30"/>
      <c r="BJ40" s="21"/>
      <c r="BK40" s="197"/>
      <c r="BL40" s="30"/>
      <c r="BM40" s="21"/>
      <c r="BN40" s="197"/>
      <c r="BO40" s="30"/>
      <c r="BP40" s="21"/>
      <c r="BQ40" s="197"/>
      <c r="BR40" s="30">
        <f t="shared" ref="BR40:BT45" si="547">AZ40+BC40+BF40+BI40+BL40+BO40</f>
        <v>4500</v>
      </c>
      <c r="BS40" s="21">
        <f t="shared" si="547"/>
        <v>4500</v>
      </c>
      <c r="BT40" s="19">
        <f t="shared" si="547"/>
        <v>0</v>
      </c>
      <c r="BU40" s="30"/>
      <c r="BV40" s="21"/>
      <c r="BW40" s="197"/>
      <c r="BX40" s="30"/>
      <c r="BY40" s="21"/>
      <c r="BZ40" s="197"/>
      <c r="CA40" s="30">
        <f t="shared" si="7"/>
        <v>0</v>
      </c>
      <c r="CB40" s="21">
        <f t="shared" si="7"/>
        <v>0</v>
      </c>
      <c r="CC40" s="19">
        <f t="shared" si="7"/>
        <v>0</v>
      </c>
      <c r="CD40" s="30"/>
      <c r="CE40" s="21"/>
      <c r="CF40" s="197"/>
      <c r="CG40" s="30"/>
      <c r="CH40" s="21"/>
      <c r="CI40" s="197"/>
      <c r="CJ40" s="30"/>
      <c r="CK40" s="21"/>
      <c r="CL40" s="197"/>
      <c r="CM40" s="30"/>
      <c r="CN40" s="21"/>
      <c r="CO40" s="197"/>
      <c r="CP40" s="30"/>
      <c r="CQ40" s="21">
        <f>CE40+CH40+CK40+CN40</f>
        <v>0</v>
      </c>
      <c r="CR40" s="225">
        <f>CF40+CI40+CL40+CO40</f>
        <v>0</v>
      </c>
      <c r="CS40" s="30"/>
      <c r="CT40" s="21"/>
      <c r="CU40" s="197"/>
      <c r="CV40" s="17">
        <f t="shared" si="20"/>
        <v>8205</v>
      </c>
      <c r="CW40" s="21">
        <f t="shared" si="173"/>
        <v>4500</v>
      </c>
      <c r="CX40" s="19">
        <f t="shared" si="174"/>
        <v>0</v>
      </c>
      <c r="CY40" s="30"/>
      <c r="CZ40" s="21">
        <v>4584</v>
      </c>
      <c r="DA40" s="197">
        <v>4584</v>
      </c>
      <c r="DB40" s="30">
        <v>34872</v>
      </c>
      <c r="DC40" s="21">
        <v>43666</v>
      </c>
      <c r="DD40" s="197">
        <v>47822</v>
      </c>
      <c r="DE40" s="30">
        <v>14421</v>
      </c>
      <c r="DF40" s="21">
        <v>1562</v>
      </c>
      <c r="DG40" s="197">
        <v>1562</v>
      </c>
      <c r="DH40" s="30">
        <v>38621</v>
      </c>
      <c r="DI40" s="21">
        <v>45619</v>
      </c>
      <c r="DJ40" s="197">
        <v>69360</v>
      </c>
      <c r="DK40" s="30">
        <v>19538</v>
      </c>
      <c r="DL40" s="21">
        <v>59871</v>
      </c>
      <c r="DM40" s="197">
        <v>68408</v>
      </c>
      <c r="DN40" s="30"/>
      <c r="DO40" s="21">
        <v>13785</v>
      </c>
      <c r="DP40" s="197">
        <v>16041</v>
      </c>
      <c r="DQ40" s="30">
        <v>101248</v>
      </c>
      <c r="DR40" s="21">
        <v>129075</v>
      </c>
      <c r="DS40" s="225">
        <v>142878</v>
      </c>
      <c r="DT40" s="21">
        <f t="shared" si="21"/>
        <v>208700</v>
      </c>
      <c r="DU40" s="21">
        <f t="shared" si="21"/>
        <v>298162</v>
      </c>
      <c r="DV40" s="19">
        <f t="shared" si="21"/>
        <v>350655</v>
      </c>
      <c r="DW40" s="30"/>
      <c r="DX40" s="21"/>
      <c r="DY40" s="197"/>
      <c r="DZ40" s="30"/>
      <c r="EA40" s="21"/>
      <c r="EB40" s="131"/>
      <c r="EC40" s="21"/>
      <c r="ED40" s="21"/>
      <c r="EE40" s="197"/>
      <c r="EF40" s="30"/>
      <c r="EG40" s="21"/>
      <c r="EH40" s="197"/>
      <c r="EI40" s="21"/>
      <c r="EJ40" s="21"/>
      <c r="EK40" s="197"/>
      <c r="EL40" s="21"/>
      <c r="EM40" s="21"/>
      <c r="EN40" s="197"/>
      <c r="EO40" s="21"/>
      <c r="EP40" s="21"/>
      <c r="EQ40" s="197"/>
      <c r="ER40" s="17">
        <f t="shared" ref="ER40:ER73" si="548">EF40+EC40+DW40+CV40+DT40+EI40+EL40+EO40</f>
        <v>216905</v>
      </c>
      <c r="ES40" s="30">
        <f t="shared" ref="ES40:ES73" si="549">EG40+ED40+DX40+CW40+DU40+EJ40+EM40+EP40</f>
        <v>302662</v>
      </c>
      <c r="ET40" s="9">
        <f t="shared" ref="ET40:ET73" si="550">EH40+EE40+DY40+CX40+DV40+EK40+EN40+EQ40</f>
        <v>350655</v>
      </c>
      <c r="EU40" s="82"/>
      <c r="EV40" s="5"/>
      <c r="EW40" s="5"/>
      <c r="EX40" s="5"/>
      <c r="EY40" s="54"/>
      <c r="EZ40" s="54"/>
      <c r="FA40" s="54"/>
      <c r="FB40" s="54"/>
      <c r="FC40" s="54"/>
      <c r="FD40" s="54"/>
      <c r="FE40" s="54"/>
      <c r="FF40" s="54"/>
      <c r="FG40" s="54"/>
      <c r="FH40" s="54"/>
      <c r="FI40" s="54"/>
      <c r="FJ40" s="54"/>
      <c r="FK40" s="54"/>
      <c r="FL40" s="54"/>
      <c r="FM40" s="54"/>
      <c r="FN40" s="54"/>
      <c r="FO40" s="54"/>
      <c r="FP40" s="54"/>
      <c r="FQ40" s="54"/>
      <c r="FR40" s="54"/>
      <c r="FS40" s="54"/>
    </row>
    <row r="41" spans="1:175" s="55" customFormat="1" ht="16.5" thickBot="1" x14ac:dyDescent="0.3">
      <c r="A41" s="244">
        <v>30</v>
      </c>
      <c r="B41" s="165" t="s">
        <v>64</v>
      </c>
      <c r="C41" s="254" t="s">
        <v>20</v>
      </c>
      <c r="D41" s="17"/>
      <c r="E41" s="21"/>
      <c r="F41" s="181"/>
      <c r="G41" s="17"/>
      <c r="H41" s="21"/>
      <c r="I41" s="192"/>
      <c r="J41" s="17"/>
      <c r="K41" s="21"/>
      <c r="L41" s="197"/>
      <c r="M41" s="30"/>
      <c r="N41" s="21"/>
      <c r="O41" s="19"/>
      <c r="P41" s="30"/>
      <c r="Q41" s="21"/>
      <c r="R41" s="197"/>
      <c r="S41" s="30"/>
      <c r="T41" s="21"/>
      <c r="U41" s="197"/>
      <c r="V41" s="30"/>
      <c r="W41" s="21"/>
      <c r="X41" s="197"/>
      <c r="Y41" s="30"/>
      <c r="Z41" s="21"/>
      <c r="AA41" s="197"/>
      <c r="AB41" s="30"/>
      <c r="AC41" s="21"/>
      <c r="AD41" s="131"/>
      <c r="AE41" s="21"/>
      <c r="AF41" s="21"/>
      <c r="AG41" s="131"/>
      <c r="AH41" s="17">
        <f t="shared" si="17"/>
        <v>0</v>
      </c>
      <c r="AI41" s="21">
        <f t="shared" si="169"/>
        <v>0</v>
      </c>
      <c r="AJ41" s="19">
        <f t="shared" si="170"/>
        <v>0</v>
      </c>
      <c r="AK41" s="30"/>
      <c r="AL41" s="21"/>
      <c r="AM41" s="197"/>
      <c r="AN41" s="30"/>
      <c r="AO41" s="21"/>
      <c r="AP41" s="197"/>
      <c r="AQ41" s="30"/>
      <c r="AR41" s="21"/>
      <c r="AS41" s="197"/>
      <c r="AT41" s="30"/>
      <c r="AU41" s="21"/>
      <c r="AV41" s="197"/>
      <c r="AW41" s="17">
        <f t="shared" si="18"/>
        <v>0</v>
      </c>
      <c r="AX41" s="21">
        <f t="shared" si="171"/>
        <v>0</v>
      </c>
      <c r="AY41" s="19">
        <f t="shared" si="172"/>
        <v>0</v>
      </c>
      <c r="AZ41" s="30"/>
      <c r="BA41" s="21"/>
      <c r="BB41" s="197"/>
      <c r="BC41" s="30"/>
      <c r="BD41" s="21"/>
      <c r="BE41" s="197"/>
      <c r="BF41" s="30"/>
      <c r="BG41" s="21"/>
      <c r="BH41" s="197"/>
      <c r="BI41" s="30"/>
      <c r="BJ41" s="21"/>
      <c r="BK41" s="197"/>
      <c r="BL41" s="30"/>
      <c r="BM41" s="21"/>
      <c r="BN41" s="197"/>
      <c r="BO41" s="30"/>
      <c r="BP41" s="21"/>
      <c r="BQ41" s="197"/>
      <c r="BR41" s="30">
        <f t="shared" si="547"/>
        <v>0</v>
      </c>
      <c r="BS41" s="21">
        <f t="shared" si="547"/>
        <v>0</v>
      </c>
      <c r="BT41" s="19">
        <f t="shared" si="547"/>
        <v>0</v>
      </c>
      <c r="BU41" s="30"/>
      <c r="BV41" s="21"/>
      <c r="BW41" s="197"/>
      <c r="BX41" s="30"/>
      <c r="BY41" s="21"/>
      <c r="BZ41" s="197"/>
      <c r="CA41" s="30">
        <f t="shared" si="7"/>
        <v>0</v>
      </c>
      <c r="CB41" s="21">
        <f t="shared" si="7"/>
        <v>0</v>
      </c>
      <c r="CC41" s="19">
        <f t="shared" si="7"/>
        <v>0</v>
      </c>
      <c r="CD41" s="30"/>
      <c r="CE41" s="21"/>
      <c r="CF41" s="197"/>
      <c r="CG41" s="30"/>
      <c r="CH41" s="21"/>
      <c r="CI41" s="197"/>
      <c r="CJ41" s="30"/>
      <c r="CK41" s="21"/>
      <c r="CL41" s="197"/>
      <c r="CM41" s="30"/>
      <c r="CN41" s="21"/>
      <c r="CO41" s="197"/>
      <c r="CP41" s="30"/>
      <c r="CQ41" s="21">
        <f t="shared" ref="CQ41:CQ73" si="551">CE41+CH41+CK41+CN41</f>
        <v>0</v>
      </c>
      <c r="CR41" s="225">
        <f t="shared" ref="CR41:CR73" si="552">CF41+CI41+CL41+CO41</f>
        <v>0</v>
      </c>
      <c r="CS41" s="30"/>
      <c r="CT41" s="21"/>
      <c r="CU41" s="197"/>
      <c r="CV41" s="17">
        <f t="shared" si="20"/>
        <v>0</v>
      </c>
      <c r="CW41" s="21">
        <f t="shared" si="173"/>
        <v>0</v>
      </c>
      <c r="CX41" s="19">
        <f t="shared" si="174"/>
        <v>0</v>
      </c>
      <c r="CY41" s="30"/>
      <c r="CZ41" s="21"/>
      <c r="DA41" s="197"/>
      <c r="DB41" s="30"/>
      <c r="DC41" s="21"/>
      <c r="DD41" s="197"/>
      <c r="DE41" s="30"/>
      <c r="DF41" s="21"/>
      <c r="DG41" s="197"/>
      <c r="DH41" s="30"/>
      <c r="DI41" s="21"/>
      <c r="DJ41" s="197"/>
      <c r="DK41" s="30"/>
      <c r="DL41" s="21"/>
      <c r="DM41" s="197"/>
      <c r="DN41" s="30"/>
      <c r="DO41" s="21"/>
      <c r="DP41" s="197"/>
      <c r="DQ41" s="30"/>
      <c r="DR41" s="21"/>
      <c r="DS41" s="225"/>
      <c r="DT41" s="21">
        <f t="shared" si="21"/>
        <v>0</v>
      </c>
      <c r="DU41" s="21">
        <f t="shared" si="21"/>
        <v>0</v>
      </c>
      <c r="DV41" s="19">
        <f t="shared" si="21"/>
        <v>0</v>
      </c>
      <c r="DW41" s="30"/>
      <c r="DX41" s="21"/>
      <c r="DY41" s="197"/>
      <c r="DZ41" s="30"/>
      <c r="EA41" s="21"/>
      <c r="EB41" s="131"/>
      <c r="EC41" s="21"/>
      <c r="ED41" s="21"/>
      <c r="EE41" s="197"/>
      <c r="EF41" s="30"/>
      <c r="EG41" s="21"/>
      <c r="EH41" s="197"/>
      <c r="EI41" s="21"/>
      <c r="EJ41" s="21"/>
      <c r="EK41" s="197"/>
      <c r="EL41" s="21"/>
      <c r="EM41" s="21"/>
      <c r="EN41" s="197"/>
      <c r="EO41" s="21"/>
      <c r="EP41" s="21"/>
      <c r="EQ41" s="197"/>
      <c r="ER41" s="17">
        <f t="shared" si="548"/>
        <v>0</v>
      </c>
      <c r="ES41" s="30">
        <f t="shared" si="549"/>
        <v>0</v>
      </c>
      <c r="ET41" s="9">
        <f t="shared" si="550"/>
        <v>0</v>
      </c>
      <c r="EU41" s="82"/>
      <c r="EV41" s="5"/>
      <c r="EW41" s="5"/>
      <c r="EX41" s="5"/>
      <c r="EY41" s="54"/>
      <c r="EZ41" s="54"/>
      <c r="FA41" s="54"/>
      <c r="FB41" s="54"/>
      <c r="FC41" s="54"/>
      <c r="FD41" s="54"/>
      <c r="FE41" s="54"/>
      <c r="FF41" s="54"/>
      <c r="FG41" s="54"/>
      <c r="FH41" s="54"/>
      <c r="FI41" s="54"/>
      <c r="FJ41" s="54"/>
      <c r="FK41" s="54"/>
      <c r="FL41" s="54"/>
      <c r="FM41" s="54"/>
      <c r="FN41" s="54"/>
      <c r="FO41" s="54"/>
      <c r="FP41" s="54"/>
      <c r="FQ41" s="54"/>
      <c r="FR41" s="54"/>
      <c r="FS41" s="54"/>
    </row>
    <row r="42" spans="1:175" s="61" customFormat="1" x14ac:dyDescent="0.25">
      <c r="A42" s="160">
        <v>31</v>
      </c>
      <c r="B42" s="161" t="s">
        <v>65</v>
      </c>
      <c r="C42" s="255" t="s">
        <v>21</v>
      </c>
      <c r="D42" s="122"/>
      <c r="E42" s="123"/>
      <c r="F42" s="183"/>
      <c r="G42" s="122"/>
      <c r="H42" s="123"/>
      <c r="I42" s="189"/>
      <c r="J42" s="122"/>
      <c r="K42" s="123"/>
      <c r="L42" s="199"/>
      <c r="M42" s="125"/>
      <c r="N42" s="123"/>
      <c r="O42" s="205"/>
      <c r="P42" s="125"/>
      <c r="Q42" s="123"/>
      <c r="R42" s="199"/>
      <c r="S42" s="125"/>
      <c r="T42" s="123"/>
      <c r="U42" s="199"/>
      <c r="V42" s="125"/>
      <c r="W42" s="123"/>
      <c r="X42" s="199"/>
      <c r="Y42" s="125"/>
      <c r="Z42" s="123"/>
      <c r="AA42" s="199"/>
      <c r="AB42" s="125">
        <f t="shared" ref="AB42:AC47" si="553">S42+V42+Y42</f>
        <v>0</v>
      </c>
      <c r="AC42" s="123">
        <f t="shared" si="553"/>
        <v>0</v>
      </c>
      <c r="AD42" s="124"/>
      <c r="AE42" s="123"/>
      <c r="AF42" s="123"/>
      <c r="AG42" s="124"/>
      <c r="AH42" s="58">
        <f t="shared" si="17"/>
        <v>0</v>
      </c>
      <c r="AI42" s="22">
        <f t="shared" si="169"/>
        <v>0</v>
      </c>
      <c r="AJ42" s="23">
        <f t="shared" si="170"/>
        <v>0</v>
      </c>
      <c r="AK42" s="125"/>
      <c r="AL42" s="123"/>
      <c r="AM42" s="199"/>
      <c r="AN42" s="125"/>
      <c r="AO42" s="123"/>
      <c r="AP42" s="199"/>
      <c r="AQ42" s="125"/>
      <c r="AR42" s="123"/>
      <c r="AS42" s="199"/>
      <c r="AT42" s="125"/>
      <c r="AU42" s="123"/>
      <c r="AV42" s="199"/>
      <c r="AW42" s="58">
        <f t="shared" si="18"/>
        <v>0</v>
      </c>
      <c r="AX42" s="57">
        <f t="shared" si="171"/>
        <v>0</v>
      </c>
      <c r="AY42" s="23">
        <f t="shared" si="172"/>
        <v>0</v>
      </c>
      <c r="AZ42" s="125"/>
      <c r="BA42" s="123"/>
      <c r="BB42" s="199"/>
      <c r="BC42" s="125"/>
      <c r="BD42" s="123"/>
      <c r="BE42" s="199"/>
      <c r="BF42" s="125"/>
      <c r="BG42" s="123"/>
      <c r="BH42" s="199"/>
      <c r="BI42" s="125"/>
      <c r="BJ42" s="123"/>
      <c r="BK42" s="199"/>
      <c r="BL42" s="125"/>
      <c r="BM42" s="123"/>
      <c r="BN42" s="199"/>
      <c r="BO42" s="125"/>
      <c r="BP42" s="123"/>
      <c r="BQ42" s="199"/>
      <c r="BR42" s="125">
        <f t="shared" si="547"/>
        <v>0</v>
      </c>
      <c r="BS42" s="123">
        <f t="shared" si="547"/>
        <v>0</v>
      </c>
      <c r="BT42" s="205">
        <f t="shared" si="547"/>
        <v>0</v>
      </c>
      <c r="BU42" s="125"/>
      <c r="BV42" s="123"/>
      <c r="BW42" s="199"/>
      <c r="BX42" s="125"/>
      <c r="BY42" s="123"/>
      <c r="BZ42" s="199"/>
      <c r="CA42" s="125">
        <f t="shared" si="7"/>
        <v>0</v>
      </c>
      <c r="CB42" s="123">
        <f t="shared" si="7"/>
        <v>0</v>
      </c>
      <c r="CC42" s="205">
        <f t="shared" si="7"/>
        <v>0</v>
      </c>
      <c r="CD42" s="125"/>
      <c r="CE42" s="123"/>
      <c r="CF42" s="199"/>
      <c r="CG42" s="125"/>
      <c r="CH42" s="123"/>
      <c r="CI42" s="199"/>
      <c r="CJ42" s="125"/>
      <c r="CK42" s="123"/>
      <c r="CL42" s="199"/>
      <c r="CM42" s="125"/>
      <c r="CN42" s="123"/>
      <c r="CO42" s="199"/>
      <c r="CP42" s="125"/>
      <c r="CQ42" s="123">
        <f t="shared" si="551"/>
        <v>0</v>
      </c>
      <c r="CR42" s="222">
        <f t="shared" si="552"/>
        <v>0</v>
      </c>
      <c r="CS42" s="125"/>
      <c r="CT42" s="123"/>
      <c r="CU42" s="199"/>
      <c r="CV42" s="58">
        <f t="shared" si="20"/>
        <v>0</v>
      </c>
      <c r="CW42" s="22">
        <f t="shared" si="173"/>
        <v>0</v>
      </c>
      <c r="CX42" s="23">
        <f t="shared" si="174"/>
        <v>0</v>
      </c>
      <c r="CY42" s="125"/>
      <c r="CZ42" s="123"/>
      <c r="DA42" s="199"/>
      <c r="DB42" s="125"/>
      <c r="DC42" s="123"/>
      <c r="DD42" s="199"/>
      <c r="DE42" s="125"/>
      <c r="DF42" s="123"/>
      <c r="DG42" s="199"/>
      <c r="DH42" s="125"/>
      <c r="DI42" s="123"/>
      <c r="DJ42" s="199"/>
      <c r="DK42" s="125"/>
      <c r="DL42" s="123"/>
      <c r="DM42" s="199"/>
      <c r="DN42" s="125"/>
      <c r="DO42" s="123"/>
      <c r="DP42" s="199"/>
      <c r="DQ42" s="125"/>
      <c r="DR42" s="123"/>
      <c r="DS42" s="222"/>
      <c r="DT42" s="123">
        <f t="shared" si="21"/>
        <v>0</v>
      </c>
      <c r="DU42" s="123">
        <f t="shared" si="21"/>
        <v>0</v>
      </c>
      <c r="DV42" s="205">
        <f t="shared" si="21"/>
        <v>0</v>
      </c>
      <c r="DW42" s="125"/>
      <c r="DX42" s="123"/>
      <c r="DY42" s="199"/>
      <c r="DZ42" s="125"/>
      <c r="EA42" s="123"/>
      <c r="EB42" s="124"/>
      <c r="EC42" s="123"/>
      <c r="ED42" s="123"/>
      <c r="EE42" s="199"/>
      <c r="EF42" s="125"/>
      <c r="EG42" s="123"/>
      <c r="EH42" s="199"/>
      <c r="EI42" s="123"/>
      <c r="EJ42" s="123"/>
      <c r="EK42" s="199"/>
      <c r="EL42" s="123"/>
      <c r="EM42" s="123"/>
      <c r="EN42" s="199"/>
      <c r="EO42" s="123"/>
      <c r="EP42" s="123"/>
      <c r="EQ42" s="199"/>
      <c r="ER42" s="58">
        <f t="shared" si="548"/>
        <v>0</v>
      </c>
      <c r="ES42" s="57">
        <f t="shared" si="549"/>
        <v>0</v>
      </c>
      <c r="ET42" s="211">
        <f t="shared" si="550"/>
        <v>0</v>
      </c>
      <c r="EU42" s="8"/>
      <c r="EV42" s="5"/>
      <c r="EW42" s="5"/>
      <c r="EX42" s="5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</row>
    <row r="43" spans="1:175" s="7" customFormat="1" x14ac:dyDescent="0.25">
      <c r="A43" s="3">
        <v>32</v>
      </c>
      <c r="B43" s="162" t="s">
        <v>66</v>
      </c>
      <c r="C43" s="256" t="s">
        <v>22</v>
      </c>
      <c r="D43" s="4"/>
      <c r="E43" s="1"/>
      <c r="F43" s="184"/>
      <c r="G43" s="4"/>
      <c r="H43" s="1"/>
      <c r="I43" s="190"/>
      <c r="J43" s="4"/>
      <c r="K43" s="1"/>
      <c r="L43" s="200"/>
      <c r="M43" s="62"/>
      <c r="N43" s="1"/>
      <c r="O43" s="2"/>
      <c r="P43" s="62"/>
      <c r="Q43" s="1"/>
      <c r="R43" s="200"/>
      <c r="S43" s="62"/>
      <c r="T43" s="1"/>
      <c r="U43" s="200"/>
      <c r="V43" s="62"/>
      <c r="W43" s="1"/>
      <c r="X43" s="200"/>
      <c r="Y43" s="62"/>
      <c r="Z43" s="1"/>
      <c r="AA43" s="200"/>
      <c r="AB43" s="62">
        <f t="shared" si="553"/>
        <v>0</v>
      </c>
      <c r="AC43" s="1">
        <f t="shared" si="553"/>
        <v>0</v>
      </c>
      <c r="AD43" s="126"/>
      <c r="AE43" s="1"/>
      <c r="AF43" s="1"/>
      <c r="AG43" s="126"/>
      <c r="AH43" s="4">
        <f t="shared" si="17"/>
        <v>0</v>
      </c>
      <c r="AI43" s="1">
        <f t="shared" si="169"/>
        <v>0</v>
      </c>
      <c r="AJ43" s="2">
        <f t="shared" si="170"/>
        <v>0</v>
      </c>
      <c r="AK43" s="62"/>
      <c r="AL43" s="1"/>
      <c r="AM43" s="200"/>
      <c r="AN43" s="62"/>
      <c r="AO43" s="1"/>
      <c r="AP43" s="200"/>
      <c r="AQ43" s="62"/>
      <c r="AR43" s="1"/>
      <c r="AS43" s="200"/>
      <c r="AT43" s="62"/>
      <c r="AU43" s="1"/>
      <c r="AV43" s="200"/>
      <c r="AW43" s="4">
        <f t="shared" si="18"/>
        <v>0</v>
      </c>
      <c r="AX43" s="62">
        <f t="shared" si="171"/>
        <v>0</v>
      </c>
      <c r="AY43" s="2">
        <f t="shared" si="172"/>
        <v>0</v>
      </c>
      <c r="AZ43" s="62"/>
      <c r="BA43" s="1"/>
      <c r="BB43" s="200"/>
      <c r="BC43" s="62"/>
      <c r="BD43" s="1"/>
      <c r="BE43" s="200"/>
      <c r="BF43" s="62"/>
      <c r="BG43" s="1"/>
      <c r="BH43" s="200"/>
      <c r="BI43" s="62"/>
      <c r="BJ43" s="1"/>
      <c r="BK43" s="200"/>
      <c r="BL43" s="62"/>
      <c r="BM43" s="1"/>
      <c r="BN43" s="200"/>
      <c r="BO43" s="62"/>
      <c r="BP43" s="1"/>
      <c r="BQ43" s="200"/>
      <c r="BR43" s="62">
        <f t="shared" si="547"/>
        <v>0</v>
      </c>
      <c r="BS43" s="1">
        <f t="shared" si="547"/>
        <v>0</v>
      </c>
      <c r="BT43" s="2">
        <f t="shared" si="547"/>
        <v>0</v>
      </c>
      <c r="BU43" s="62"/>
      <c r="BV43" s="1"/>
      <c r="BW43" s="200"/>
      <c r="BX43" s="62"/>
      <c r="BY43" s="1"/>
      <c r="BZ43" s="200"/>
      <c r="CA43" s="62">
        <f t="shared" si="7"/>
        <v>0</v>
      </c>
      <c r="CB43" s="1">
        <f t="shared" si="7"/>
        <v>0</v>
      </c>
      <c r="CC43" s="2">
        <f t="shared" si="7"/>
        <v>0</v>
      </c>
      <c r="CD43" s="62"/>
      <c r="CE43" s="1"/>
      <c r="CF43" s="200"/>
      <c r="CG43" s="62"/>
      <c r="CH43" s="1"/>
      <c r="CI43" s="200"/>
      <c r="CJ43" s="62"/>
      <c r="CK43" s="1"/>
      <c r="CL43" s="200"/>
      <c r="CM43" s="62"/>
      <c r="CN43" s="1"/>
      <c r="CO43" s="200"/>
      <c r="CP43" s="62"/>
      <c r="CQ43" s="1">
        <f t="shared" si="551"/>
        <v>0</v>
      </c>
      <c r="CR43" s="223">
        <f t="shared" si="552"/>
        <v>0</v>
      </c>
      <c r="CS43" s="62"/>
      <c r="CT43" s="1"/>
      <c r="CU43" s="200"/>
      <c r="CV43" s="4">
        <f t="shared" si="20"/>
        <v>0</v>
      </c>
      <c r="CW43" s="1">
        <f t="shared" si="173"/>
        <v>0</v>
      </c>
      <c r="CX43" s="2">
        <f t="shared" si="174"/>
        <v>0</v>
      </c>
      <c r="CY43" s="62"/>
      <c r="CZ43" s="1"/>
      <c r="DA43" s="200"/>
      <c r="DB43" s="62"/>
      <c r="DC43" s="1"/>
      <c r="DD43" s="200"/>
      <c r="DE43" s="62"/>
      <c r="DF43" s="1"/>
      <c r="DG43" s="200"/>
      <c r="DH43" s="62"/>
      <c r="DI43" s="1"/>
      <c r="DJ43" s="200"/>
      <c r="DK43" s="62"/>
      <c r="DL43" s="1"/>
      <c r="DM43" s="200"/>
      <c r="DN43" s="62"/>
      <c r="DO43" s="1"/>
      <c r="DP43" s="200"/>
      <c r="DQ43" s="62"/>
      <c r="DR43" s="1"/>
      <c r="DS43" s="223"/>
      <c r="DT43" s="1">
        <f t="shared" si="21"/>
        <v>0</v>
      </c>
      <c r="DU43" s="1">
        <f t="shared" si="21"/>
        <v>0</v>
      </c>
      <c r="DV43" s="2">
        <f t="shared" si="21"/>
        <v>0</v>
      </c>
      <c r="DW43" s="62"/>
      <c r="DX43" s="1"/>
      <c r="DY43" s="200"/>
      <c r="DZ43" s="62"/>
      <c r="EA43" s="1"/>
      <c r="EB43" s="126"/>
      <c r="EC43" s="1"/>
      <c r="ED43" s="1"/>
      <c r="EE43" s="200"/>
      <c r="EF43" s="62"/>
      <c r="EG43" s="1"/>
      <c r="EH43" s="200"/>
      <c r="EI43" s="1"/>
      <c r="EJ43" s="1"/>
      <c r="EK43" s="200"/>
      <c r="EL43" s="1"/>
      <c r="EM43" s="1"/>
      <c r="EN43" s="200"/>
      <c r="EO43" s="1"/>
      <c r="EP43" s="1"/>
      <c r="EQ43" s="200"/>
      <c r="ER43" s="4">
        <f t="shared" si="548"/>
        <v>0</v>
      </c>
      <c r="ES43" s="62">
        <f t="shared" si="549"/>
        <v>0</v>
      </c>
      <c r="ET43" s="212">
        <f t="shared" si="550"/>
        <v>0</v>
      </c>
      <c r="EU43" s="8"/>
      <c r="EV43" s="5"/>
      <c r="EW43" s="5"/>
      <c r="EX43" s="5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</row>
    <row r="44" spans="1:175" s="7" customFormat="1" x14ac:dyDescent="0.25">
      <c r="A44" s="3">
        <v>33</v>
      </c>
      <c r="B44" s="162" t="s">
        <v>67</v>
      </c>
      <c r="C44" s="256" t="s">
        <v>23</v>
      </c>
      <c r="D44" s="4"/>
      <c r="E44" s="1"/>
      <c r="F44" s="184"/>
      <c r="G44" s="4"/>
      <c r="H44" s="1"/>
      <c r="I44" s="190"/>
      <c r="J44" s="4"/>
      <c r="K44" s="1"/>
      <c r="L44" s="200"/>
      <c r="M44" s="62"/>
      <c r="N44" s="1"/>
      <c r="O44" s="2"/>
      <c r="P44" s="62"/>
      <c r="Q44" s="1"/>
      <c r="R44" s="200"/>
      <c r="S44" s="62"/>
      <c r="T44" s="1"/>
      <c r="U44" s="200"/>
      <c r="V44" s="62"/>
      <c r="W44" s="1"/>
      <c r="X44" s="200"/>
      <c r="Y44" s="62"/>
      <c r="Z44" s="1"/>
      <c r="AA44" s="200"/>
      <c r="AB44" s="62">
        <f t="shared" si="553"/>
        <v>0</v>
      </c>
      <c r="AC44" s="1">
        <f t="shared" si="553"/>
        <v>0</v>
      </c>
      <c r="AD44" s="126"/>
      <c r="AE44" s="1"/>
      <c r="AF44" s="1"/>
      <c r="AG44" s="126"/>
      <c r="AH44" s="4">
        <f t="shared" si="17"/>
        <v>0</v>
      </c>
      <c r="AI44" s="1">
        <f t="shared" si="169"/>
        <v>0</v>
      </c>
      <c r="AJ44" s="2">
        <f t="shared" si="170"/>
        <v>0</v>
      </c>
      <c r="AK44" s="62"/>
      <c r="AL44" s="1"/>
      <c r="AM44" s="200"/>
      <c r="AN44" s="62"/>
      <c r="AO44" s="1"/>
      <c r="AP44" s="200"/>
      <c r="AQ44" s="62"/>
      <c r="AR44" s="1"/>
      <c r="AS44" s="200"/>
      <c r="AT44" s="62"/>
      <c r="AU44" s="1"/>
      <c r="AV44" s="200"/>
      <c r="AW44" s="4">
        <f t="shared" si="18"/>
        <v>0</v>
      </c>
      <c r="AX44" s="62">
        <f t="shared" si="171"/>
        <v>0</v>
      </c>
      <c r="AY44" s="2">
        <f t="shared" si="172"/>
        <v>0</v>
      </c>
      <c r="AZ44" s="62"/>
      <c r="BA44" s="1"/>
      <c r="BB44" s="200"/>
      <c r="BC44" s="62"/>
      <c r="BD44" s="1"/>
      <c r="BE44" s="200"/>
      <c r="BF44" s="62"/>
      <c r="BG44" s="1"/>
      <c r="BH44" s="200"/>
      <c r="BI44" s="62"/>
      <c r="BJ44" s="1"/>
      <c r="BK44" s="200"/>
      <c r="BL44" s="62"/>
      <c r="BM44" s="1"/>
      <c r="BN44" s="200"/>
      <c r="BO44" s="62"/>
      <c r="BP44" s="1"/>
      <c r="BQ44" s="200"/>
      <c r="BR44" s="62">
        <f t="shared" si="547"/>
        <v>0</v>
      </c>
      <c r="BS44" s="1">
        <f t="shared" si="547"/>
        <v>0</v>
      </c>
      <c r="BT44" s="2">
        <f t="shared" si="547"/>
        <v>0</v>
      </c>
      <c r="BU44" s="62"/>
      <c r="BV44" s="1"/>
      <c r="BW44" s="200"/>
      <c r="BX44" s="62"/>
      <c r="BY44" s="1"/>
      <c r="BZ44" s="200"/>
      <c r="CA44" s="62">
        <f t="shared" si="7"/>
        <v>0</v>
      </c>
      <c r="CB44" s="1">
        <f t="shared" si="7"/>
        <v>0</v>
      </c>
      <c r="CC44" s="2">
        <f t="shared" si="7"/>
        <v>0</v>
      </c>
      <c r="CD44" s="62"/>
      <c r="CE44" s="1"/>
      <c r="CF44" s="200"/>
      <c r="CG44" s="62"/>
      <c r="CH44" s="1"/>
      <c r="CI44" s="200"/>
      <c r="CJ44" s="62"/>
      <c r="CK44" s="1"/>
      <c r="CL44" s="200"/>
      <c r="CM44" s="62"/>
      <c r="CN44" s="1"/>
      <c r="CO44" s="200"/>
      <c r="CP44" s="62"/>
      <c r="CQ44" s="1">
        <f t="shared" si="551"/>
        <v>0</v>
      </c>
      <c r="CR44" s="223">
        <f t="shared" si="552"/>
        <v>0</v>
      </c>
      <c r="CS44" s="62"/>
      <c r="CT44" s="1"/>
      <c r="CU44" s="200"/>
      <c r="CV44" s="4">
        <f t="shared" si="20"/>
        <v>0</v>
      </c>
      <c r="CW44" s="1">
        <f t="shared" si="173"/>
        <v>0</v>
      </c>
      <c r="CX44" s="2">
        <f t="shared" si="174"/>
        <v>0</v>
      </c>
      <c r="CY44" s="62"/>
      <c r="CZ44" s="1"/>
      <c r="DA44" s="200"/>
      <c r="DB44" s="62"/>
      <c r="DC44" s="1"/>
      <c r="DD44" s="200"/>
      <c r="DE44" s="62"/>
      <c r="DF44" s="1"/>
      <c r="DG44" s="200"/>
      <c r="DH44" s="62"/>
      <c r="DI44" s="1"/>
      <c r="DJ44" s="200"/>
      <c r="DK44" s="62"/>
      <c r="DL44" s="1"/>
      <c r="DM44" s="200"/>
      <c r="DN44" s="62"/>
      <c r="DO44" s="1"/>
      <c r="DP44" s="200"/>
      <c r="DQ44" s="62"/>
      <c r="DR44" s="1"/>
      <c r="DS44" s="223"/>
      <c r="DT44" s="1">
        <f t="shared" si="21"/>
        <v>0</v>
      </c>
      <c r="DU44" s="1">
        <f t="shared" si="21"/>
        <v>0</v>
      </c>
      <c r="DV44" s="2">
        <f t="shared" si="21"/>
        <v>0</v>
      </c>
      <c r="DW44" s="62"/>
      <c r="DX44" s="1"/>
      <c r="DY44" s="200"/>
      <c r="DZ44" s="62"/>
      <c r="EA44" s="1"/>
      <c r="EB44" s="126"/>
      <c r="EC44" s="1"/>
      <c r="ED44" s="1"/>
      <c r="EE44" s="200"/>
      <c r="EF44" s="62"/>
      <c r="EG44" s="1"/>
      <c r="EH44" s="200"/>
      <c r="EI44" s="1"/>
      <c r="EJ44" s="1"/>
      <c r="EK44" s="200"/>
      <c r="EL44" s="1"/>
      <c r="EM44" s="1"/>
      <c r="EN44" s="200"/>
      <c r="EO44" s="1"/>
      <c r="EP44" s="1"/>
      <c r="EQ44" s="200"/>
      <c r="ER44" s="4">
        <f t="shared" si="548"/>
        <v>0</v>
      </c>
      <c r="ES44" s="62">
        <f t="shared" si="549"/>
        <v>0</v>
      </c>
      <c r="ET44" s="212">
        <f t="shared" si="550"/>
        <v>0</v>
      </c>
      <c r="EU44" s="8"/>
      <c r="EV44" s="5"/>
      <c r="EW44" s="5"/>
      <c r="EX44" s="5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</row>
    <row r="45" spans="1:175" s="80" customFormat="1" x14ac:dyDescent="0.25">
      <c r="A45" s="3">
        <v>34</v>
      </c>
      <c r="B45" s="162" t="s">
        <v>68</v>
      </c>
      <c r="C45" s="256" t="s">
        <v>24</v>
      </c>
      <c r="D45" s="4"/>
      <c r="E45" s="1"/>
      <c r="F45" s="184"/>
      <c r="G45" s="4"/>
      <c r="H45" s="1"/>
      <c r="I45" s="190"/>
      <c r="J45" s="4"/>
      <c r="K45" s="1"/>
      <c r="L45" s="200"/>
      <c r="M45" s="62"/>
      <c r="N45" s="1"/>
      <c r="O45" s="2"/>
      <c r="P45" s="62"/>
      <c r="Q45" s="1"/>
      <c r="R45" s="200"/>
      <c r="S45" s="62"/>
      <c r="T45" s="1"/>
      <c r="U45" s="200"/>
      <c r="V45" s="62"/>
      <c r="W45" s="1"/>
      <c r="X45" s="200"/>
      <c r="Y45" s="62"/>
      <c r="Z45" s="1"/>
      <c r="AA45" s="200"/>
      <c r="AB45" s="62">
        <f t="shared" si="553"/>
        <v>0</v>
      </c>
      <c r="AC45" s="1">
        <f t="shared" si="553"/>
        <v>0</v>
      </c>
      <c r="AD45" s="126"/>
      <c r="AE45" s="1"/>
      <c r="AF45" s="1"/>
      <c r="AG45" s="126"/>
      <c r="AH45" s="4">
        <f t="shared" si="17"/>
        <v>0</v>
      </c>
      <c r="AI45" s="1">
        <f t="shared" si="169"/>
        <v>0</v>
      </c>
      <c r="AJ45" s="2">
        <f t="shared" si="170"/>
        <v>0</v>
      </c>
      <c r="AK45" s="62"/>
      <c r="AL45" s="1"/>
      <c r="AM45" s="200"/>
      <c r="AN45" s="62"/>
      <c r="AO45" s="1"/>
      <c r="AP45" s="200"/>
      <c r="AQ45" s="62"/>
      <c r="AR45" s="1"/>
      <c r="AS45" s="200"/>
      <c r="AT45" s="62"/>
      <c r="AU45" s="1"/>
      <c r="AV45" s="200"/>
      <c r="AW45" s="4">
        <f t="shared" si="18"/>
        <v>0</v>
      </c>
      <c r="AX45" s="62">
        <f t="shared" si="171"/>
        <v>0</v>
      </c>
      <c r="AY45" s="2">
        <f t="shared" si="172"/>
        <v>0</v>
      </c>
      <c r="AZ45" s="62"/>
      <c r="BA45" s="1"/>
      <c r="BB45" s="200"/>
      <c r="BC45" s="62"/>
      <c r="BD45" s="1"/>
      <c r="BE45" s="200"/>
      <c r="BF45" s="62"/>
      <c r="BG45" s="1"/>
      <c r="BH45" s="200"/>
      <c r="BI45" s="62"/>
      <c r="BJ45" s="1"/>
      <c r="BK45" s="200"/>
      <c r="BL45" s="62"/>
      <c r="BM45" s="1"/>
      <c r="BN45" s="200"/>
      <c r="BO45" s="62"/>
      <c r="BP45" s="1"/>
      <c r="BQ45" s="200"/>
      <c r="BR45" s="62">
        <f t="shared" si="547"/>
        <v>0</v>
      </c>
      <c r="BS45" s="1">
        <f t="shared" si="547"/>
        <v>0</v>
      </c>
      <c r="BT45" s="2">
        <f t="shared" si="547"/>
        <v>0</v>
      </c>
      <c r="BU45" s="62"/>
      <c r="BV45" s="1"/>
      <c r="BW45" s="200"/>
      <c r="BX45" s="62"/>
      <c r="BY45" s="1"/>
      <c r="BZ45" s="200"/>
      <c r="CA45" s="62">
        <f t="shared" si="7"/>
        <v>0</v>
      </c>
      <c r="CB45" s="1">
        <f t="shared" si="7"/>
        <v>0</v>
      </c>
      <c r="CC45" s="2">
        <f t="shared" si="7"/>
        <v>0</v>
      </c>
      <c r="CD45" s="62"/>
      <c r="CE45" s="1"/>
      <c r="CF45" s="200"/>
      <c r="CG45" s="62"/>
      <c r="CH45" s="1"/>
      <c r="CI45" s="200"/>
      <c r="CJ45" s="62"/>
      <c r="CK45" s="1"/>
      <c r="CL45" s="200"/>
      <c r="CM45" s="62"/>
      <c r="CN45" s="1"/>
      <c r="CO45" s="200"/>
      <c r="CP45" s="62"/>
      <c r="CQ45" s="1">
        <f t="shared" si="551"/>
        <v>0</v>
      </c>
      <c r="CR45" s="223">
        <f t="shared" si="552"/>
        <v>0</v>
      </c>
      <c r="CS45" s="62"/>
      <c r="CT45" s="1"/>
      <c r="CU45" s="200"/>
      <c r="CV45" s="4">
        <f t="shared" si="20"/>
        <v>0</v>
      </c>
      <c r="CW45" s="1">
        <f t="shared" si="173"/>
        <v>0</v>
      </c>
      <c r="CX45" s="2">
        <f t="shared" si="174"/>
        <v>0</v>
      </c>
      <c r="CY45" s="62"/>
      <c r="CZ45" s="1"/>
      <c r="DA45" s="200"/>
      <c r="DB45" s="62"/>
      <c r="DC45" s="1"/>
      <c r="DD45" s="200"/>
      <c r="DE45" s="62"/>
      <c r="DF45" s="1"/>
      <c r="DG45" s="200"/>
      <c r="DH45" s="62"/>
      <c r="DI45" s="1"/>
      <c r="DJ45" s="200"/>
      <c r="DK45" s="62"/>
      <c r="DL45" s="1"/>
      <c r="DM45" s="200"/>
      <c r="DN45" s="62"/>
      <c r="DO45" s="1"/>
      <c r="DP45" s="200"/>
      <c r="DQ45" s="62"/>
      <c r="DR45" s="1"/>
      <c r="DS45" s="223"/>
      <c r="DT45" s="1">
        <f t="shared" si="21"/>
        <v>0</v>
      </c>
      <c r="DU45" s="1">
        <f t="shared" si="21"/>
        <v>0</v>
      </c>
      <c r="DV45" s="2">
        <f t="shared" si="21"/>
        <v>0</v>
      </c>
      <c r="DW45" s="62"/>
      <c r="DX45" s="1"/>
      <c r="DY45" s="200"/>
      <c r="DZ45" s="62"/>
      <c r="EA45" s="1"/>
      <c r="EB45" s="126"/>
      <c r="EC45" s="1"/>
      <c r="ED45" s="1"/>
      <c r="EE45" s="200"/>
      <c r="EF45" s="62"/>
      <c r="EG45" s="1"/>
      <c r="EH45" s="200"/>
      <c r="EI45" s="1"/>
      <c r="EJ45" s="1"/>
      <c r="EK45" s="200"/>
      <c r="EL45" s="1"/>
      <c r="EM45" s="1"/>
      <c r="EN45" s="200"/>
      <c r="EO45" s="1"/>
      <c r="EP45" s="1"/>
      <c r="EQ45" s="200"/>
      <c r="ER45" s="4">
        <f t="shared" si="548"/>
        <v>0</v>
      </c>
      <c r="ES45" s="62">
        <f t="shared" si="549"/>
        <v>0</v>
      </c>
      <c r="ET45" s="212">
        <f t="shared" si="550"/>
        <v>0</v>
      </c>
      <c r="EU45" s="8"/>
      <c r="EV45" s="5"/>
      <c r="EW45" s="5"/>
      <c r="EX45" s="5"/>
      <c r="EY45" s="79"/>
      <c r="EZ45" s="79"/>
      <c r="FA45" s="79"/>
      <c r="FB45" s="79"/>
      <c r="FC45" s="79"/>
      <c r="FD45" s="79"/>
      <c r="FE45" s="79"/>
      <c r="FF45" s="79"/>
      <c r="FG45" s="79"/>
      <c r="FH45" s="79"/>
      <c r="FI45" s="79"/>
      <c r="FJ45" s="79"/>
      <c r="FK45" s="79"/>
      <c r="FL45" s="79"/>
      <c r="FM45" s="79"/>
      <c r="FN45" s="79"/>
      <c r="FO45" s="79"/>
      <c r="FP45" s="79"/>
      <c r="FQ45" s="79"/>
      <c r="FR45" s="79"/>
      <c r="FS45" s="79"/>
    </row>
    <row r="46" spans="1:175" s="7" customFormat="1" x14ac:dyDescent="0.25">
      <c r="A46" s="3">
        <v>35</v>
      </c>
      <c r="B46" s="162" t="s">
        <v>69</v>
      </c>
      <c r="C46" s="256" t="s">
        <v>184</v>
      </c>
      <c r="D46" s="4">
        <f t="shared" ref="D46:E46" si="554">SUM(D43:D45)</f>
        <v>0</v>
      </c>
      <c r="E46" s="1">
        <f t="shared" si="554"/>
        <v>0</v>
      </c>
      <c r="F46" s="101"/>
      <c r="G46" s="4">
        <f t="shared" ref="G46" si="555">SUM(G43:G45)</f>
        <v>0</v>
      </c>
      <c r="H46" s="1"/>
      <c r="I46" s="10"/>
      <c r="J46" s="4">
        <f t="shared" ref="J46" si="556">SUM(J43:J45)</f>
        <v>0</v>
      </c>
      <c r="K46" s="1"/>
      <c r="L46" s="2"/>
      <c r="M46" s="62">
        <f t="shared" ref="M46:N46" si="557">SUM(M43:M45)</f>
        <v>0</v>
      </c>
      <c r="N46" s="1">
        <f t="shared" si="557"/>
        <v>0</v>
      </c>
      <c r="O46" s="2">
        <f t="shared" ref="O46" si="558">SUM(O43:O45)</f>
        <v>0</v>
      </c>
      <c r="P46" s="62">
        <f t="shared" ref="P46" si="559">SUM(P43:P45)</f>
        <v>0</v>
      </c>
      <c r="Q46" s="1"/>
      <c r="R46" s="2"/>
      <c r="S46" s="62">
        <f t="shared" ref="S46" si="560">SUM(S43:S45)</f>
        <v>0</v>
      </c>
      <c r="T46" s="1"/>
      <c r="U46" s="2"/>
      <c r="V46" s="62">
        <f t="shared" ref="V46" si="561">SUM(V43:V45)</f>
        <v>0</v>
      </c>
      <c r="W46" s="1"/>
      <c r="X46" s="2"/>
      <c r="Y46" s="62">
        <f t="shared" ref="Y46" si="562">SUM(Y43:Y45)</f>
        <v>0</v>
      </c>
      <c r="Z46" s="1"/>
      <c r="AA46" s="200"/>
      <c r="AB46" s="62">
        <f t="shared" si="553"/>
        <v>0</v>
      </c>
      <c r="AC46" s="1">
        <f t="shared" si="553"/>
        <v>0</v>
      </c>
      <c r="AD46" s="140"/>
      <c r="AE46" s="1">
        <f t="shared" ref="AE46:AF46" si="563">SUM(AE43:AE45)</f>
        <v>0</v>
      </c>
      <c r="AF46" s="1">
        <f t="shared" si="563"/>
        <v>0</v>
      </c>
      <c r="AG46" s="140"/>
      <c r="AH46" s="4">
        <f t="shared" si="17"/>
        <v>0</v>
      </c>
      <c r="AI46" s="1">
        <f t="shared" si="169"/>
        <v>0</v>
      </c>
      <c r="AJ46" s="2">
        <f t="shared" si="170"/>
        <v>0</v>
      </c>
      <c r="AK46" s="62">
        <f t="shared" ref="AK46" si="564">SUM(AK43:AK45)</f>
        <v>0</v>
      </c>
      <c r="AL46" s="1"/>
      <c r="AM46" s="2"/>
      <c r="AN46" s="62">
        <f t="shared" ref="AN46" si="565">SUM(AN43:AN45)</f>
        <v>0</v>
      </c>
      <c r="AO46" s="1"/>
      <c r="AP46" s="2"/>
      <c r="AQ46" s="62">
        <f t="shared" ref="AQ46" si="566">SUM(AQ43:AQ45)</f>
        <v>0</v>
      </c>
      <c r="AR46" s="1"/>
      <c r="AS46" s="2"/>
      <c r="AT46" s="62">
        <f t="shared" ref="AT46" si="567">SUM(AT43:AT45)</f>
        <v>0</v>
      </c>
      <c r="AU46" s="1"/>
      <c r="AV46" s="2"/>
      <c r="AW46" s="4">
        <f t="shared" si="18"/>
        <v>0</v>
      </c>
      <c r="AX46" s="62">
        <f t="shared" si="171"/>
        <v>0</v>
      </c>
      <c r="AY46" s="2">
        <f t="shared" si="172"/>
        <v>0</v>
      </c>
      <c r="AZ46" s="62">
        <f t="shared" ref="AZ46" si="568">SUM(AZ43:AZ45)</f>
        <v>0</v>
      </c>
      <c r="BA46" s="1"/>
      <c r="BB46" s="2"/>
      <c r="BC46" s="62">
        <f t="shared" ref="BC46" si="569">SUM(BC43:BC45)</f>
        <v>0</v>
      </c>
      <c r="BD46" s="1"/>
      <c r="BE46" s="2"/>
      <c r="BF46" s="62">
        <f t="shared" ref="BF46" si="570">SUM(BF43:BF45)</f>
        <v>0</v>
      </c>
      <c r="BG46" s="1"/>
      <c r="BH46" s="2"/>
      <c r="BI46" s="62">
        <f t="shared" ref="BI46" si="571">SUM(BI43:BI45)</f>
        <v>0</v>
      </c>
      <c r="BJ46" s="1"/>
      <c r="BK46" s="2"/>
      <c r="BL46" s="62">
        <f t="shared" ref="BL46" si="572">SUM(BL43:BL45)</f>
        <v>0</v>
      </c>
      <c r="BM46" s="1"/>
      <c r="BN46" s="2"/>
      <c r="BO46" s="62">
        <f t="shared" ref="BO46" si="573">SUM(BO43:BO45)</f>
        <v>0</v>
      </c>
      <c r="BP46" s="1"/>
      <c r="BQ46" s="2"/>
      <c r="BR46" s="62">
        <f t="shared" ref="BR46:BS46" si="574">SUM(BR43:BR45)</f>
        <v>0</v>
      </c>
      <c r="BS46" s="1">
        <f t="shared" si="574"/>
        <v>0</v>
      </c>
      <c r="BT46" s="2">
        <f t="shared" ref="BT46" si="575">SUM(BT43:BT45)</f>
        <v>0</v>
      </c>
      <c r="BU46" s="62">
        <f t="shared" ref="BU46" si="576">SUM(BU43:BU45)</f>
        <v>0</v>
      </c>
      <c r="BV46" s="1"/>
      <c r="BW46" s="2"/>
      <c r="BX46" s="62">
        <f t="shared" ref="BX46" si="577">SUM(BX43:BX45)</f>
        <v>0</v>
      </c>
      <c r="BY46" s="1"/>
      <c r="BZ46" s="2"/>
      <c r="CA46" s="62">
        <f t="shared" si="7"/>
        <v>0</v>
      </c>
      <c r="CB46" s="1">
        <f t="shared" si="7"/>
        <v>0</v>
      </c>
      <c r="CC46" s="2">
        <f t="shared" si="7"/>
        <v>0</v>
      </c>
      <c r="CD46" s="62">
        <f t="shared" ref="CD46" si="578">SUM(CD43:CD45)</f>
        <v>0</v>
      </c>
      <c r="CE46" s="1"/>
      <c r="CF46" s="2"/>
      <c r="CG46" s="62">
        <f t="shared" ref="CG46" si="579">SUM(CG43:CG45)</f>
        <v>0</v>
      </c>
      <c r="CH46" s="1"/>
      <c r="CI46" s="2"/>
      <c r="CJ46" s="62">
        <f t="shared" ref="CJ46" si="580">SUM(CJ43:CJ45)</f>
        <v>0</v>
      </c>
      <c r="CK46" s="1"/>
      <c r="CL46" s="2"/>
      <c r="CM46" s="62">
        <f t="shared" ref="CM46" si="581">SUM(CM43:CM45)</f>
        <v>0</v>
      </c>
      <c r="CN46" s="1"/>
      <c r="CO46" s="2"/>
      <c r="CP46" s="62"/>
      <c r="CQ46" s="1">
        <f t="shared" si="551"/>
        <v>0</v>
      </c>
      <c r="CR46" s="212">
        <f t="shared" si="552"/>
        <v>0</v>
      </c>
      <c r="CS46" s="62">
        <f t="shared" ref="CS46" si="582">SUM(CS43:CS45)</f>
        <v>0</v>
      </c>
      <c r="CT46" s="1"/>
      <c r="CU46" s="2"/>
      <c r="CV46" s="4">
        <f t="shared" si="20"/>
        <v>0</v>
      </c>
      <c r="CW46" s="1">
        <f t="shared" si="173"/>
        <v>0</v>
      </c>
      <c r="CX46" s="2">
        <f t="shared" si="174"/>
        <v>0</v>
      </c>
      <c r="CY46" s="62">
        <f t="shared" ref="CY46" si="583">SUM(CY43:CY45)</f>
        <v>0</v>
      </c>
      <c r="CZ46" s="1"/>
      <c r="DA46" s="2"/>
      <c r="DB46" s="62">
        <f t="shared" ref="DB46" si="584">SUM(DB43:DB45)</f>
        <v>0</v>
      </c>
      <c r="DC46" s="1"/>
      <c r="DD46" s="2"/>
      <c r="DE46" s="62">
        <f t="shared" ref="DE46" si="585">SUM(DE43:DE45)</f>
        <v>0</v>
      </c>
      <c r="DF46" s="1"/>
      <c r="DG46" s="2"/>
      <c r="DH46" s="62">
        <f t="shared" ref="DH46" si="586">SUM(DH43:DH45)</f>
        <v>0</v>
      </c>
      <c r="DI46" s="1"/>
      <c r="DJ46" s="2"/>
      <c r="DK46" s="62">
        <f t="shared" ref="DK46" si="587">SUM(DK43:DK45)</f>
        <v>0</v>
      </c>
      <c r="DL46" s="1"/>
      <c r="DM46" s="2"/>
      <c r="DN46" s="62">
        <f t="shared" ref="DN46" si="588">SUM(DN43:DN45)</f>
        <v>0</v>
      </c>
      <c r="DO46" s="1"/>
      <c r="DP46" s="2"/>
      <c r="DQ46" s="62">
        <f t="shared" ref="DQ46" si="589">SUM(DQ43:DQ45)</f>
        <v>0</v>
      </c>
      <c r="DR46" s="1"/>
      <c r="DS46" s="212"/>
      <c r="DT46" s="1">
        <f t="shared" si="21"/>
        <v>0</v>
      </c>
      <c r="DU46" s="1">
        <f t="shared" si="21"/>
        <v>0</v>
      </c>
      <c r="DV46" s="2">
        <f t="shared" si="21"/>
        <v>0</v>
      </c>
      <c r="DW46" s="62">
        <f t="shared" ref="DW46" si="590">SUM(DW43:DW45)</f>
        <v>0</v>
      </c>
      <c r="DX46" s="1"/>
      <c r="DY46" s="2"/>
      <c r="DZ46" s="62">
        <f>SUM(DZ43:DZ45)</f>
        <v>0</v>
      </c>
      <c r="EA46" s="1"/>
      <c r="EB46" s="140"/>
      <c r="EC46" s="1">
        <f>SUM(EC43:EC45)</f>
        <v>0</v>
      </c>
      <c r="ED46" s="1"/>
      <c r="EE46" s="2"/>
      <c r="EF46" s="62">
        <f t="shared" ref="EF46" si="591">SUM(EF43:EF45)</f>
        <v>0</v>
      </c>
      <c r="EG46" s="1"/>
      <c r="EH46" s="2"/>
      <c r="EI46" s="1">
        <f>SUM(EI43:EI45)</f>
        <v>0</v>
      </c>
      <c r="EJ46" s="1"/>
      <c r="EK46" s="2"/>
      <c r="EL46" s="1">
        <f>SUM(EL43:EL45)</f>
        <v>0</v>
      </c>
      <c r="EM46" s="1"/>
      <c r="EN46" s="2"/>
      <c r="EO46" s="1">
        <f>SUM(EO43:EO45)</f>
        <v>0</v>
      </c>
      <c r="EP46" s="1"/>
      <c r="EQ46" s="2"/>
      <c r="ER46" s="4">
        <f t="shared" si="548"/>
        <v>0</v>
      </c>
      <c r="ES46" s="62">
        <f t="shared" si="549"/>
        <v>0</v>
      </c>
      <c r="ET46" s="212">
        <f t="shared" si="550"/>
        <v>0</v>
      </c>
      <c r="EU46" s="8"/>
      <c r="EV46" s="5"/>
      <c r="EW46" s="5"/>
      <c r="EX46" s="5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</row>
    <row r="47" spans="1:175" s="81" customFormat="1" ht="16.5" thickBot="1" x14ac:dyDescent="0.3">
      <c r="A47" s="163">
        <v>36</v>
      </c>
      <c r="B47" s="164" t="s">
        <v>70</v>
      </c>
      <c r="C47" s="257" t="s">
        <v>25</v>
      </c>
      <c r="D47" s="127"/>
      <c r="E47" s="128"/>
      <c r="F47" s="187"/>
      <c r="G47" s="127"/>
      <c r="H47" s="128"/>
      <c r="I47" s="195"/>
      <c r="J47" s="127"/>
      <c r="K47" s="128"/>
      <c r="L47" s="204"/>
      <c r="M47" s="130"/>
      <c r="N47" s="128"/>
      <c r="O47" s="204"/>
      <c r="P47" s="130"/>
      <c r="Q47" s="128"/>
      <c r="R47" s="204"/>
      <c r="S47" s="130"/>
      <c r="T47" s="128"/>
      <c r="U47" s="204"/>
      <c r="V47" s="130"/>
      <c r="W47" s="128"/>
      <c r="X47" s="204"/>
      <c r="Y47" s="130"/>
      <c r="Z47" s="128"/>
      <c r="AA47" s="201"/>
      <c r="AB47" s="130">
        <f t="shared" si="553"/>
        <v>0</v>
      </c>
      <c r="AC47" s="128">
        <f t="shared" si="553"/>
        <v>0</v>
      </c>
      <c r="AD47" s="141"/>
      <c r="AE47" s="128"/>
      <c r="AF47" s="128"/>
      <c r="AG47" s="141"/>
      <c r="AH47" s="66">
        <f t="shared" si="17"/>
        <v>0</v>
      </c>
      <c r="AI47" s="24">
        <f t="shared" si="169"/>
        <v>0</v>
      </c>
      <c r="AJ47" s="25">
        <f t="shared" si="170"/>
        <v>0</v>
      </c>
      <c r="AK47" s="130"/>
      <c r="AL47" s="128"/>
      <c r="AM47" s="204"/>
      <c r="AN47" s="130"/>
      <c r="AO47" s="128"/>
      <c r="AP47" s="204"/>
      <c r="AQ47" s="130"/>
      <c r="AR47" s="128"/>
      <c r="AS47" s="204"/>
      <c r="AT47" s="130"/>
      <c r="AU47" s="128"/>
      <c r="AV47" s="204"/>
      <c r="AW47" s="66">
        <f t="shared" si="18"/>
        <v>0</v>
      </c>
      <c r="AX47" s="65">
        <f t="shared" si="171"/>
        <v>0</v>
      </c>
      <c r="AY47" s="25">
        <f t="shared" si="172"/>
        <v>0</v>
      </c>
      <c r="AZ47" s="130"/>
      <c r="BA47" s="128"/>
      <c r="BB47" s="204"/>
      <c r="BC47" s="130"/>
      <c r="BD47" s="128"/>
      <c r="BE47" s="204"/>
      <c r="BF47" s="130"/>
      <c r="BG47" s="128"/>
      <c r="BH47" s="204"/>
      <c r="BI47" s="130"/>
      <c r="BJ47" s="128"/>
      <c r="BK47" s="204"/>
      <c r="BL47" s="130"/>
      <c r="BM47" s="128"/>
      <c r="BN47" s="204"/>
      <c r="BO47" s="130"/>
      <c r="BP47" s="128"/>
      <c r="BQ47" s="204"/>
      <c r="BR47" s="130">
        <f t="shared" ref="BR47:BT47" si="592">AZ47+BC47+BF47+BI47+BL47+BO47</f>
        <v>0</v>
      </c>
      <c r="BS47" s="128">
        <f t="shared" si="592"/>
        <v>0</v>
      </c>
      <c r="BT47" s="204">
        <f t="shared" si="592"/>
        <v>0</v>
      </c>
      <c r="BU47" s="130"/>
      <c r="BV47" s="128"/>
      <c r="BW47" s="204"/>
      <c r="BX47" s="130"/>
      <c r="BY47" s="128"/>
      <c r="BZ47" s="204"/>
      <c r="CA47" s="130">
        <f t="shared" si="7"/>
        <v>0</v>
      </c>
      <c r="CB47" s="128">
        <f t="shared" si="7"/>
        <v>0</v>
      </c>
      <c r="CC47" s="204">
        <f t="shared" si="7"/>
        <v>0</v>
      </c>
      <c r="CD47" s="130"/>
      <c r="CE47" s="128"/>
      <c r="CF47" s="204"/>
      <c r="CG47" s="130"/>
      <c r="CH47" s="128"/>
      <c r="CI47" s="204"/>
      <c r="CJ47" s="130"/>
      <c r="CK47" s="128"/>
      <c r="CL47" s="204"/>
      <c r="CM47" s="130"/>
      <c r="CN47" s="128"/>
      <c r="CO47" s="204"/>
      <c r="CP47" s="130"/>
      <c r="CQ47" s="128">
        <f t="shared" si="551"/>
        <v>0</v>
      </c>
      <c r="CR47" s="228">
        <f t="shared" si="552"/>
        <v>0</v>
      </c>
      <c r="CS47" s="130"/>
      <c r="CT47" s="128"/>
      <c r="CU47" s="204"/>
      <c r="CV47" s="66">
        <f t="shared" si="20"/>
        <v>0</v>
      </c>
      <c r="CW47" s="24">
        <f t="shared" si="173"/>
        <v>0</v>
      </c>
      <c r="CX47" s="25">
        <f t="shared" si="174"/>
        <v>0</v>
      </c>
      <c r="CY47" s="130"/>
      <c r="CZ47" s="128"/>
      <c r="DA47" s="204"/>
      <c r="DB47" s="130"/>
      <c r="DC47" s="128"/>
      <c r="DD47" s="204"/>
      <c r="DE47" s="130"/>
      <c r="DF47" s="128"/>
      <c r="DG47" s="204"/>
      <c r="DH47" s="130"/>
      <c r="DI47" s="128"/>
      <c r="DJ47" s="204"/>
      <c r="DK47" s="130"/>
      <c r="DL47" s="128"/>
      <c r="DM47" s="204"/>
      <c r="DN47" s="130"/>
      <c r="DO47" s="128"/>
      <c r="DP47" s="204"/>
      <c r="DQ47" s="130"/>
      <c r="DR47" s="128"/>
      <c r="DS47" s="228"/>
      <c r="DT47" s="128">
        <f t="shared" si="21"/>
        <v>0</v>
      </c>
      <c r="DU47" s="128">
        <f t="shared" si="21"/>
        <v>0</v>
      </c>
      <c r="DV47" s="204">
        <f t="shared" si="21"/>
        <v>0</v>
      </c>
      <c r="DW47" s="130"/>
      <c r="DX47" s="128"/>
      <c r="DY47" s="204"/>
      <c r="DZ47" s="130"/>
      <c r="EA47" s="128"/>
      <c r="EB47" s="141"/>
      <c r="EC47" s="128"/>
      <c r="ED47" s="128"/>
      <c r="EE47" s="204"/>
      <c r="EF47" s="130"/>
      <c r="EG47" s="128"/>
      <c r="EH47" s="204"/>
      <c r="EI47" s="128"/>
      <c r="EJ47" s="128"/>
      <c r="EK47" s="204"/>
      <c r="EL47" s="128"/>
      <c r="EM47" s="128"/>
      <c r="EN47" s="204"/>
      <c r="EO47" s="128"/>
      <c r="EP47" s="128"/>
      <c r="EQ47" s="204"/>
      <c r="ER47" s="66">
        <f t="shared" si="548"/>
        <v>0</v>
      </c>
      <c r="ES47" s="65">
        <f t="shared" si="549"/>
        <v>0</v>
      </c>
      <c r="ET47" s="213">
        <f t="shared" si="550"/>
        <v>0</v>
      </c>
      <c r="EU47" s="8"/>
      <c r="EV47" s="5"/>
      <c r="EW47" s="5"/>
      <c r="EX47" s="5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</row>
    <row r="48" spans="1:175" s="83" customFormat="1" ht="16.5" thickBot="1" x14ac:dyDescent="0.3">
      <c r="A48" s="244">
        <v>37</v>
      </c>
      <c r="B48" s="165" t="s">
        <v>71</v>
      </c>
      <c r="C48" s="254" t="s">
        <v>185</v>
      </c>
      <c r="D48" s="17">
        <f t="shared" ref="D48:E48" si="593">SUM(D42,D46,D47)</f>
        <v>0</v>
      </c>
      <c r="E48" s="21">
        <f t="shared" si="593"/>
        <v>0</v>
      </c>
      <c r="F48" s="99"/>
      <c r="G48" s="17">
        <f t="shared" ref="G48:I48" si="594">SUM(G42,G46,G47)</f>
        <v>0</v>
      </c>
      <c r="H48" s="21">
        <f t="shared" si="594"/>
        <v>0</v>
      </c>
      <c r="I48" s="99">
        <f t="shared" si="594"/>
        <v>0</v>
      </c>
      <c r="J48" s="17">
        <f t="shared" ref="J48:L48" si="595">SUM(J42,J46,J47)</f>
        <v>0</v>
      </c>
      <c r="K48" s="21">
        <f t="shared" si="595"/>
        <v>0</v>
      </c>
      <c r="L48" s="19">
        <f t="shared" si="595"/>
        <v>0</v>
      </c>
      <c r="M48" s="30">
        <f t="shared" ref="M48:N48" si="596">SUM(M42,M46,M47)</f>
        <v>0</v>
      </c>
      <c r="N48" s="21">
        <f t="shared" si="596"/>
        <v>0</v>
      </c>
      <c r="O48" s="19">
        <f t="shared" ref="O48" si="597">SUM(O42,O46,O47)</f>
        <v>0</v>
      </c>
      <c r="P48" s="30">
        <f t="shared" ref="P48:R48" si="598">SUM(P42,P46,P47)</f>
        <v>0</v>
      </c>
      <c r="Q48" s="21">
        <f t="shared" si="598"/>
        <v>0</v>
      </c>
      <c r="R48" s="19">
        <f t="shared" si="598"/>
        <v>0</v>
      </c>
      <c r="S48" s="30">
        <f t="shared" ref="S48:U48" si="599">SUM(S42,S46,S47)</f>
        <v>0</v>
      </c>
      <c r="T48" s="21">
        <f t="shared" si="599"/>
        <v>0</v>
      </c>
      <c r="U48" s="19">
        <f t="shared" si="599"/>
        <v>0</v>
      </c>
      <c r="V48" s="30">
        <f t="shared" ref="V48:X48" si="600">SUM(V42,V46,V47)</f>
        <v>0</v>
      </c>
      <c r="W48" s="21">
        <f t="shared" si="600"/>
        <v>0</v>
      </c>
      <c r="X48" s="19">
        <f t="shared" si="600"/>
        <v>0</v>
      </c>
      <c r="Y48" s="30">
        <f t="shared" ref="Y48:AA48" si="601">SUM(Y42,Y46,Y47)</f>
        <v>0</v>
      </c>
      <c r="Z48" s="21">
        <f t="shared" si="601"/>
        <v>0</v>
      </c>
      <c r="AA48" s="19">
        <f t="shared" si="601"/>
        <v>0</v>
      </c>
      <c r="AB48" s="18">
        <f>SUM(AB42:AB47)</f>
        <v>0</v>
      </c>
      <c r="AC48" s="20">
        <f>SUM(AC42:AC47)</f>
        <v>0</v>
      </c>
      <c r="AD48" s="142"/>
      <c r="AE48" s="21">
        <f t="shared" ref="AE48:AF48" si="602">SUM(AE42,AE46,AE47)</f>
        <v>0</v>
      </c>
      <c r="AF48" s="21">
        <f t="shared" si="602"/>
        <v>0</v>
      </c>
      <c r="AG48" s="142"/>
      <c r="AH48" s="17">
        <f t="shared" si="17"/>
        <v>0</v>
      </c>
      <c r="AI48" s="21">
        <f t="shared" si="169"/>
        <v>0</v>
      </c>
      <c r="AJ48" s="19">
        <f t="shared" si="170"/>
        <v>0</v>
      </c>
      <c r="AK48" s="30">
        <f t="shared" ref="AK48:AM48" si="603">SUM(AK42,AK46,AK47)</f>
        <v>0</v>
      </c>
      <c r="AL48" s="21">
        <f t="shared" si="603"/>
        <v>0</v>
      </c>
      <c r="AM48" s="19">
        <f t="shared" si="603"/>
        <v>0</v>
      </c>
      <c r="AN48" s="30">
        <f t="shared" ref="AN48:AP48" si="604">SUM(AN42,AN46,AN47)</f>
        <v>0</v>
      </c>
      <c r="AO48" s="21">
        <f t="shared" si="604"/>
        <v>0</v>
      </c>
      <c r="AP48" s="19">
        <f t="shared" si="604"/>
        <v>0</v>
      </c>
      <c r="AQ48" s="30">
        <f t="shared" ref="AQ48:AS48" si="605">SUM(AQ42,AQ46,AQ47)</f>
        <v>0</v>
      </c>
      <c r="AR48" s="21">
        <f t="shared" si="605"/>
        <v>0</v>
      </c>
      <c r="AS48" s="19">
        <f t="shared" si="605"/>
        <v>0</v>
      </c>
      <c r="AT48" s="30">
        <f t="shared" ref="AT48:AV48" si="606">SUM(AT42,AT46,AT47)</f>
        <v>0</v>
      </c>
      <c r="AU48" s="21">
        <f t="shared" si="606"/>
        <v>0</v>
      </c>
      <c r="AV48" s="19">
        <f t="shared" si="606"/>
        <v>0</v>
      </c>
      <c r="AW48" s="17">
        <f t="shared" si="18"/>
        <v>0</v>
      </c>
      <c r="AX48" s="30">
        <f t="shared" si="171"/>
        <v>0</v>
      </c>
      <c r="AY48" s="19">
        <f t="shared" si="172"/>
        <v>0</v>
      </c>
      <c r="AZ48" s="30">
        <f t="shared" ref="AZ48:BB48" si="607">SUM(AZ42,AZ46,AZ47)</f>
        <v>0</v>
      </c>
      <c r="BA48" s="21">
        <f t="shared" si="607"/>
        <v>0</v>
      </c>
      <c r="BB48" s="19">
        <f t="shared" si="607"/>
        <v>0</v>
      </c>
      <c r="BC48" s="30">
        <f t="shared" ref="BC48:BE48" si="608">SUM(BC42,BC46,BC47)</f>
        <v>0</v>
      </c>
      <c r="BD48" s="21">
        <f t="shared" si="608"/>
        <v>0</v>
      </c>
      <c r="BE48" s="19">
        <f t="shared" si="608"/>
        <v>0</v>
      </c>
      <c r="BF48" s="30">
        <f t="shared" ref="BF48:BG48" si="609">SUM(BF42,BF46,BF47)</f>
        <v>0</v>
      </c>
      <c r="BG48" s="21">
        <f t="shared" si="609"/>
        <v>0</v>
      </c>
      <c r="BH48" s="19"/>
      <c r="BI48" s="30">
        <f t="shared" ref="BI48:BJ48" si="610">SUM(BI42,BI46,BI47)</f>
        <v>0</v>
      </c>
      <c r="BJ48" s="21">
        <f t="shared" si="610"/>
        <v>0</v>
      </c>
      <c r="BK48" s="19"/>
      <c r="BL48" s="30">
        <f t="shared" ref="BL48:BN48" si="611">SUM(BL42,BL46,BL47)</f>
        <v>0</v>
      </c>
      <c r="BM48" s="21">
        <f t="shared" si="611"/>
        <v>0</v>
      </c>
      <c r="BN48" s="19">
        <f t="shared" si="611"/>
        <v>0</v>
      </c>
      <c r="BO48" s="30">
        <f t="shared" ref="BO48:BQ48" si="612">SUM(BO42,BO46,BO47)</f>
        <v>0</v>
      </c>
      <c r="BP48" s="21">
        <f t="shared" si="612"/>
        <v>0</v>
      </c>
      <c r="BQ48" s="19">
        <f t="shared" si="612"/>
        <v>0</v>
      </c>
      <c r="BR48" s="30">
        <f t="shared" ref="BR48:BS48" si="613">SUM(BR42,BR46,BR47)</f>
        <v>0</v>
      </c>
      <c r="BS48" s="21">
        <f t="shared" si="613"/>
        <v>0</v>
      </c>
      <c r="BT48" s="19">
        <f t="shared" ref="BT48" si="614">SUM(BT42,BT46,BT47)</f>
        <v>0</v>
      </c>
      <c r="BU48" s="30">
        <f t="shared" ref="BU48:BW48" si="615">SUM(BU42,BU46,BU47)</f>
        <v>0</v>
      </c>
      <c r="BV48" s="21">
        <f t="shared" si="615"/>
        <v>0</v>
      </c>
      <c r="BW48" s="19">
        <f t="shared" si="615"/>
        <v>0</v>
      </c>
      <c r="BX48" s="30">
        <f t="shared" ref="BX48:BZ48" si="616">SUM(BX42,BX46,BX47)</f>
        <v>0</v>
      </c>
      <c r="BY48" s="21">
        <f t="shared" si="616"/>
        <v>0</v>
      </c>
      <c r="BZ48" s="19">
        <f t="shared" si="616"/>
        <v>0</v>
      </c>
      <c r="CA48" s="30">
        <f t="shared" si="7"/>
        <v>0</v>
      </c>
      <c r="CB48" s="21">
        <f t="shared" si="7"/>
        <v>0</v>
      </c>
      <c r="CC48" s="19">
        <f t="shared" si="7"/>
        <v>0</v>
      </c>
      <c r="CD48" s="30">
        <f t="shared" ref="CD48:CF48" si="617">SUM(CD42,CD46,CD47)</f>
        <v>0</v>
      </c>
      <c r="CE48" s="21">
        <f t="shared" si="617"/>
        <v>0</v>
      </c>
      <c r="CF48" s="19">
        <f t="shared" si="617"/>
        <v>0</v>
      </c>
      <c r="CG48" s="30">
        <f t="shared" ref="CG48:CI48" si="618">SUM(CG42,CG46,CG47)</f>
        <v>0</v>
      </c>
      <c r="CH48" s="21">
        <f t="shared" si="618"/>
        <v>0</v>
      </c>
      <c r="CI48" s="19">
        <f t="shared" si="618"/>
        <v>0</v>
      </c>
      <c r="CJ48" s="30">
        <f t="shared" ref="CJ48:CL48" si="619">SUM(CJ42,CJ46,CJ47)</f>
        <v>0</v>
      </c>
      <c r="CK48" s="21">
        <f t="shared" si="619"/>
        <v>0</v>
      </c>
      <c r="CL48" s="19">
        <f t="shared" si="619"/>
        <v>0</v>
      </c>
      <c r="CM48" s="30">
        <f t="shared" ref="CM48:CO48" si="620">SUM(CM42,CM46,CM47)</f>
        <v>0</v>
      </c>
      <c r="CN48" s="21">
        <f t="shared" si="620"/>
        <v>0</v>
      </c>
      <c r="CO48" s="19">
        <f t="shared" si="620"/>
        <v>0</v>
      </c>
      <c r="CP48" s="30">
        <f t="shared" ref="CP48" si="621">SUM(CP42,CP46,CP47)</f>
        <v>0</v>
      </c>
      <c r="CQ48" s="21">
        <f t="shared" si="551"/>
        <v>0</v>
      </c>
      <c r="CR48" s="19">
        <f t="shared" si="552"/>
        <v>0</v>
      </c>
      <c r="CS48" s="30">
        <f t="shared" ref="CS48:CU48" si="622">SUM(CS42,CS46,CS47)</f>
        <v>0</v>
      </c>
      <c r="CT48" s="21">
        <f t="shared" si="622"/>
        <v>0</v>
      </c>
      <c r="CU48" s="19">
        <f t="shared" si="622"/>
        <v>0</v>
      </c>
      <c r="CV48" s="17">
        <f t="shared" si="20"/>
        <v>0</v>
      </c>
      <c r="CW48" s="21">
        <f t="shared" si="173"/>
        <v>0</v>
      </c>
      <c r="CX48" s="19">
        <f t="shared" si="174"/>
        <v>0</v>
      </c>
      <c r="CY48" s="30">
        <f t="shared" ref="CY48:DA48" si="623">SUM(CY42,CY46,CY47)</f>
        <v>0</v>
      </c>
      <c r="CZ48" s="21">
        <f t="shared" si="623"/>
        <v>0</v>
      </c>
      <c r="DA48" s="19">
        <f t="shared" si="623"/>
        <v>0</v>
      </c>
      <c r="DB48" s="30">
        <f t="shared" ref="DB48:DD48" si="624">SUM(DB42,DB46,DB47)</f>
        <v>0</v>
      </c>
      <c r="DC48" s="21">
        <f t="shared" si="624"/>
        <v>0</v>
      </c>
      <c r="DD48" s="19">
        <f t="shared" si="624"/>
        <v>0</v>
      </c>
      <c r="DE48" s="30">
        <f t="shared" ref="DE48:DG48" si="625">SUM(DE42,DE46,DE47)</f>
        <v>0</v>
      </c>
      <c r="DF48" s="21">
        <f t="shared" si="625"/>
        <v>0</v>
      </c>
      <c r="DG48" s="19">
        <f t="shared" si="625"/>
        <v>0</v>
      </c>
      <c r="DH48" s="30">
        <f t="shared" ref="DH48:DJ48" si="626">SUM(DH42,DH46,DH47)</f>
        <v>0</v>
      </c>
      <c r="DI48" s="21">
        <f t="shared" si="626"/>
        <v>0</v>
      </c>
      <c r="DJ48" s="19">
        <f t="shared" si="626"/>
        <v>0</v>
      </c>
      <c r="DK48" s="30">
        <f t="shared" ref="DK48:DM48" si="627">SUM(DK42,DK46,DK47)</f>
        <v>0</v>
      </c>
      <c r="DL48" s="21">
        <f t="shared" si="627"/>
        <v>0</v>
      </c>
      <c r="DM48" s="19">
        <f t="shared" si="627"/>
        <v>0</v>
      </c>
      <c r="DN48" s="30">
        <f t="shared" ref="DN48:DP48" si="628">SUM(DN42,DN46,DN47)</f>
        <v>0</v>
      </c>
      <c r="DO48" s="21">
        <f t="shared" si="628"/>
        <v>0</v>
      </c>
      <c r="DP48" s="19">
        <f t="shared" si="628"/>
        <v>0</v>
      </c>
      <c r="DQ48" s="30">
        <f t="shared" ref="DQ48:DS48" si="629">SUM(DQ42,DQ46,DQ47)</f>
        <v>0</v>
      </c>
      <c r="DR48" s="21">
        <f t="shared" si="629"/>
        <v>0</v>
      </c>
      <c r="DS48" s="99">
        <f t="shared" si="629"/>
        <v>0</v>
      </c>
      <c r="DT48" s="17">
        <f t="shared" si="21"/>
        <v>0</v>
      </c>
      <c r="DU48" s="21">
        <f t="shared" si="21"/>
        <v>0</v>
      </c>
      <c r="DV48" s="19">
        <f t="shared" si="21"/>
        <v>0</v>
      </c>
      <c r="DW48" s="30">
        <f t="shared" ref="DW48:DY48" si="630">SUM(DW42,DW46,DW47)</f>
        <v>0</v>
      </c>
      <c r="DX48" s="21">
        <f t="shared" si="630"/>
        <v>0</v>
      </c>
      <c r="DY48" s="19">
        <f t="shared" si="630"/>
        <v>0</v>
      </c>
      <c r="DZ48" s="30">
        <f>SUM(DZ42,DZ46,DZ47)</f>
        <v>0</v>
      </c>
      <c r="EA48" s="21">
        <f>SUM(EA42,EA46,EA47)</f>
        <v>0</v>
      </c>
      <c r="EB48" s="142"/>
      <c r="EC48" s="21">
        <f>SUM(EC42,EC46,EC47)</f>
        <v>0</v>
      </c>
      <c r="ED48" s="21">
        <f>SUM(ED42,ED46,ED47)</f>
        <v>0</v>
      </c>
      <c r="EE48" s="19">
        <f>SUM(EE42,EE46,EE47)</f>
        <v>0</v>
      </c>
      <c r="EF48" s="30">
        <f t="shared" ref="EF48:EH48" si="631">SUM(EF42,EF46,EF47)</f>
        <v>0</v>
      </c>
      <c r="EG48" s="21">
        <f t="shared" si="631"/>
        <v>0</v>
      </c>
      <c r="EH48" s="19">
        <f t="shared" si="631"/>
        <v>0</v>
      </c>
      <c r="EI48" s="21">
        <f t="shared" ref="EI48:EQ48" si="632">SUM(EI42,EI46,EI47)</f>
        <v>0</v>
      </c>
      <c r="EJ48" s="21">
        <f t="shared" si="632"/>
        <v>0</v>
      </c>
      <c r="EK48" s="19">
        <f t="shared" si="632"/>
        <v>0</v>
      </c>
      <c r="EL48" s="21">
        <f t="shared" si="632"/>
        <v>0</v>
      </c>
      <c r="EM48" s="21">
        <f t="shared" si="632"/>
        <v>0</v>
      </c>
      <c r="EN48" s="19">
        <f t="shared" si="632"/>
        <v>0</v>
      </c>
      <c r="EO48" s="21">
        <f t="shared" si="632"/>
        <v>0</v>
      </c>
      <c r="EP48" s="21">
        <f t="shared" si="632"/>
        <v>0</v>
      </c>
      <c r="EQ48" s="19">
        <f t="shared" si="632"/>
        <v>0</v>
      </c>
      <c r="ER48" s="17">
        <f t="shared" si="548"/>
        <v>0</v>
      </c>
      <c r="ES48" s="30">
        <f t="shared" si="549"/>
        <v>0</v>
      </c>
      <c r="ET48" s="9">
        <f t="shared" si="550"/>
        <v>0</v>
      </c>
      <c r="EU48" s="82"/>
      <c r="EV48" s="5"/>
      <c r="EW48" s="5"/>
      <c r="EX48" s="5"/>
      <c r="EY48" s="54"/>
      <c r="EZ48" s="54"/>
      <c r="FA48" s="54"/>
      <c r="FB48" s="54"/>
      <c r="FC48" s="54"/>
      <c r="FD48" s="54"/>
      <c r="FE48" s="54"/>
      <c r="FF48" s="54"/>
      <c r="FG48" s="54"/>
      <c r="FH48" s="54"/>
      <c r="FI48" s="54"/>
      <c r="FJ48" s="54"/>
      <c r="FK48" s="54"/>
      <c r="FL48" s="54"/>
      <c r="FM48" s="54"/>
      <c r="FN48" s="54"/>
      <c r="FO48" s="54"/>
      <c r="FP48" s="54"/>
      <c r="FQ48" s="54"/>
      <c r="FR48" s="54"/>
      <c r="FS48" s="54"/>
    </row>
    <row r="49" spans="1:175" s="69" customFormat="1" x14ac:dyDescent="0.25">
      <c r="A49" s="160">
        <v>38</v>
      </c>
      <c r="B49" s="161" t="s">
        <v>72</v>
      </c>
      <c r="C49" s="255" t="s">
        <v>186</v>
      </c>
      <c r="D49" s="122"/>
      <c r="E49" s="123"/>
      <c r="F49" s="188"/>
      <c r="G49" s="122"/>
      <c r="H49" s="123"/>
      <c r="I49" s="196"/>
      <c r="J49" s="122"/>
      <c r="K49" s="123"/>
      <c r="L49" s="205"/>
      <c r="M49" s="125">
        <f>G49+J49</f>
        <v>0</v>
      </c>
      <c r="N49" s="123">
        <f>H49+K49</f>
        <v>0</v>
      </c>
      <c r="O49" s="205">
        <f>I49+L49</f>
        <v>0</v>
      </c>
      <c r="P49" s="125"/>
      <c r="Q49" s="123"/>
      <c r="R49" s="205"/>
      <c r="S49" s="125"/>
      <c r="T49" s="123"/>
      <c r="U49" s="205"/>
      <c r="V49" s="125"/>
      <c r="W49" s="123"/>
      <c r="X49" s="205"/>
      <c r="Y49" s="125"/>
      <c r="Z49" s="123"/>
      <c r="AA49" s="199"/>
      <c r="AB49" s="125">
        <f t="shared" ref="AB49:AC58" si="633">S49+V49+Y49</f>
        <v>0</v>
      </c>
      <c r="AC49" s="123">
        <f t="shared" si="633"/>
        <v>0</v>
      </c>
      <c r="AD49" s="143"/>
      <c r="AE49" s="123"/>
      <c r="AF49" s="123"/>
      <c r="AG49" s="143"/>
      <c r="AH49" s="58">
        <f t="shared" si="17"/>
        <v>0</v>
      </c>
      <c r="AI49" s="22">
        <f t="shared" si="169"/>
        <v>0</v>
      </c>
      <c r="AJ49" s="23">
        <f t="shared" si="170"/>
        <v>0</v>
      </c>
      <c r="AK49" s="125"/>
      <c r="AL49" s="123"/>
      <c r="AM49" s="205"/>
      <c r="AN49" s="125"/>
      <c r="AO49" s="123"/>
      <c r="AP49" s="205"/>
      <c r="AQ49" s="125"/>
      <c r="AR49" s="123"/>
      <c r="AS49" s="205"/>
      <c r="AT49" s="125"/>
      <c r="AU49" s="123"/>
      <c r="AV49" s="205"/>
      <c r="AW49" s="58">
        <f t="shared" si="18"/>
        <v>0</v>
      </c>
      <c r="AX49" s="57">
        <f t="shared" si="171"/>
        <v>0</v>
      </c>
      <c r="AY49" s="23">
        <f t="shared" si="172"/>
        <v>0</v>
      </c>
      <c r="AZ49" s="125"/>
      <c r="BA49" s="123"/>
      <c r="BB49" s="205"/>
      <c r="BC49" s="125"/>
      <c r="BD49" s="123"/>
      <c r="BE49" s="205"/>
      <c r="BF49" s="125"/>
      <c r="BG49" s="123"/>
      <c r="BH49" s="205"/>
      <c r="BI49" s="125"/>
      <c r="BJ49" s="123"/>
      <c r="BK49" s="205"/>
      <c r="BL49" s="125"/>
      <c r="BM49" s="123"/>
      <c r="BN49" s="205"/>
      <c r="BO49" s="125"/>
      <c r="BP49" s="123"/>
      <c r="BQ49" s="205"/>
      <c r="BR49" s="125">
        <f t="shared" ref="BR49:BT58" si="634">AZ49+BC49+BF49+BI49+BL49+BO49</f>
        <v>0</v>
      </c>
      <c r="BS49" s="123">
        <f t="shared" si="634"/>
        <v>0</v>
      </c>
      <c r="BT49" s="205">
        <f t="shared" si="634"/>
        <v>0</v>
      </c>
      <c r="BU49" s="125"/>
      <c r="BV49" s="123"/>
      <c r="BW49" s="205"/>
      <c r="BX49" s="125"/>
      <c r="BY49" s="123"/>
      <c r="BZ49" s="205"/>
      <c r="CA49" s="125">
        <f t="shared" si="7"/>
        <v>0</v>
      </c>
      <c r="CB49" s="123">
        <f t="shared" si="7"/>
        <v>0</v>
      </c>
      <c r="CC49" s="205">
        <f t="shared" si="7"/>
        <v>0</v>
      </c>
      <c r="CD49" s="125"/>
      <c r="CE49" s="123"/>
      <c r="CF49" s="205"/>
      <c r="CG49" s="125"/>
      <c r="CH49" s="123"/>
      <c r="CI49" s="205"/>
      <c r="CJ49" s="125"/>
      <c r="CK49" s="123"/>
      <c r="CL49" s="205"/>
      <c r="CM49" s="125"/>
      <c r="CN49" s="123"/>
      <c r="CO49" s="205"/>
      <c r="CP49" s="125"/>
      <c r="CQ49" s="123">
        <f t="shared" si="551"/>
        <v>0</v>
      </c>
      <c r="CR49" s="229">
        <f t="shared" si="552"/>
        <v>0</v>
      </c>
      <c r="CS49" s="125"/>
      <c r="CT49" s="123"/>
      <c r="CU49" s="205"/>
      <c r="CV49" s="58">
        <f t="shared" si="20"/>
        <v>0</v>
      </c>
      <c r="CW49" s="22">
        <f t="shared" si="173"/>
        <v>0</v>
      </c>
      <c r="CX49" s="23">
        <f t="shared" si="174"/>
        <v>0</v>
      </c>
      <c r="CY49" s="125"/>
      <c r="CZ49" s="123"/>
      <c r="DA49" s="205"/>
      <c r="DB49" s="125"/>
      <c r="DC49" s="123"/>
      <c r="DD49" s="205"/>
      <c r="DE49" s="125"/>
      <c r="DF49" s="123"/>
      <c r="DG49" s="205"/>
      <c r="DH49" s="125"/>
      <c r="DI49" s="123"/>
      <c r="DJ49" s="205"/>
      <c r="DK49" s="125"/>
      <c r="DL49" s="123"/>
      <c r="DM49" s="205"/>
      <c r="DN49" s="125"/>
      <c r="DO49" s="123"/>
      <c r="DP49" s="205"/>
      <c r="DQ49" s="125"/>
      <c r="DR49" s="123"/>
      <c r="DS49" s="229"/>
      <c r="DT49" s="123">
        <f t="shared" si="21"/>
        <v>0</v>
      </c>
      <c r="DU49" s="123">
        <f t="shared" si="21"/>
        <v>0</v>
      </c>
      <c r="DV49" s="205">
        <f t="shared" si="21"/>
        <v>0</v>
      </c>
      <c r="DW49" s="125"/>
      <c r="DX49" s="123"/>
      <c r="DY49" s="205"/>
      <c r="DZ49" s="125"/>
      <c r="EA49" s="123"/>
      <c r="EB49" s="143"/>
      <c r="EC49" s="123"/>
      <c r="ED49" s="123"/>
      <c r="EE49" s="205"/>
      <c r="EF49" s="125"/>
      <c r="EG49" s="123"/>
      <c r="EH49" s="205"/>
      <c r="EI49" s="123"/>
      <c r="EJ49" s="123"/>
      <c r="EK49" s="205"/>
      <c r="EL49" s="123"/>
      <c r="EM49" s="123"/>
      <c r="EN49" s="205"/>
      <c r="EO49" s="123"/>
      <c r="EP49" s="123"/>
      <c r="EQ49" s="205"/>
      <c r="ER49" s="58">
        <f t="shared" si="548"/>
        <v>0</v>
      </c>
      <c r="ES49" s="57">
        <f t="shared" si="549"/>
        <v>0</v>
      </c>
      <c r="ET49" s="211">
        <f t="shared" si="550"/>
        <v>0</v>
      </c>
      <c r="EU49" s="8"/>
      <c r="EV49" s="5"/>
      <c r="EW49" s="5"/>
      <c r="EX49" s="5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</row>
    <row r="50" spans="1:175" s="7" customFormat="1" x14ac:dyDescent="0.25">
      <c r="A50" s="3">
        <v>39</v>
      </c>
      <c r="B50" s="162" t="s">
        <v>73</v>
      </c>
      <c r="C50" s="256" t="s">
        <v>26</v>
      </c>
      <c r="D50" s="4"/>
      <c r="E50" s="1"/>
      <c r="F50" s="101"/>
      <c r="G50" s="4">
        <v>1366</v>
      </c>
      <c r="H50" s="1">
        <v>1366</v>
      </c>
      <c r="I50" s="10">
        <v>1153</v>
      </c>
      <c r="J50" s="4">
        <v>6070</v>
      </c>
      <c r="K50" s="1">
        <v>6070</v>
      </c>
      <c r="L50" s="2">
        <v>4846</v>
      </c>
      <c r="M50" s="62">
        <f t="shared" ref="M50:O58" si="635">G50+J50</f>
        <v>7436</v>
      </c>
      <c r="N50" s="1">
        <f t="shared" si="635"/>
        <v>7436</v>
      </c>
      <c r="O50" s="2">
        <f t="shared" si="635"/>
        <v>5999</v>
      </c>
      <c r="P50" s="1">
        <v>1300</v>
      </c>
      <c r="Q50" s="1">
        <v>1300</v>
      </c>
      <c r="R50" s="2">
        <v>1418</v>
      </c>
      <c r="S50" s="1">
        <v>2472</v>
      </c>
      <c r="T50" s="1">
        <v>2472</v>
      </c>
      <c r="U50" s="2">
        <v>2236</v>
      </c>
      <c r="V50" s="1">
        <v>0</v>
      </c>
      <c r="W50" s="1"/>
      <c r="X50" s="2"/>
      <c r="Y50" s="62"/>
      <c r="Z50" s="1"/>
      <c r="AA50" s="200"/>
      <c r="AB50" s="62">
        <f t="shared" si="633"/>
        <v>2472</v>
      </c>
      <c r="AC50" s="1">
        <f t="shared" si="633"/>
        <v>2472</v>
      </c>
      <c r="AD50" s="140">
        <f>AC50/AB50</f>
        <v>1</v>
      </c>
      <c r="AE50" s="1"/>
      <c r="AF50" s="1"/>
      <c r="AG50" s="140"/>
      <c r="AH50" s="4">
        <f t="shared" si="17"/>
        <v>2472</v>
      </c>
      <c r="AI50" s="1">
        <f t="shared" si="169"/>
        <v>2472</v>
      </c>
      <c r="AJ50" s="2">
        <f t="shared" si="170"/>
        <v>2236</v>
      </c>
      <c r="AK50" s="62"/>
      <c r="AL50" s="1"/>
      <c r="AM50" s="2"/>
      <c r="AN50" s="1">
        <v>3862</v>
      </c>
      <c r="AO50" s="1">
        <v>3862</v>
      </c>
      <c r="AP50" s="2">
        <v>2417</v>
      </c>
      <c r="AQ50" s="62"/>
      <c r="AR50" s="1"/>
      <c r="AS50" s="2"/>
      <c r="AT50" s="62"/>
      <c r="AU50" s="1"/>
      <c r="AV50" s="2"/>
      <c r="AW50" s="4">
        <f t="shared" si="18"/>
        <v>3862</v>
      </c>
      <c r="AX50" s="62">
        <f t="shared" si="171"/>
        <v>3862</v>
      </c>
      <c r="AY50" s="2">
        <f t="shared" si="172"/>
        <v>2417</v>
      </c>
      <c r="AZ50" s="62"/>
      <c r="BA50" s="1"/>
      <c r="BB50" s="2"/>
      <c r="BC50" s="62"/>
      <c r="BD50" s="1"/>
      <c r="BE50" s="2"/>
      <c r="BF50" s="62"/>
      <c r="BG50" s="1"/>
      <c r="BH50" s="2"/>
      <c r="BI50" s="1">
        <v>3888</v>
      </c>
      <c r="BJ50" s="1">
        <v>3888</v>
      </c>
      <c r="BK50" s="2">
        <v>4256</v>
      </c>
      <c r="BL50" s="62"/>
      <c r="BM50" s="1"/>
      <c r="BN50" s="2"/>
      <c r="BO50" s="62"/>
      <c r="BP50" s="1"/>
      <c r="BQ50" s="2"/>
      <c r="BR50" s="62">
        <f t="shared" si="634"/>
        <v>3888</v>
      </c>
      <c r="BS50" s="1">
        <f t="shared" si="634"/>
        <v>3888</v>
      </c>
      <c r="BT50" s="2">
        <f t="shared" si="634"/>
        <v>4256</v>
      </c>
      <c r="BU50" s="62"/>
      <c r="BV50" s="1"/>
      <c r="BW50" s="2"/>
      <c r="BX50" s="62"/>
      <c r="BY50" s="1"/>
      <c r="BZ50" s="2"/>
      <c r="CA50" s="62">
        <f t="shared" si="7"/>
        <v>0</v>
      </c>
      <c r="CB50" s="1">
        <f t="shared" si="7"/>
        <v>0</v>
      </c>
      <c r="CC50" s="2">
        <f t="shared" si="7"/>
        <v>0</v>
      </c>
      <c r="CD50" s="62"/>
      <c r="CE50" s="1"/>
      <c r="CF50" s="2"/>
      <c r="CG50" s="62"/>
      <c r="CH50" s="1"/>
      <c r="CI50" s="2"/>
      <c r="CJ50" s="62"/>
      <c r="CK50" s="1"/>
      <c r="CL50" s="2"/>
      <c r="CM50" s="62">
        <v>2727</v>
      </c>
      <c r="CN50" s="1">
        <v>2727</v>
      </c>
      <c r="CO50" s="2"/>
      <c r="CP50" s="62">
        <f>CD50+CG50+CJ50+CM50</f>
        <v>2727</v>
      </c>
      <c r="CQ50" s="1">
        <f t="shared" si="551"/>
        <v>2727</v>
      </c>
      <c r="CR50" s="212">
        <f t="shared" si="552"/>
        <v>0</v>
      </c>
      <c r="CS50" s="62"/>
      <c r="CT50" s="1"/>
      <c r="CU50" s="2"/>
      <c r="CV50" s="4">
        <f t="shared" si="20"/>
        <v>21685</v>
      </c>
      <c r="CW50" s="1">
        <f t="shared" si="173"/>
        <v>21685</v>
      </c>
      <c r="CX50" s="2">
        <f t="shared" si="174"/>
        <v>16326</v>
      </c>
      <c r="CY50" s="62">
        <v>545</v>
      </c>
      <c r="CZ50" s="1">
        <v>545</v>
      </c>
      <c r="DA50" s="2">
        <v>1198</v>
      </c>
      <c r="DB50" s="62"/>
      <c r="DC50" s="1"/>
      <c r="DD50" s="2"/>
      <c r="DE50" s="62"/>
      <c r="DF50" s="1"/>
      <c r="DG50" s="2"/>
      <c r="DH50" s="62">
        <v>500</v>
      </c>
      <c r="DI50" s="1">
        <v>500</v>
      </c>
      <c r="DJ50" s="2">
        <v>1211</v>
      </c>
      <c r="DK50" s="62"/>
      <c r="DL50" s="1"/>
      <c r="DM50" s="2">
        <v>50</v>
      </c>
      <c r="DN50" s="62"/>
      <c r="DO50" s="1"/>
      <c r="DP50" s="2"/>
      <c r="DQ50" s="62"/>
      <c r="DR50" s="1"/>
      <c r="DS50" s="212"/>
      <c r="DT50" s="1">
        <f>CY50+DB50+DE50+DH50+DK50+DN50+DQ50</f>
        <v>1045</v>
      </c>
      <c r="DU50" s="1">
        <f t="shared" si="21"/>
        <v>1045</v>
      </c>
      <c r="DV50" s="2">
        <f t="shared" si="21"/>
        <v>2459</v>
      </c>
      <c r="DW50" s="62"/>
      <c r="DX50" s="1"/>
      <c r="DY50" s="2"/>
      <c r="DZ50" s="62"/>
      <c r="EA50" s="1"/>
      <c r="EB50" s="140"/>
      <c r="EC50" s="1"/>
      <c r="ED50" s="1"/>
      <c r="EE50" s="2"/>
      <c r="EF50" s="62"/>
      <c r="EG50" s="1"/>
      <c r="EH50" s="200">
        <v>2550</v>
      </c>
      <c r="EI50" s="1"/>
      <c r="EJ50" s="1"/>
      <c r="EK50" s="2"/>
      <c r="EL50" s="1"/>
      <c r="EM50" s="1"/>
      <c r="EN50" s="2"/>
      <c r="EO50" s="1"/>
      <c r="EP50" s="1"/>
      <c r="EQ50" s="2"/>
      <c r="ER50" s="4">
        <f t="shared" si="548"/>
        <v>22730</v>
      </c>
      <c r="ES50" s="62">
        <f t="shared" si="549"/>
        <v>22730</v>
      </c>
      <c r="ET50" s="212">
        <f t="shared" si="550"/>
        <v>21335</v>
      </c>
      <c r="EU50" s="8"/>
      <c r="EV50" s="5"/>
      <c r="EW50" s="5"/>
      <c r="EX50" s="5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</row>
    <row r="51" spans="1:175" s="7" customFormat="1" x14ac:dyDescent="0.25">
      <c r="A51" s="3">
        <v>40</v>
      </c>
      <c r="B51" s="162" t="s">
        <v>74</v>
      </c>
      <c r="C51" s="256" t="s">
        <v>27</v>
      </c>
      <c r="D51" s="4"/>
      <c r="E51" s="1"/>
      <c r="F51" s="101"/>
      <c r="G51" s="4"/>
      <c r="H51" s="1">
        <v>3441</v>
      </c>
      <c r="I51" s="10"/>
      <c r="J51" s="4">
        <v>130014</v>
      </c>
      <c r="K51" s="1">
        <v>130014</v>
      </c>
      <c r="L51" s="2">
        <v>91773</v>
      </c>
      <c r="M51" s="62">
        <f>G51+J51</f>
        <v>130014</v>
      </c>
      <c r="N51" s="1">
        <f t="shared" si="635"/>
        <v>133455</v>
      </c>
      <c r="O51" s="2">
        <f t="shared" si="635"/>
        <v>91773</v>
      </c>
      <c r="P51" s="1"/>
      <c r="Q51" s="1"/>
      <c r="R51" s="2"/>
      <c r="S51" s="1"/>
      <c r="T51" s="1"/>
      <c r="U51" s="2"/>
      <c r="V51" s="1"/>
      <c r="W51" s="1"/>
      <c r="X51" s="2"/>
      <c r="Y51" s="62"/>
      <c r="Z51" s="1"/>
      <c r="AA51" s="200"/>
      <c r="AB51" s="62">
        <f t="shared" si="633"/>
        <v>0</v>
      </c>
      <c r="AC51" s="1">
        <f t="shared" si="633"/>
        <v>0</v>
      </c>
      <c r="AD51" s="140"/>
      <c r="AE51" s="1"/>
      <c r="AF51" s="1"/>
      <c r="AG51" s="140"/>
      <c r="AH51" s="4">
        <f t="shared" si="17"/>
        <v>0</v>
      </c>
      <c r="AI51" s="1">
        <f t="shared" si="169"/>
        <v>0</v>
      </c>
      <c r="AJ51" s="2">
        <f t="shared" si="170"/>
        <v>0</v>
      </c>
      <c r="AK51" s="62"/>
      <c r="AL51" s="1"/>
      <c r="AM51" s="2"/>
      <c r="AN51" s="1"/>
      <c r="AO51" s="1"/>
      <c r="AP51" s="2">
        <v>1874</v>
      </c>
      <c r="AQ51" s="62"/>
      <c r="AR51" s="1"/>
      <c r="AS51" s="2"/>
      <c r="AT51" s="62"/>
      <c r="AU51" s="1"/>
      <c r="AV51" s="2"/>
      <c r="AW51" s="4">
        <f t="shared" si="18"/>
        <v>0</v>
      </c>
      <c r="AX51" s="62">
        <f t="shared" si="171"/>
        <v>0</v>
      </c>
      <c r="AY51" s="2">
        <f t="shared" si="172"/>
        <v>1874</v>
      </c>
      <c r="AZ51" s="62"/>
      <c r="BA51" s="1"/>
      <c r="BB51" s="2"/>
      <c r="BC51" s="62"/>
      <c r="BD51" s="1"/>
      <c r="BE51" s="2"/>
      <c r="BF51" s="62"/>
      <c r="BG51" s="1"/>
      <c r="BH51" s="2"/>
      <c r="BI51" s="1"/>
      <c r="BJ51" s="1"/>
      <c r="BK51" s="2"/>
      <c r="BL51" s="62"/>
      <c r="BM51" s="1"/>
      <c r="BN51" s="2"/>
      <c r="BO51" s="62"/>
      <c r="BP51" s="1"/>
      <c r="BQ51" s="2"/>
      <c r="BR51" s="62">
        <f t="shared" si="634"/>
        <v>0</v>
      </c>
      <c r="BS51" s="1">
        <f t="shared" si="634"/>
        <v>0</v>
      </c>
      <c r="BT51" s="2">
        <f t="shared" si="634"/>
        <v>0</v>
      </c>
      <c r="BU51" s="62"/>
      <c r="BV51" s="1"/>
      <c r="BW51" s="2"/>
      <c r="BX51" s="62"/>
      <c r="BY51" s="1"/>
      <c r="BZ51" s="2"/>
      <c r="CA51" s="62">
        <f t="shared" si="7"/>
        <v>0</v>
      </c>
      <c r="CB51" s="1">
        <f t="shared" si="7"/>
        <v>0</v>
      </c>
      <c r="CC51" s="2">
        <f t="shared" si="7"/>
        <v>0</v>
      </c>
      <c r="CD51" s="62"/>
      <c r="CE51" s="1"/>
      <c r="CF51" s="2"/>
      <c r="CG51" s="62"/>
      <c r="CH51" s="1"/>
      <c r="CI51" s="2"/>
      <c r="CJ51" s="62">
        <v>2422</v>
      </c>
      <c r="CK51" s="1">
        <v>2422</v>
      </c>
      <c r="CL51" s="2">
        <v>3170</v>
      </c>
      <c r="CM51" s="62"/>
      <c r="CN51" s="1"/>
      <c r="CO51" s="2"/>
      <c r="CP51" s="62">
        <f>CD51+CG51+CJ51</f>
        <v>2422</v>
      </c>
      <c r="CQ51" s="1">
        <f t="shared" si="551"/>
        <v>2422</v>
      </c>
      <c r="CR51" s="212">
        <f t="shared" si="552"/>
        <v>3170</v>
      </c>
      <c r="CS51" s="62"/>
      <c r="CT51" s="1"/>
      <c r="CU51" s="2"/>
      <c r="CV51" s="4">
        <f t="shared" si="20"/>
        <v>132436</v>
      </c>
      <c r="CW51" s="1">
        <f t="shared" si="173"/>
        <v>135877</v>
      </c>
      <c r="CX51" s="2">
        <f t="shared" si="174"/>
        <v>96817</v>
      </c>
      <c r="CY51" s="62">
        <v>8219</v>
      </c>
      <c r="CZ51" s="1">
        <v>8219</v>
      </c>
      <c r="DA51" s="2">
        <v>6245</v>
      </c>
      <c r="DB51" s="62">
        <v>1308</v>
      </c>
      <c r="DC51" s="1">
        <v>1308</v>
      </c>
      <c r="DD51" s="2">
        <v>424</v>
      </c>
      <c r="DE51" s="62"/>
      <c r="DF51" s="1"/>
      <c r="DG51" s="2"/>
      <c r="DH51" s="62"/>
      <c r="DI51" s="1"/>
      <c r="DJ51" s="2"/>
      <c r="DK51" s="62"/>
      <c r="DL51" s="1"/>
      <c r="DM51" s="2">
        <v>5165</v>
      </c>
      <c r="DN51" s="62">
        <v>3937</v>
      </c>
      <c r="DO51" s="1">
        <v>3937</v>
      </c>
      <c r="DP51" s="2">
        <v>1424</v>
      </c>
      <c r="DQ51" s="62"/>
      <c r="DR51" s="1"/>
      <c r="DS51" s="212"/>
      <c r="DT51" s="1">
        <f>CY51+DB51+DE51+DH51+DK51+DN51+DQ51</f>
        <v>13464</v>
      </c>
      <c r="DU51" s="1">
        <f t="shared" si="21"/>
        <v>13464</v>
      </c>
      <c r="DV51" s="2">
        <f t="shared" si="21"/>
        <v>13258</v>
      </c>
      <c r="DW51" s="62"/>
      <c r="DX51" s="1"/>
      <c r="DY51" s="2"/>
      <c r="DZ51" s="62"/>
      <c r="EA51" s="1"/>
      <c r="EB51" s="140"/>
      <c r="EC51" s="1"/>
      <c r="ED51" s="1"/>
      <c r="EE51" s="2">
        <v>239</v>
      </c>
      <c r="EF51" s="62"/>
      <c r="EG51" s="1"/>
      <c r="EH51" s="2"/>
      <c r="EI51" s="1"/>
      <c r="EJ51" s="1"/>
      <c r="EK51" s="2"/>
      <c r="EL51" s="1"/>
      <c r="EM51" s="1"/>
      <c r="EN51" s="2"/>
      <c r="EO51" s="1"/>
      <c r="EP51" s="1"/>
      <c r="EQ51" s="2"/>
      <c r="ER51" s="4">
        <f t="shared" si="548"/>
        <v>145900</v>
      </c>
      <c r="ES51" s="62">
        <f t="shared" si="549"/>
        <v>149341</v>
      </c>
      <c r="ET51" s="212">
        <f t="shared" si="550"/>
        <v>110314</v>
      </c>
      <c r="EU51" s="8"/>
      <c r="EV51" s="5"/>
      <c r="EW51" s="5"/>
      <c r="EX51" s="5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</row>
    <row r="52" spans="1:175" s="7" customFormat="1" x14ac:dyDescent="0.25">
      <c r="A52" s="3">
        <v>41</v>
      </c>
      <c r="B52" s="162" t="s">
        <v>75</v>
      </c>
      <c r="C52" s="256" t="s">
        <v>28</v>
      </c>
      <c r="D52" s="4"/>
      <c r="E52" s="1"/>
      <c r="F52" s="101"/>
      <c r="G52" s="4"/>
      <c r="H52" s="1"/>
      <c r="I52" s="10"/>
      <c r="J52" s="4"/>
      <c r="K52" s="1"/>
      <c r="L52" s="2"/>
      <c r="M52" s="62">
        <f t="shared" si="635"/>
        <v>0</v>
      </c>
      <c r="N52" s="1">
        <f t="shared" si="635"/>
        <v>0</v>
      </c>
      <c r="O52" s="2">
        <f t="shared" si="635"/>
        <v>0</v>
      </c>
      <c r="P52" s="1"/>
      <c r="Q52" s="1"/>
      <c r="R52" s="2"/>
      <c r="S52" s="1"/>
      <c r="T52" s="1"/>
      <c r="U52" s="2"/>
      <c r="V52" s="1"/>
      <c r="W52" s="1"/>
      <c r="X52" s="2"/>
      <c r="Y52" s="62"/>
      <c r="Z52" s="1"/>
      <c r="AA52" s="200"/>
      <c r="AB52" s="62">
        <f t="shared" si="633"/>
        <v>0</v>
      </c>
      <c r="AC52" s="1">
        <f t="shared" si="633"/>
        <v>0</v>
      </c>
      <c r="AD52" s="140"/>
      <c r="AE52" s="1"/>
      <c r="AF52" s="1"/>
      <c r="AG52" s="140"/>
      <c r="AH52" s="4">
        <f t="shared" si="17"/>
        <v>0</v>
      </c>
      <c r="AI52" s="1">
        <f t="shared" si="169"/>
        <v>0</v>
      </c>
      <c r="AJ52" s="2">
        <f t="shared" si="170"/>
        <v>0</v>
      </c>
      <c r="AK52" s="62"/>
      <c r="AL52" s="1"/>
      <c r="AM52" s="2"/>
      <c r="AN52" s="1"/>
      <c r="AO52" s="1"/>
      <c r="AP52" s="2"/>
      <c r="AQ52" s="62"/>
      <c r="AR52" s="1"/>
      <c r="AS52" s="2"/>
      <c r="AT52" s="62"/>
      <c r="AU52" s="1"/>
      <c r="AV52" s="2"/>
      <c r="AW52" s="4">
        <f t="shared" si="18"/>
        <v>0</v>
      </c>
      <c r="AX52" s="62">
        <f t="shared" si="171"/>
        <v>0</v>
      </c>
      <c r="AY52" s="2">
        <f t="shared" si="172"/>
        <v>0</v>
      </c>
      <c r="AZ52" s="62"/>
      <c r="BA52" s="1"/>
      <c r="BB52" s="2"/>
      <c r="BC52" s="62"/>
      <c r="BD52" s="1"/>
      <c r="BE52" s="2"/>
      <c r="BF52" s="62"/>
      <c r="BG52" s="1"/>
      <c r="BH52" s="2"/>
      <c r="BI52" s="1"/>
      <c r="BJ52" s="1"/>
      <c r="BK52" s="2"/>
      <c r="BL52" s="62"/>
      <c r="BM52" s="1"/>
      <c r="BN52" s="2"/>
      <c r="BO52" s="62"/>
      <c r="BP52" s="1"/>
      <c r="BQ52" s="2"/>
      <c r="BR52" s="62">
        <f t="shared" si="634"/>
        <v>0</v>
      </c>
      <c r="BS52" s="1">
        <f t="shared" si="634"/>
        <v>0</v>
      </c>
      <c r="BT52" s="2">
        <f t="shared" si="634"/>
        <v>0</v>
      </c>
      <c r="BU52" s="62"/>
      <c r="BV52" s="1"/>
      <c r="BW52" s="2"/>
      <c r="BX52" s="62"/>
      <c r="BY52" s="1"/>
      <c r="BZ52" s="2"/>
      <c r="CA52" s="62">
        <f t="shared" si="7"/>
        <v>0</v>
      </c>
      <c r="CB52" s="1">
        <f t="shared" si="7"/>
        <v>0</v>
      </c>
      <c r="CC52" s="2">
        <f t="shared" si="7"/>
        <v>0</v>
      </c>
      <c r="CD52" s="62"/>
      <c r="CE52" s="1"/>
      <c r="CF52" s="2"/>
      <c r="CG52" s="62"/>
      <c r="CH52" s="1"/>
      <c r="CI52" s="2"/>
      <c r="CJ52" s="62"/>
      <c r="CK52" s="1"/>
      <c r="CL52" s="2"/>
      <c r="CM52" s="62"/>
      <c r="CN52" s="1"/>
      <c r="CO52" s="2"/>
      <c r="CP52" s="62"/>
      <c r="CQ52" s="1">
        <f t="shared" si="551"/>
        <v>0</v>
      </c>
      <c r="CR52" s="212">
        <f t="shared" si="552"/>
        <v>0</v>
      </c>
      <c r="CS52" s="62"/>
      <c r="CT52" s="1"/>
      <c r="CU52" s="2"/>
      <c r="CV52" s="4">
        <f t="shared" si="20"/>
        <v>0</v>
      </c>
      <c r="CW52" s="1">
        <f t="shared" si="173"/>
        <v>0</v>
      </c>
      <c r="CX52" s="2">
        <f t="shared" si="174"/>
        <v>0</v>
      </c>
      <c r="CY52" s="62"/>
      <c r="CZ52" s="1"/>
      <c r="DA52" s="2"/>
      <c r="DB52" s="62"/>
      <c r="DC52" s="1"/>
      <c r="DD52" s="2"/>
      <c r="DE52" s="62"/>
      <c r="DF52" s="1"/>
      <c r="DG52" s="2"/>
      <c r="DH52" s="62"/>
      <c r="DI52" s="1"/>
      <c r="DJ52" s="2"/>
      <c r="DK52" s="62"/>
      <c r="DL52" s="1"/>
      <c r="DM52" s="2"/>
      <c r="DN52" s="62"/>
      <c r="DO52" s="1"/>
      <c r="DP52" s="2"/>
      <c r="DQ52" s="62"/>
      <c r="DR52" s="1"/>
      <c r="DS52" s="212"/>
      <c r="DT52" s="1">
        <f t="shared" si="21"/>
        <v>0</v>
      </c>
      <c r="DU52" s="1">
        <f t="shared" si="21"/>
        <v>0</v>
      </c>
      <c r="DV52" s="2">
        <f t="shared" si="21"/>
        <v>0</v>
      </c>
      <c r="DW52" s="62"/>
      <c r="DX52" s="1"/>
      <c r="DY52" s="2"/>
      <c r="DZ52" s="62"/>
      <c r="EA52" s="1"/>
      <c r="EB52" s="140"/>
      <c r="EC52" s="1"/>
      <c r="ED52" s="1"/>
      <c r="EE52" s="2"/>
      <c r="EF52" s="62"/>
      <c r="EG52" s="1"/>
      <c r="EH52" s="2"/>
      <c r="EI52" s="1"/>
      <c r="EJ52" s="1"/>
      <c r="EK52" s="2"/>
      <c r="EL52" s="1"/>
      <c r="EM52" s="1"/>
      <c r="EN52" s="2"/>
      <c r="EO52" s="1"/>
      <c r="EP52" s="1"/>
      <c r="EQ52" s="2"/>
      <c r="ER52" s="4">
        <f t="shared" si="548"/>
        <v>0</v>
      </c>
      <c r="ES52" s="62">
        <f t="shared" si="549"/>
        <v>0</v>
      </c>
      <c r="ET52" s="212">
        <f t="shared" si="550"/>
        <v>0</v>
      </c>
      <c r="EU52" s="8"/>
      <c r="EV52" s="5"/>
      <c r="EW52" s="5"/>
      <c r="EX52" s="5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</row>
    <row r="53" spans="1:175" s="7" customFormat="1" x14ac:dyDescent="0.25">
      <c r="A53" s="3">
        <v>42</v>
      </c>
      <c r="B53" s="162" t="s">
        <v>76</v>
      </c>
      <c r="C53" s="256" t="s">
        <v>29</v>
      </c>
      <c r="D53" s="4"/>
      <c r="E53" s="1"/>
      <c r="F53" s="101"/>
      <c r="G53" s="4">
        <v>5826</v>
      </c>
      <c r="H53" s="1">
        <v>5826</v>
      </c>
      <c r="I53" s="10">
        <v>5424</v>
      </c>
      <c r="J53" s="4">
        <v>35890</v>
      </c>
      <c r="K53" s="1">
        <v>35890</v>
      </c>
      <c r="L53" s="2">
        <v>16762</v>
      </c>
      <c r="M53" s="62">
        <f t="shared" si="635"/>
        <v>41716</v>
      </c>
      <c r="N53" s="1">
        <f t="shared" si="635"/>
        <v>41716</v>
      </c>
      <c r="O53" s="2">
        <f t="shared" si="635"/>
        <v>22186</v>
      </c>
      <c r="P53" s="1">
        <v>5806</v>
      </c>
      <c r="Q53" s="1">
        <v>5806</v>
      </c>
      <c r="R53" s="2">
        <v>6832</v>
      </c>
      <c r="S53" s="1">
        <v>3137</v>
      </c>
      <c r="T53" s="1">
        <v>3137</v>
      </c>
      <c r="U53" s="2">
        <v>2945</v>
      </c>
      <c r="V53" s="1">
        <v>7210</v>
      </c>
      <c r="W53" s="1">
        <v>7210</v>
      </c>
      <c r="X53" s="2">
        <v>6612</v>
      </c>
      <c r="Y53" s="62">
        <v>1741</v>
      </c>
      <c r="Z53" s="1">
        <v>1741</v>
      </c>
      <c r="AA53" s="200">
        <v>1930</v>
      </c>
      <c r="AB53" s="62">
        <f t="shared" si="633"/>
        <v>12088</v>
      </c>
      <c r="AC53" s="1">
        <f t="shared" si="633"/>
        <v>12088</v>
      </c>
      <c r="AD53" s="140">
        <f>AC53/AB53</f>
        <v>1</v>
      </c>
      <c r="AE53" s="1">
        <v>14650</v>
      </c>
      <c r="AF53" s="1">
        <v>2776</v>
      </c>
      <c r="AG53" s="140">
        <f t="shared" si="16"/>
        <v>0.18948805460750853</v>
      </c>
      <c r="AH53" s="4">
        <f t="shared" si="17"/>
        <v>12088</v>
      </c>
      <c r="AI53" s="1">
        <f t="shared" si="169"/>
        <v>12088</v>
      </c>
      <c r="AJ53" s="2">
        <f t="shared" si="170"/>
        <v>11487</v>
      </c>
      <c r="AK53" s="1">
        <v>2776</v>
      </c>
      <c r="AL53" s="1">
        <v>2776</v>
      </c>
      <c r="AM53" s="2">
        <v>2148</v>
      </c>
      <c r="AN53" s="1">
        <v>5663</v>
      </c>
      <c r="AO53" s="1">
        <v>5663</v>
      </c>
      <c r="AP53" s="2">
        <v>8507</v>
      </c>
      <c r="AQ53" s="1">
        <v>43399</v>
      </c>
      <c r="AR53" s="1">
        <v>43399</v>
      </c>
      <c r="AS53" s="2">
        <v>39023</v>
      </c>
      <c r="AT53" s="62">
        <v>308</v>
      </c>
      <c r="AU53" s="1">
        <v>308</v>
      </c>
      <c r="AV53" s="2">
        <v>195</v>
      </c>
      <c r="AW53" s="4">
        <f t="shared" si="18"/>
        <v>52146</v>
      </c>
      <c r="AX53" s="62">
        <f t="shared" si="171"/>
        <v>52146</v>
      </c>
      <c r="AY53" s="2">
        <f t="shared" si="172"/>
        <v>49873</v>
      </c>
      <c r="AZ53" s="62"/>
      <c r="BA53" s="1"/>
      <c r="BB53" s="2">
        <v>13</v>
      </c>
      <c r="BC53" s="1">
        <v>0</v>
      </c>
      <c r="BD53" s="1"/>
      <c r="BE53" s="2"/>
      <c r="BF53" s="1">
        <v>1238</v>
      </c>
      <c r="BG53" s="1">
        <v>1238</v>
      </c>
      <c r="BH53" s="2">
        <v>1343</v>
      </c>
      <c r="BI53" s="1">
        <v>6480</v>
      </c>
      <c r="BJ53" s="1">
        <v>6480</v>
      </c>
      <c r="BK53" s="2">
        <v>7696</v>
      </c>
      <c r="BL53" s="1">
        <v>99499</v>
      </c>
      <c r="BM53" s="1">
        <v>99499</v>
      </c>
      <c r="BN53" s="2">
        <v>72800</v>
      </c>
      <c r="BO53" s="1">
        <v>578</v>
      </c>
      <c r="BP53" s="1">
        <v>578</v>
      </c>
      <c r="BQ53" s="2">
        <v>662</v>
      </c>
      <c r="BR53" s="62">
        <f t="shared" si="634"/>
        <v>107795</v>
      </c>
      <c r="BS53" s="1">
        <f t="shared" si="634"/>
        <v>107795</v>
      </c>
      <c r="BT53" s="2">
        <f t="shared" si="634"/>
        <v>82514</v>
      </c>
      <c r="BU53" s="62"/>
      <c r="BV53" s="1"/>
      <c r="BW53" s="2"/>
      <c r="BX53" s="62"/>
      <c r="BY53" s="1"/>
      <c r="BZ53" s="2"/>
      <c r="CA53" s="62">
        <f t="shared" si="7"/>
        <v>0</v>
      </c>
      <c r="CB53" s="1">
        <f t="shared" si="7"/>
        <v>0</v>
      </c>
      <c r="CC53" s="2">
        <f t="shared" si="7"/>
        <v>0</v>
      </c>
      <c r="CD53" s="62"/>
      <c r="CE53" s="1"/>
      <c r="CF53" s="2">
        <v>403</v>
      </c>
      <c r="CG53" s="62">
        <v>1292</v>
      </c>
      <c r="CH53" s="1">
        <v>1292</v>
      </c>
      <c r="CI53" s="2">
        <v>192</v>
      </c>
      <c r="CJ53" s="62"/>
      <c r="CK53" s="1"/>
      <c r="CL53" s="2">
        <v>474</v>
      </c>
      <c r="CM53" s="62"/>
      <c r="CN53" s="1"/>
      <c r="CO53" s="2"/>
      <c r="CP53" s="62">
        <f>CD53+CG53+CJ53+CM53</f>
        <v>1292</v>
      </c>
      <c r="CQ53" s="1">
        <f t="shared" si="551"/>
        <v>1292</v>
      </c>
      <c r="CR53" s="212">
        <f t="shared" si="552"/>
        <v>1069</v>
      </c>
      <c r="CS53" s="62"/>
      <c r="CT53" s="1"/>
      <c r="CU53" s="2"/>
      <c r="CV53" s="4">
        <f t="shared" si="20"/>
        <v>220843</v>
      </c>
      <c r="CW53" s="1">
        <f t="shared" si="173"/>
        <v>220843</v>
      </c>
      <c r="CX53" s="2">
        <f t="shared" si="174"/>
        <v>173961</v>
      </c>
      <c r="CY53" s="62"/>
      <c r="CZ53" s="1"/>
      <c r="DA53" s="2"/>
      <c r="DB53" s="62"/>
      <c r="DC53" s="1"/>
      <c r="DD53" s="2"/>
      <c r="DE53" s="62"/>
      <c r="DF53" s="1"/>
      <c r="DG53" s="2"/>
      <c r="DH53" s="62"/>
      <c r="DI53" s="1"/>
      <c r="DJ53" s="2"/>
      <c r="DK53" s="62"/>
      <c r="DL53" s="1"/>
      <c r="DM53" s="2"/>
      <c r="DN53" s="62"/>
      <c r="DO53" s="1"/>
      <c r="DP53" s="2"/>
      <c r="DQ53" s="62"/>
      <c r="DR53" s="1"/>
      <c r="DS53" s="212"/>
      <c r="DT53" s="1">
        <f t="shared" si="21"/>
        <v>0</v>
      </c>
      <c r="DU53" s="1">
        <f t="shared" si="21"/>
        <v>0</v>
      </c>
      <c r="DV53" s="2">
        <f t="shared" si="21"/>
        <v>0</v>
      </c>
      <c r="DW53" s="62"/>
      <c r="DX53" s="1"/>
      <c r="DY53" s="2"/>
      <c r="DZ53" s="62"/>
      <c r="EA53" s="1"/>
      <c r="EB53" s="140"/>
      <c r="EC53" s="1"/>
      <c r="ED53" s="1"/>
      <c r="EE53" s="2"/>
      <c r="EF53" s="62"/>
      <c r="EG53" s="1"/>
      <c r="EH53" s="2">
        <v>12760</v>
      </c>
      <c r="EI53" s="1"/>
      <c r="EJ53" s="1"/>
      <c r="EK53" s="2"/>
      <c r="EL53" s="1"/>
      <c r="EM53" s="1"/>
      <c r="EN53" s="2"/>
      <c r="EO53" s="1"/>
      <c r="EP53" s="1"/>
      <c r="EQ53" s="2"/>
      <c r="ER53" s="4">
        <f t="shared" si="548"/>
        <v>220843</v>
      </c>
      <c r="ES53" s="62">
        <f t="shared" si="549"/>
        <v>220843</v>
      </c>
      <c r="ET53" s="212">
        <f t="shared" si="550"/>
        <v>186721</v>
      </c>
      <c r="EU53" s="8"/>
      <c r="EV53" s="5"/>
      <c r="EW53" s="5"/>
      <c r="EX53" s="5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</row>
    <row r="54" spans="1:175" s="7" customFormat="1" x14ac:dyDescent="0.25">
      <c r="A54" s="3">
        <v>43</v>
      </c>
      <c r="B54" s="162" t="s">
        <v>77</v>
      </c>
      <c r="C54" s="256" t="s">
        <v>30</v>
      </c>
      <c r="D54" s="4"/>
      <c r="E54" s="1"/>
      <c r="F54" s="101"/>
      <c r="G54" s="4">
        <v>1592</v>
      </c>
      <c r="H54" s="1">
        <v>2521</v>
      </c>
      <c r="I54" s="10">
        <v>1450</v>
      </c>
      <c r="J54" s="4">
        <v>44794</v>
      </c>
      <c r="K54" s="1">
        <v>44794</v>
      </c>
      <c r="L54" s="2">
        <v>32095</v>
      </c>
      <c r="M54" s="62">
        <f>G54+J54</f>
        <v>46386</v>
      </c>
      <c r="N54" s="1">
        <f t="shared" si="635"/>
        <v>47315</v>
      </c>
      <c r="O54" s="2">
        <f t="shared" si="635"/>
        <v>33545</v>
      </c>
      <c r="P54" s="1">
        <v>1568</v>
      </c>
      <c r="Q54" s="1">
        <v>1568</v>
      </c>
      <c r="R54" s="2">
        <v>1842</v>
      </c>
      <c r="S54" s="1">
        <v>847</v>
      </c>
      <c r="T54" s="1">
        <v>847</v>
      </c>
      <c r="U54" s="2">
        <v>695</v>
      </c>
      <c r="V54" s="1">
        <v>0</v>
      </c>
      <c r="W54" s="1"/>
      <c r="X54" s="2"/>
      <c r="Y54" s="62"/>
      <c r="Z54" s="1"/>
      <c r="AA54" s="200"/>
      <c r="AB54" s="62">
        <f t="shared" si="633"/>
        <v>847</v>
      </c>
      <c r="AC54" s="1">
        <f t="shared" si="633"/>
        <v>847</v>
      </c>
      <c r="AD54" s="140">
        <f>AC54/AB54</f>
        <v>1</v>
      </c>
      <c r="AE54" s="1"/>
      <c r="AF54" s="1"/>
      <c r="AG54" s="140"/>
      <c r="AH54" s="4">
        <f t="shared" si="17"/>
        <v>847</v>
      </c>
      <c r="AI54" s="1">
        <f t="shared" si="169"/>
        <v>847</v>
      </c>
      <c r="AJ54" s="2">
        <f t="shared" si="170"/>
        <v>695</v>
      </c>
      <c r="AK54" s="62"/>
      <c r="AL54" s="1"/>
      <c r="AM54" s="2"/>
      <c r="AN54" s="1">
        <v>1529</v>
      </c>
      <c r="AO54" s="1">
        <v>1529</v>
      </c>
      <c r="AP54" s="2">
        <v>2205</v>
      </c>
      <c r="AQ54" s="62"/>
      <c r="AR54" s="1"/>
      <c r="AS54" s="2">
        <v>517</v>
      </c>
      <c r="AT54" s="62"/>
      <c r="AU54" s="1"/>
      <c r="AV54" s="2">
        <v>20</v>
      </c>
      <c r="AW54" s="4">
        <f t="shared" si="18"/>
        <v>1529</v>
      </c>
      <c r="AX54" s="62">
        <f t="shared" si="171"/>
        <v>1529</v>
      </c>
      <c r="AY54" s="2">
        <f t="shared" si="172"/>
        <v>2742</v>
      </c>
      <c r="AZ54" s="62"/>
      <c r="BA54" s="1"/>
      <c r="BB54" s="2"/>
      <c r="BC54" s="62"/>
      <c r="BD54" s="1"/>
      <c r="BE54" s="2"/>
      <c r="BF54" s="1">
        <v>334</v>
      </c>
      <c r="BG54" s="1">
        <v>334</v>
      </c>
      <c r="BH54" s="2">
        <v>362</v>
      </c>
      <c r="BI54" s="1">
        <v>1749</v>
      </c>
      <c r="BJ54" s="1">
        <v>1749</v>
      </c>
      <c r="BK54" s="2">
        <v>2032</v>
      </c>
      <c r="BL54" s="62"/>
      <c r="BM54" s="1"/>
      <c r="BN54" s="2">
        <v>44</v>
      </c>
      <c r="BO54" s="62"/>
      <c r="BP54" s="1"/>
      <c r="BQ54" s="2">
        <v>41</v>
      </c>
      <c r="BR54" s="62">
        <f t="shared" si="634"/>
        <v>2083</v>
      </c>
      <c r="BS54" s="1">
        <f t="shared" si="634"/>
        <v>2083</v>
      </c>
      <c r="BT54" s="2">
        <f t="shared" si="634"/>
        <v>2479</v>
      </c>
      <c r="BU54" s="62"/>
      <c r="BV54" s="1"/>
      <c r="BW54" s="2"/>
      <c r="BX54" s="62"/>
      <c r="BY54" s="1"/>
      <c r="BZ54" s="2"/>
      <c r="CA54" s="62">
        <f t="shared" si="7"/>
        <v>0</v>
      </c>
      <c r="CB54" s="1">
        <f t="shared" si="7"/>
        <v>0</v>
      </c>
      <c r="CC54" s="2">
        <f t="shared" si="7"/>
        <v>0</v>
      </c>
      <c r="CD54" s="62"/>
      <c r="CE54" s="1"/>
      <c r="CF54" s="2">
        <v>109</v>
      </c>
      <c r="CG54" s="62">
        <v>349</v>
      </c>
      <c r="CH54" s="1">
        <v>349</v>
      </c>
      <c r="CI54" s="2">
        <v>52</v>
      </c>
      <c r="CJ54" s="62">
        <v>622</v>
      </c>
      <c r="CK54" s="1">
        <v>622</v>
      </c>
      <c r="CL54" s="2">
        <v>944</v>
      </c>
      <c r="CM54" s="62">
        <v>736</v>
      </c>
      <c r="CN54" s="1">
        <v>736</v>
      </c>
      <c r="CO54" s="2"/>
      <c r="CP54" s="62">
        <f>CD54+CG54+CJ54+CM54</f>
        <v>1707</v>
      </c>
      <c r="CQ54" s="1">
        <f t="shared" si="551"/>
        <v>1707</v>
      </c>
      <c r="CR54" s="212">
        <f t="shared" si="552"/>
        <v>1105</v>
      </c>
      <c r="CS54" s="62"/>
      <c r="CT54" s="1"/>
      <c r="CU54" s="2"/>
      <c r="CV54" s="4">
        <f t="shared" si="20"/>
        <v>54120</v>
      </c>
      <c r="CW54" s="1">
        <f t="shared" si="173"/>
        <v>55049</v>
      </c>
      <c r="CX54" s="2">
        <f t="shared" si="174"/>
        <v>42408</v>
      </c>
      <c r="CY54" s="62"/>
      <c r="CZ54" s="1"/>
      <c r="DA54" s="2"/>
      <c r="DB54" s="62">
        <v>353</v>
      </c>
      <c r="DC54" s="1">
        <v>353</v>
      </c>
      <c r="DD54" s="2"/>
      <c r="DE54" s="62"/>
      <c r="DF54" s="1"/>
      <c r="DG54" s="2"/>
      <c r="DH54" s="62"/>
      <c r="DI54" s="1"/>
      <c r="DJ54" s="2"/>
      <c r="DK54" s="62"/>
      <c r="DL54" s="1"/>
      <c r="DM54" s="2">
        <v>7</v>
      </c>
      <c r="DN54" s="62"/>
      <c r="DO54" s="1"/>
      <c r="DP54" s="2"/>
      <c r="DQ54" s="62"/>
      <c r="DR54" s="1"/>
      <c r="DS54" s="212"/>
      <c r="DT54" s="1">
        <f t="shared" si="21"/>
        <v>353</v>
      </c>
      <c r="DU54" s="1">
        <f t="shared" si="21"/>
        <v>353</v>
      </c>
      <c r="DV54" s="2">
        <f t="shared" si="21"/>
        <v>7</v>
      </c>
      <c r="DW54" s="62"/>
      <c r="DX54" s="1"/>
      <c r="DY54" s="2"/>
      <c r="DZ54" s="62"/>
      <c r="EA54" s="1"/>
      <c r="EB54" s="140"/>
      <c r="EC54" s="1"/>
      <c r="ED54" s="1"/>
      <c r="EE54" s="2">
        <v>45</v>
      </c>
      <c r="EF54" s="62"/>
      <c r="EG54" s="1"/>
      <c r="EH54" s="2">
        <v>1183</v>
      </c>
      <c r="EI54" s="1"/>
      <c r="EJ54" s="1"/>
      <c r="EK54" s="2"/>
      <c r="EL54" s="1"/>
      <c r="EM54" s="1"/>
      <c r="EN54" s="2"/>
      <c r="EO54" s="1"/>
      <c r="EP54" s="1"/>
      <c r="EQ54" s="2"/>
      <c r="ER54" s="4">
        <f t="shared" si="548"/>
        <v>54473</v>
      </c>
      <c r="ES54" s="62">
        <f t="shared" si="549"/>
        <v>55402</v>
      </c>
      <c r="ET54" s="212">
        <f t="shared" si="550"/>
        <v>43643</v>
      </c>
      <c r="EU54" s="8"/>
      <c r="EV54" s="5"/>
      <c r="EW54" s="5"/>
      <c r="EX54" s="5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</row>
    <row r="55" spans="1:175" s="7" customFormat="1" x14ac:dyDescent="0.25">
      <c r="A55" s="3">
        <v>44</v>
      </c>
      <c r="B55" s="162" t="s">
        <v>78</v>
      </c>
      <c r="C55" s="256" t="s">
        <v>31</v>
      </c>
      <c r="D55" s="4">
        <v>0</v>
      </c>
      <c r="E55" s="1"/>
      <c r="F55" s="101">
        <v>18127</v>
      </c>
      <c r="G55" s="4"/>
      <c r="H55" s="1"/>
      <c r="I55" s="10"/>
      <c r="J55" s="4"/>
      <c r="K55" s="1"/>
      <c r="L55" s="2"/>
      <c r="M55" s="62">
        <f t="shared" si="635"/>
        <v>0</v>
      </c>
      <c r="N55" s="1">
        <f t="shared" si="635"/>
        <v>0</v>
      </c>
      <c r="O55" s="2">
        <f t="shared" si="635"/>
        <v>0</v>
      </c>
      <c r="P55" s="62"/>
      <c r="Q55" s="1"/>
      <c r="R55" s="2"/>
      <c r="S55" s="62"/>
      <c r="T55" s="1"/>
      <c r="U55" s="2"/>
      <c r="V55" s="62"/>
      <c r="W55" s="1"/>
      <c r="X55" s="2"/>
      <c r="Y55" s="62"/>
      <c r="Z55" s="1"/>
      <c r="AA55" s="200"/>
      <c r="AB55" s="62">
        <f t="shared" si="633"/>
        <v>0</v>
      </c>
      <c r="AC55" s="1">
        <f t="shared" si="633"/>
        <v>0</v>
      </c>
      <c r="AD55" s="140"/>
      <c r="AE55" s="1"/>
      <c r="AF55" s="1"/>
      <c r="AG55" s="140"/>
      <c r="AH55" s="4">
        <f t="shared" si="17"/>
        <v>0</v>
      </c>
      <c r="AI55" s="1">
        <f t="shared" si="169"/>
        <v>0</v>
      </c>
      <c r="AJ55" s="2">
        <f t="shared" si="170"/>
        <v>0</v>
      </c>
      <c r="AK55" s="62"/>
      <c r="AL55" s="1"/>
      <c r="AM55" s="2"/>
      <c r="AN55" s="62"/>
      <c r="AO55" s="1"/>
      <c r="AP55" s="2"/>
      <c r="AQ55" s="62"/>
      <c r="AR55" s="1"/>
      <c r="AS55" s="2"/>
      <c r="AT55" s="62"/>
      <c r="AU55" s="1"/>
      <c r="AV55" s="2"/>
      <c r="AW55" s="4">
        <f t="shared" si="18"/>
        <v>0</v>
      </c>
      <c r="AX55" s="62">
        <f t="shared" si="171"/>
        <v>0</v>
      </c>
      <c r="AY55" s="2">
        <f t="shared" si="172"/>
        <v>0</v>
      </c>
      <c r="AZ55" s="62"/>
      <c r="BA55" s="1"/>
      <c r="BB55" s="2"/>
      <c r="BC55" s="62"/>
      <c r="BD55" s="1"/>
      <c r="BE55" s="2"/>
      <c r="BF55" s="62"/>
      <c r="BG55" s="1"/>
      <c r="BH55" s="2"/>
      <c r="BI55" s="62"/>
      <c r="BJ55" s="1"/>
      <c r="BK55" s="2"/>
      <c r="BL55" s="62"/>
      <c r="BM55" s="1"/>
      <c r="BN55" s="2"/>
      <c r="BO55" s="62"/>
      <c r="BP55" s="1"/>
      <c r="BQ55" s="2"/>
      <c r="BR55" s="62">
        <f t="shared" si="634"/>
        <v>0</v>
      </c>
      <c r="BS55" s="1">
        <f t="shared" si="634"/>
        <v>0</v>
      </c>
      <c r="BT55" s="2">
        <f t="shared" si="634"/>
        <v>0</v>
      </c>
      <c r="BU55" s="62"/>
      <c r="BV55" s="1"/>
      <c r="BW55" s="2"/>
      <c r="BX55" s="62"/>
      <c r="BY55" s="1"/>
      <c r="BZ55" s="2"/>
      <c r="CA55" s="62">
        <f t="shared" si="7"/>
        <v>0</v>
      </c>
      <c r="CB55" s="1">
        <f t="shared" si="7"/>
        <v>0</v>
      </c>
      <c r="CC55" s="2">
        <f t="shared" si="7"/>
        <v>0</v>
      </c>
      <c r="CD55" s="62"/>
      <c r="CE55" s="1"/>
      <c r="CF55" s="2"/>
      <c r="CG55" s="62"/>
      <c r="CH55" s="1"/>
      <c r="CI55" s="2"/>
      <c r="CJ55" s="62"/>
      <c r="CK55" s="1"/>
      <c r="CL55" s="2"/>
      <c r="CM55" s="62"/>
      <c r="CN55" s="1"/>
      <c r="CO55" s="2"/>
      <c r="CP55" s="62"/>
      <c r="CQ55" s="1">
        <f t="shared" si="551"/>
        <v>0</v>
      </c>
      <c r="CR55" s="212">
        <f t="shared" si="552"/>
        <v>0</v>
      </c>
      <c r="CS55" s="62"/>
      <c r="CT55" s="1"/>
      <c r="CU55" s="2"/>
      <c r="CV55" s="4">
        <f t="shared" si="20"/>
        <v>0</v>
      </c>
      <c r="CW55" s="1">
        <f t="shared" si="173"/>
        <v>0</v>
      </c>
      <c r="CX55" s="2">
        <f t="shared" si="174"/>
        <v>18127</v>
      </c>
      <c r="CY55" s="62"/>
      <c r="CZ55" s="1"/>
      <c r="DA55" s="2"/>
      <c r="DB55" s="62"/>
      <c r="DC55" s="1"/>
      <c r="DD55" s="2"/>
      <c r="DE55" s="62"/>
      <c r="DF55" s="1"/>
      <c r="DG55" s="2"/>
      <c r="DH55" s="62"/>
      <c r="DI55" s="1"/>
      <c r="DJ55" s="2"/>
      <c r="DK55" s="62"/>
      <c r="DL55" s="1"/>
      <c r="DM55" s="2"/>
      <c r="DN55" s="62"/>
      <c r="DO55" s="1"/>
      <c r="DP55" s="2"/>
      <c r="DQ55" s="62"/>
      <c r="DR55" s="1"/>
      <c r="DS55" s="212"/>
      <c r="DT55" s="1">
        <f t="shared" si="21"/>
        <v>0</v>
      </c>
      <c r="DU55" s="1">
        <f t="shared" si="21"/>
        <v>0</v>
      </c>
      <c r="DV55" s="2">
        <f t="shared" si="21"/>
        <v>0</v>
      </c>
      <c r="DW55" s="62"/>
      <c r="DX55" s="1"/>
      <c r="DY55" s="2"/>
      <c r="DZ55" s="62"/>
      <c r="EA55" s="1"/>
      <c r="EB55" s="140"/>
      <c r="EC55" s="1"/>
      <c r="ED55" s="1"/>
      <c r="EE55" s="2"/>
      <c r="EF55" s="62"/>
      <c r="EG55" s="1"/>
      <c r="EH55" s="2"/>
      <c r="EI55" s="1"/>
      <c r="EJ55" s="1"/>
      <c r="EK55" s="2"/>
      <c r="EL55" s="1"/>
      <c r="EM55" s="1"/>
      <c r="EN55" s="2"/>
      <c r="EO55" s="1"/>
      <c r="EP55" s="1"/>
      <c r="EQ55" s="2"/>
      <c r="ER55" s="4">
        <f t="shared" si="548"/>
        <v>0</v>
      </c>
      <c r="ES55" s="62">
        <f t="shared" si="549"/>
        <v>0</v>
      </c>
      <c r="ET55" s="212">
        <f t="shared" si="550"/>
        <v>18127</v>
      </c>
      <c r="EU55" s="8"/>
      <c r="EV55" s="5"/>
      <c r="EW55" s="5"/>
      <c r="EX55" s="5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</row>
    <row r="56" spans="1:175" s="7" customFormat="1" x14ac:dyDescent="0.25">
      <c r="A56" s="3">
        <v>45</v>
      </c>
      <c r="B56" s="162" t="s">
        <v>79</v>
      </c>
      <c r="C56" s="256" t="s">
        <v>187</v>
      </c>
      <c r="D56" s="4"/>
      <c r="E56" s="1"/>
      <c r="F56" s="101">
        <v>38</v>
      </c>
      <c r="G56" s="4"/>
      <c r="H56" s="1"/>
      <c r="I56" s="10"/>
      <c r="J56" s="4"/>
      <c r="K56" s="1"/>
      <c r="L56" s="2"/>
      <c r="M56" s="62">
        <f t="shared" si="635"/>
        <v>0</v>
      </c>
      <c r="N56" s="1">
        <f t="shared" si="635"/>
        <v>0</v>
      </c>
      <c r="O56" s="2">
        <f t="shared" si="635"/>
        <v>0</v>
      </c>
      <c r="P56" s="62"/>
      <c r="Q56" s="1"/>
      <c r="R56" s="2"/>
      <c r="S56" s="62"/>
      <c r="T56" s="1"/>
      <c r="U56" s="2"/>
      <c r="V56" s="62"/>
      <c r="W56" s="1"/>
      <c r="X56" s="2"/>
      <c r="Y56" s="62"/>
      <c r="Z56" s="1"/>
      <c r="AA56" s="200"/>
      <c r="AB56" s="62">
        <f t="shared" si="633"/>
        <v>0</v>
      </c>
      <c r="AC56" s="1">
        <f t="shared" si="633"/>
        <v>0</v>
      </c>
      <c r="AD56" s="140"/>
      <c r="AE56" s="1"/>
      <c r="AF56" s="1"/>
      <c r="AG56" s="140"/>
      <c r="AH56" s="4">
        <f t="shared" si="17"/>
        <v>0</v>
      </c>
      <c r="AI56" s="1">
        <f t="shared" si="169"/>
        <v>0</v>
      </c>
      <c r="AJ56" s="2">
        <f t="shared" si="170"/>
        <v>0</v>
      </c>
      <c r="AK56" s="62"/>
      <c r="AL56" s="1"/>
      <c r="AM56" s="2"/>
      <c r="AN56" s="62"/>
      <c r="AO56" s="1"/>
      <c r="AP56" s="2"/>
      <c r="AQ56" s="62"/>
      <c r="AR56" s="1"/>
      <c r="AS56" s="2"/>
      <c r="AT56" s="62"/>
      <c r="AU56" s="1"/>
      <c r="AV56" s="2"/>
      <c r="AW56" s="4">
        <f t="shared" si="18"/>
        <v>0</v>
      </c>
      <c r="AX56" s="62">
        <f t="shared" si="171"/>
        <v>0</v>
      </c>
      <c r="AY56" s="2">
        <f t="shared" si="172"/>
        <v>0</v>
      </c>
      <c r="AZ56" s="62"/>
      <c r="BA56" s="1"/>
      <c r="BB56" s="2"/>
      <c r="BC56" s="62"/>
      <c r="BD56" s="1"/>
      <c r="BE56" s="2"/>
      <c r="BF56" s="62"/>
      <c r="BG56" s="1"/>
      <c r="BH56" s="2"/>
      <c r="BI56" s="62"/>
      <c r="BJ56" s="1"/>
      <c r="BK56" s="2"/>
      <c r="BL56" s="62"/>
      <c r="BM56" s="1"/>
      <c r="BN56" s="2"/>
      <c r="BO56" s="62"/>
      <c r="BP56" s="1"/>
      <c r="BQ56" s="2"/>
      <c r="BR56" s="62">
        <f t="shared" si="634"/>
        <v>0</v>
      </c>
      <c r="BS56" s="1">
        <f t="shared" si="634"/>
        <v>0</v>
      </c>
      <c r="BT56" s="2">
        <f t="shared" si="634"/>
        <v>0</v>
      </c>
      <c r="BU56" s="62"/>
      <c r="BV56" s="1"/>
      <c r="BW56" s="2"/>
      <c r="BX56" s="62"/>
      <c r="BY56" s="1"/>
      <c r="BZ56" s="2"/>
      <c r="CA56" s="62">
        <f t="shared" si="7"/>
        <v>0</v>
      </c>
      <c r="CB56" s="1">
        <f t="shared" si="7"/>
        <v>0</v>
      </c>
      <c r="CC56" s="2">
        <f t="shared" si="7"/>
        <v>0</v>
      </c>
      <c r="CD56" s="62"/>
      <c r="CE56" s="1"/>
      <c r="CF56" s="2"/>
      <c r="CG56" s="62"/>
      <c r="CH56" s="1"/>
      <c r="CI56" s="2"/>
      <c r="CJ56" s="62"/>
      <c r="CK56" s="1"/>
      <c r="CL56" s="2"/>
      <c r="CM56" s="62"/>
      <c r="CN56" s="1"/>
      <c r="CO56" s="2"/>
      <c r="CP56" s="62"/>
      <c r="CQ56" s="1">
        <f t="shared" si="551"/>
        <v>0</v>
      </c>
      <c r="CR56" s="212">
        <f t="shared" si="552"/>
        <v>0</v>
      </c>
      <c r="CS56" s="62"/>
      <c r="CT56" s="1"/>
      <c r="CU56" s="2"/>
      <c r="CV56" s="4">
        <f t="shared" si="20"/>
        <v>0</v>
      </c>
      <c r="CW56" s="1">
        <f t="shared" si="173"/>
        <v>0</v>
      </c>
      <c r="CX56" s="2">
        <f t="shared" si="174"/>
        <v>38</v>
      </c>
      <c r="CY56" s="62"/>
      <c r="CZ56" s="1"/>
      <c r="DA56" s="2"/>
      <c r="DB56" s="62"/>
      <c r="DC56" s="1"/>
      <c r="DD56" s="2"/>
      <c r="DE56" s="62"/>
      <c r="DF56" s="1"/>
      <c r="DG56" s="2"/>
      <c r="DH56" s="62"/>
      <c r="DI56" s="1"/>
      <c r="DJ56" s="2"/>
      <c r="DK56" s="62"/>
      <c r="DL56" s="1"/>
      <c r="DM56" s="2"/>
      <c r="DN56" s="62"/>
      <c r="DO56" s="1"/>
      <c r="DP56" s="2"/>
      <c r="DQ56" s="62"/>
      <c r="DR56" s="1"/>
      <c r="DS56" s="212"/>
      <c r="DT56" s="1">
        <f t="shared" si="21"/>
        <v>0</v>
      </c>
      <c r="DU56" s="1">
        <f t="shared" si="21"/>
        <v>0</v>
      </c>
      <c r="DV56" s="2">
        <f t="shared" si="21"/>
        <v>0</v>
      </c>
      <c r="DW56" s="62"/>
      <c r="DX56" s="1"/>
      <c r="DY56" s="2"/>
      <c r="DZ56" s="62"/>
      <c r="EA56" s="1"/>
      <c r="EB56" s="140"/>
      <c r="EC56" s="1"/>
      <c r="ED56" s="1"/>
      <c r="EE56" s="2"/>
      <c r="EF56" s="62"/>
      <c r="EG56" s="1"/>
      <c r="EH56" s="2"/>
      <c r="EI56" s="1"/>
      <c r="EJ56" s="1"/>
      <c r="EK56" s="2"/>
      <c r="EL56" s="1"/>
      <c r="EM56" s="1"/>
      <c r="EN56" s="2"/>
      <c r="EO56" s="1"/>
      <c r="EP56" s="1"/>
      <c r="EQ56" s="2"/>
      <c r="ER56" s="4">
        <f t="shared" si="548"/>
        <v>0</v>
      </c>
      <c r="ES56" s="62">
        <f t="shared" si="549"/>
        <v>0</v>
      </c>
      <c r="ET56" s="212">
        <f t="shared" si="550"/>
        <v>38</v>
      </c>
      <c r="EU56" s="8"/>
      <c r="EV56" s="5"/>
      <c r="EW56" s="5"/>
      <c r="EX56" s="5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</row>
    <row r="57" spans="1:175" s="7" customFormat="1" x14ac:dyDescent="0.25">
      <c r="A57" s="64">
        <v>46</v>
      </c>
      <c r="B57" s="174" t="s">
        <v>196</v>
      </c>
      <c r="C57" s="258" t="s">
        <v>197</v>
      </c>
      <c r="D57" s="66"/>
      <c r="E57" s="24"/>
      <c r="F57" s="102">
        <v>497</v>
      </c>
      <c r="G57" s="66"/>
      <c r="H57" s="24"/>
      <c r="I57" s="67"/>
      <c r="J57" s="66"/>
      <c r="K57" s="24"/>
      <c r="L57" s="25"/>
      <c r="M57" s="65"/>
      <c r="N57" s="24"/>
      <c r="O57" s="25"/>
      <c r="P57" s="65"/>
      <c r="Q57" s="24"/>
      <c r="R57" s="25"/>
      <c r="S57" s="65"/>
      <c r="T57" s="24"/>
      <c r="U57" s="25"/>
      <c r="V57" s="65"/>
      <c r="W57" s="24"/>
      <c r="X57" s="25"/>
      <c r="Y57" s="65"/>
      <c r="Z57" s="24"/>
      <c r="AA57" s="240"/>
      <c r="AB57" s="65"/>
      <c r="AC57" s="24"/>
      <c r="AD57" s="151"/>
      <c r="AE57" s="24"/>
      <c r="AF57" s="24"/>
      <c r="AG57" s="151"/>
      <c r="AH57" s="66"/>
      <c r="AI57" s="24"/>
      <c r="AJ57" s="25"/>
      <c r="AK57" s="65"/>
      <c r="AL57" s="24"/>
      <c r="AM57" s="25"/>
      <c r="AN57" s="65"/>
      <c r="AO57" s="24"/>
      <c r="AP57" s="25"/>
      <c r="AQ57" s="65"/>
      <c r="AR57" s="24"/>
      <c r="AS57" s="25"/>
      <c r="AT57" s="65"/>
      <c r="AU57" s="24"/>
      <c r="AV57" s="25"/>
      <c r="AW57" s="66"/>
      <c r="AX57" s="65"/>
      <c r="AY57" s="25"/>
      <c r="AZ57" s="65"/>
      <c r="BA57" s="24"/>
      <c r="BB57" s="25"/>
      <c r="BC57" s="65"/>
      <c r="BD57" s="24"/>
      <c r="BE57" s="25"/>
      <c r="BF57" s="65"/>
      <c r="BG57" s="24"/>
      <c r="BH57" s="25"/>
      <c r="BI57" s="65"/>
      <c r="BJ57" s="24"/>
      <c r="BK57" s="25"/>
      <c r="BL57" s="65"/>
      <c r="BM57" s="24"/>
      <c r="BN57" s="25"/>
      <c r="BO57" s="65"/>
      <c r="BP57" s="24"/>
      <c r="BQ57" s="25"/>
      <c r="BR57" s="65"/>
      <c r="BS57" s="24"/>
      <c r="BT57" s="25"/>
      <c r="BU57" s="65"/>
      <c r="BV57" s="24"/>
      <c r="BW57" s="25"/>
      <c r="BX57" s="65"/>
      <c r="BY57" s="24"/>
      <c r="BZ57" s="25"/>
      <c r="CA57" s="65"/>
      <c r="CB57" s="24"/>
      <c r="CC57" s="25"/>
      <c r="CD57" s="65"/>
      <c r="CE57" s="24"/>
      <c r="CF57" s="25"/>
      <c r="CG57" s="65"/>
      <c r="CH57" s="24"/>
      <c r="CI57" s="25"/>
      <c r="CJ57" s="65"/>
      <c r="CK57" s="24"/>
      <c r="CL57" s="25"/>
      <c r="CM57" s="65"/>
      <c r="CN57" s="24"/>
      <c r="CO57" s="25"/>
      <c r="CP57" s="65"/>
      <c r="CQ57" s="24"/>
      <c r="CR57" s="213"/>
      <c r="CS57" s="65"/>
      <c r="CT57" s="24"/>
      <c r="CU57" s="25"/>
      <c r="CV57" s="4">
        <f t="shared" ref="CV57" si="636">D57+M57+P57+AW57+BR57+CA57+CP57+CS57+AH57</f>
        <v>0</v>
      </c>
      <c r="CW57" s="1">
        <f t="shared" ref="CW57" si="637">E57+N57+Q57+AX57+BS57+CB57+CQ57+CT57+AI57</f>
        <v>0</v>
      </c>
      <c r="CX57" s="2">
        <f t="shared" ref="CX57" si="638">F57+O57+R57+AY57+BT57+CC57+CR57+CU57+AJ57</f>
        <v>497</v>
      </c>
      <c r="CY57" s="65"/>
      <c r="CZ57" s="24"/>
      <c r="DA57" s="25"/>
      <c r="DB57" s="65"/>
      <c r="DC57" s="24"/>
      <c r="DD57" s="25"/>
      <c r="DE57" s="65"/>
      <c r="DF57" s="24"/>
      <c r="DG57" s="25"/>
      <c r="DH57" s="65"/>
      <c r="DI57" s="24"/>
      <c r="DJ57" s="25"/>
      <c r="DK57" s="65"/>
      <c r="DL57" s="24"/>
      <c r="DM57" s="25"/>
      <c r="DN57" s="65"/>
      <c r="DO57" s="24"/>
      <c r="DP57" s="25"/>
      <c r="DQ57" s="65"/>
      <c r="DR57" s="24"/>
      <c r="DS57" s="213"/>
      <c r="DT57" s="24"/>
      <c r="DU57" s="24"/>
      <c r="DV57" s="25"/>
      <c r="DW57" s="65"/>
      <c r="DX57" s="24"/>
      <c r="DY57" s="25"/>
      <c r="DZ57" s="65"/>
      <c r="EA57" s="24"/>
      <c r="EB57" s="151"/>
      <c r="EC57" s="24"/>
      <c r="ED57" s="24"/>
      <c r="EE57" s="25"/>
      <c r="EF57" s="65"/>
      <c r="EG57" s="24"/>
      <c r="EH57" s="25"/>
      <c r="EI57" s="24"/>
      <c r="EJ57" s="24"/>
      <c r="EK57" s="25"/>
      <c r="EL57" s="24"/>
      <c r="EM57" s="24"/>
      <c r="EN57" s="25"/>
      <c r="EO57" s="24"/>
      <c r="EP57" s="24"/>
      <c r="EQ57" s="25"/>
      <c r="ER57" s="4">
        <f t="shared" ref="ER57" si="639">EF57+EC57+DW57+CV57+DT57+EI57+EL57+EO57</f>
        <v>0</v>
      </c>
      <c r="ES57" s="62">
        <f t="shared" ref="ES57" si="640">EG57+ED57+DX57+CW57+DU57+EJ57+EM57+EP57</f>
        <v>0</v>
      </c>
      <c r="ET57" s="212">
        <f t="shared" ref="ET57" si="641">EH57+EE57+DY57+CX57+DV57+EK57+EN57+EQ57</f>
        <v>497</v>
      </c>
      <c r="EU57" s="8"/>
      <c r="EV57" s="5"/>
      <c r="EW57" s="5"/>
      <c r="EX57" s="5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</row>
    <row r="58" spans="1:175" s="7" customFormat="1" ht="16.5" thickBot="1" x14ac:dyDescent="0.3">
      <c r="A58" s="163">
        <v>47</v>
      </c>
      <c r="B58" s="164" t="s">
        <v>124</v>
      </c>
      <c r="C58" s="257" t="s">
        <v>32</v>
      </c>
      <c r="D58" s="127"/>
      <c r="E58" s="128"/>
      <c r="F58" s="187">
        <v>468</v>
      </c>
      <c r="G58" s="127"/>
      <c r="H58" s="128"/>
      <c r="I58" s="195"/>
      <c r="J58" s="127"/>
      <c r="K58" s="128"/>
      <c r="L58" s="204">
        <v>3</v>
      </c>
      <c r="M58" s="130">
        <f t="shared" si="635"/>
        <v>0</v>
      </c>
      <c r="N58" s="128">
        <f t="shared" si="635"/>
        <v>0</v>
      </c>
      <c r="O58" s="204">
        <f t="shared" si="635"/>
        <v>3</v>
      </c>
      <c r="P58" s="130"/>
      <c r="Q58" s="128"/>
      <c r="R58" s="204"/>
      <c r="S58" s="130"/>
      <c r="T58" s="128"/>
      <c r="U58" s="204"/>
      <c r="V58" s="130"/>
      <c r="W58" s="128"/>
      <c r="X58" s="204"/>
      <c r="Y58" s="130"/>
      <c r="Z58" s="128"/>
      <c r="AA58" s="201"/>
      <c r="AB58" s="130">
        <f t="shared" si="633"/>
        <v>0</v>
      </c>
      <c r="AC58" s="128">
        <f t="shared" si="633"/>
        <v>0</v>
      </c>
      <c r="AD58" s="141"/>
      <c r="AE58" s="128"/>
      <c r="AF58" s="128"/>
      <c r="AG58" s="141"/>
      <c r="AH58" s="66">
        <f t="shared" si="17"/>
        <v>0</v>
      </c>
      <c r="AI58" s="24">
        <f t="shared" si="169"/>
        <v>0</v>
      </c>
      <c r="AJ58" s="25">
        <f t="shared" si="170"/>
        <v>0</v>
      </c>
      <c r="AK58" s="130"/>
      <c r="AL58" s="128"/>
      <c r="AM58" s="204"/>
      <c r="AN58" s="130"/>
      <c r="AO58" s="128"/>
      <c r="AP58" s="204"/>
      <c r="AQ58" s="130"/>
      <c r="AR58" s="128"/>
      <c r="AS58" s="204"/>
      <c r="AT58" s="130"/>
      <c r="AU58" s="128"/>
      <c r="AV58" s="204"/>
      <c r="AW58" s="66">
        <f t="shared" si="18"/>
        <v>0</v>
      </c>
      <c r="AX58" s="65">
        <f t="shared" si="171"/>
        <v>0</v>
      </c>
      <c r="AY58" s="25">
        <f t="shared" si="172"/>
        <v>0</v>
      </c>
      <c r="AZ58" s="130"/>
      <c r="BA58" s="128"/>
      <c r="BB58" s="204"/>
      <c r="BC58" s="130"/>
      <c r="BD58" s="128"/>
      <c r="BE58" s="204"/>
      <c r="BF58" s="130"/>
      <c r="BG58" s="128"/>
      <c r="BH58" s="204"/>
      <c r="BI58" s="130"/>
      <c r="BJ58" s="128"/>
      <c r="BK58" s="204"/>
      <c r="BL58" s="130"/>
      <c r="BM58" s="128"/>
      <c r="BN58" s="204"/>
      <c r="BO58" s="130"/>
      <c r="BP58" s="128"/>
      <c r="BQ58" s="204"/>
      <c r="BR58" s="130">
        <f t="shared" si="634"/>
        <v>0</v>
      </c>
      <c r="BS58" s="128">
        <f t="shared" si="634"/>
        <v>0</v>
      </c>
      <c r="BT58" s="204">
        <f t="shared" si="634"/>
        <v>0</v>
      </c>
      <c r="BU58" s="130"/>
      <c r="BV58" s="128"/>
      <c r="BW58" s="204"/>
      <c r="BX58" s="130"/>
      <c r="BY58" s="128"/>
      <c r="BZ58" s="204"/>
      <c r="CA58" s="130">
        <f t="shared" si="7"/>
        <v>0</v>
      </c>
      <c r="CB58" s="128">
        <f t="shared" si="7"/>
        <v>0</v>
      </c>
      <c r="CC58" s="204">
        <f t="shared" si="7"/>
        <v>0</v>
      </c>
      <c r="CD58" s="130"/>
      <c r="CE58" s="128"/>
      <c r="CF58" s="204"/>
      <c r="CG58" s="130"/>
      <c r="CH58" s="128"/>
      <c r="CI58" s="204"/>
      <c r="CJ58" s="130"/>
      <c r="CK58" s="128"/>
      <c r="CL58" s="204"/>
      <c r="CM58" s="130"/>
      <c r="CN58" s="128"/>
      <c r="CO58" s="204"/>
      <c r="CP58" s="130"/>
      <c r="CQ58" s="24">
        <f t="shared" si="551"/>
        <v>0</v>
      </c>
      <c r="CR58" s="228">
        <f t="shared" si="552"/>
        <v>0</v>
      </c>
      <c r="CS58" s="130"/>
      <c r="CT58" s="128"/>
      <c r="CU58" s="204"/>
      <c r="CV58" s="66">
        <f t="shared" si="20"/>
        <v>0</v>
      </c>
      <c r="CW58" s="24">
        <f t="shared" si="173"/>
        <v>0</v>
      </c>
      <c r="CX58" s="25">
        <f t="shared" si="174"/>
        <v>471</v>
      </c>
      <c r="CY58" s="130"/>
      <c r="CZ58" s="128"/>
      <c r="DA58" s="204"/>
      <c r="DB58" s="130"/>
      <c r="DC58" s="128"/>
      <c r="DD58" s="204"/>
      <c r="DE58" s="130"/>
      <c r="DF58" s="128"/>
      <c r="DG58" s="204"/>
      <c r="DH58" s="130"/>
      <c r="DI58" s="128"/>
      <c r="DJ58" s="204"/>
      <c r="DK58" s="130"/>
      <c r="DL58" s="128"/>
      <c r="DM58" s="204"/>
      <c r="DN58" s="130"/>
      <c r="DO58" s="128"/>
      <c r="DP58" s="204"/>
      <c r="DQ58" s="130"/>
      <c r="DR58" s="128"/>
      <c r="DS58" s="228"/>
      <c r="DT58" s="128">
        <f t="shared" si="21"/>
        <v>0</v>
      </c>
      <c r="DU58" s="128">
        <f t="shared" si="21"/>
        <v>0</v>
      </c>
      <c r="DV58" s="204">
        <f t="shared" si="21"/>
        <v>0</v>
      </c>
      <c r="DW58" s="130"/>
      <c r="DX58" s="128"/>
      <c r="DY58" s="204"/>
      <c r="DZ58" s="130"/>
      <c r="EA58" s="128"/>
      <c r="EB58" s="141"/>
      <c r="EC58" s="128"/>
      <c r="ED58" s="128"/>
      <c r="EE58" s="204"/>
      <c r="EF58" s="130"/>
      <c r="EG58" s="128"/>
      <c r="EH58" s="204"/>
      <c r="EI58" s="128"/>
      <c r="EJ58" s="128"/>
      <c r="EK58" s="204"/>
      <c r="EL58" s="128"/>
      <c r="EM58" s="128"/>
      <c r="EN58" s="204"/>
      <c r="EO58" s="128"/>
      <c r="EP58" s="128"/>
      <c r="EQ58" s="204"/>
      <c r="ER58" s="66">
        <f t="shared" si="548"/>
        <v>0</v>
      </c>
      <c r="ES58" s="65">
        <f t="shared" si="549"/>
        <v>0</v>
      </c>
      <c r="ET58" s="213">
        <f t="shared" si="550"/>
        <v>471</v>
      </c>
      <c r="EU58" s="8"/>
      <c r="EV58" s="5"/>
      <c r="EW58" s="5"/>
      <c r="EX58" s="5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</row>
    <row r="59" spans="1:175" s="81" customFormat="1" ht="16.5" thickBot="1" x14ac:dyDescent="0.3">
      <c r="A59" s="242">
        <v>48</v>
      </c>
      <c r="B59" s="171" t="s">
        <v>80</v>
      </c>
      <c r="C59" s="259" t="s">
        <v>198</v>
      </c>
      <c r="D59" s="113">
        <f t="shared" ref="D59" si="642">SUM(D49:D58)</f>
        <v>0</v>
      </c>
      <c r="E59" s="114">
        <f t="shared" ref="E59:F59" si="643">SUM(E49:E58)</f>
        <v>0</v>
      </c>
      <c r="F59" s="146">
        <f t="shared" si="643"/>
        <v>19130</v>
      </c>
      <c r="G59" s="113">
        <f t="shared" ref="G59:I59" si="644">SUM(G49:G58)</f>
        <v>8784</v>
      </c>
      <c r="H59" s="114">
        <f t="shared" si="644"/>
        <v>13154</v>
      </c>
      <c r="I59" s="146">
        <f t="shared" si="644"/>
        <v>8027</v>
      </c>
      <c r="J59" s="113">
        <f t="shared" ref="J59:L59" si="645">SUM(J49:J58)</f>
        <v>216768</v>
      </c>
      <c r="K59" s="114">
        <f t="shared" si="645"/>
        <v>216768</v>
      </c>
      <c r="L59" s="115">
        <f t="shared" si="645"/>
        <v>145479</v>
      </c>
      <c r="M59" s="144">
        <f t="shared" ref="M59:N59" si="646">SUM(M49:M58)</f>
        <v>225552</v>
      </c>
      <c r="N59" s="114">
        <f t="shared" si="646"/>
        <v>229922</v>
      </c>
      <c r="O59" s="115">
        <f t="shared" ref="O59" si="647">SUM(O49:O58)</f>
        <v>153506</v>
      </c>
      <c r="P59" s="144">
        <f t="shared" ref="P59:R59" si="648">SUM(P49:P58)</f>
        <v>8674</v>
      </c>
      <c r="Q59" s="114">
        <f t="shared" si="648"/>
        <v>8674</v>
      </c>
      <c r="R59" s="115">
        <f t="shared" si="648"/>
        <v>10092</v>
      </c>
      <c r="S59" s="144">
        <f t="shared" ref="S59:U59" si="649">SUM(S49:S58)</f>
        <v>6456</v>
      </c>
      <c r="T59" s="114">
        <f t="shared" si="649"/>
        <v>6456</v>
      </c>
      <c r="U59" s="115">
        <f t="shared" si="649"/>
        <v>5876</v>
      </c>
      <c r="V59" s="144">
        <f t="shared" ref="V59:X59" si="650">SUM(V49:V58)</f>
        <v>7210</v>
      </c>
      <c r="W59" s="114">
        <f t="shared" si="650"/>
        <v>7210</v>
      </c>
      <c r="X59" s="115">
        <f t="shared" si="650"/>
        <v>6612</v>
      </c>
      <c r="Y59" s="144">
        <f t="shared" ref="Y59:AA59" si="651">SUM(Y49:Y58)</f>
        <v>1741</v>
      </c>
      <c r="Z59" s="114">
        <f t="shared" si="651"/>
        <v>1741</v>
      </c>
      <c r="AA59" s="115">
        <f t="shared" si="651"/>
        <v>1930</v>
      </c>
      <c r="AB59" s="207">
        <f t="shared" ref="AB59:AC59" si="652">SUM(AB49:AB58)</f>
        <v>15407</v>
      </c>
      <c r="AC59" s="146">
        <f t="shared" si="652"/>
        <v>15407</v>
      </c>
      <c r="AD59" s="147">
        <f>AC59/AB59</f>
        <v>1</v>
      </c>
      <c r="AE59" s="114">
        <f t="shared" ref="AE59:AF59" si="653">SUM(AE49:AE58)</f>
        <v>14650</v>
      </c>
      <c r="AF59" s="114">
        <f t="shared" si="653"/>
        <v>2776</v>
      </c>
      <c r="AG59" s="145">
        <f t="shared" si="16"/>
        <v>0.18948805460750853</v>
      </c>
      <c r="AH59" s="17">
        <f t="shared" si="17"/>
        <v>15407</v>
      </c>
      <c r="AI59" s="21">
        <f t="shared" si="169"/>
        <v>15407</v>
      </c>
      <c r="AJ59" s="19">
        <f t="shared" si="170"/>
        <v>14418</v>
      </c>
      <c r="AK59" s="144">
        <f t="shared" ref="AK59:AM59" si="654">SUM(AK49:AK58)</f>
        <v>2776</v>
      </c>
      <c r="AL59" s="114">
        <f t="shared" si="654"/>
        <v>2776</v>
      </c>
      <c r="AM59" s="115">
        <f t="shared" si="654"/>
        <v>2148</v>
      </c>
      <c r="AN59" s="144">
        <f t="shared" ref="AN59:AP59" si="655">SUM(AN49:AN58)</f>
        <v>11054</v>
      </c>
      <c r="AO59" s="114">
        <f t="shared" si="655"/>
        <v>11054</v>
      </c>
      <c r="AP59" s="115">
        <f t="shared" si="655"/>
        <v>15003</v>
      </c>
      <c r="AQ59" s="144">
        <f t="shared" ref="AQ59:AS59" si="656">SUM(AQ49:AQ58)</f>
        <v>43399</v>
      </c>
      <c r="AR59" s="114">
        <f t="shared" si="656"/>
        <v>43399</v>
      </c>
      <c r="AS59" s="115">
        <f t="shared" si="656"/>
        <v>39540</v>
      </c>
      <c r="AT59" s="144">
        <f t="shared" ref="AT59:AV59" si="657">SUM(AT49:AT58)</f>
        <v>308</v>
      </c>
      <c r="AU59" s="114">
        <f t="shared" si="657"/>
        <v>308</v>
      </c>
      <c r="AV59" s="115">
        <f t="shared" si="657"/>
        <v>215</v>
      </c>
      <c r="AW59" s="17">
        <f t="shared" si="18"/>
        <v>57537</v>
      </c>
      <c r="AX59" s="30">
        <f t="shared" si="171"/>
        <v>57537</v>
      </c>
      <c r="AY59" s="19">
        <f t="shared" si="172"/>
        <v>56906</v>
      </c>
      <c r="AZ59" s="144">
        <f t="shared" ref="AZ59:BB59" si="658">SUM(AZ49:AZ58)</f>
        <v>0</v>
      </c>
      <c r="BA59" s="114">
        <f t="shared" si="658"/>
        <v>0</v>
      </c>
      <c r="BB59" s="115">
        <f t="shared" si="658"/>
        <v>13</v>
      </c>
      <c r="BC59" s="144">
        <f t="shared" ref="BC59:BE59" si="659">SUM(BC49:BC58)</f>
        <v>0</v>
      </c>
      <c r="BD59" s="114">
        <f t="shared" si="659"/>
        <v>0</v>
      </c>
      <c r="BE59" s="115">
        <f t="shared" si="659"/>
        <v>0</v>
      </c>
      <c r="BF59" s="144">
        <f t="shared" ref="BF59:BH59" si="660">SUM(BF49:BF58)</f>
        <v>1572</v>
      </c>
      <c r="BG59" s="114">
        <f t="shared" si="660"/>
        <v>1572</v>
      </c>
      <c r="BH59" s="115">
        <f t="shared" si="660"/>
        <v>1705</v>
      </c>
      <c r="BI59" s="144">
        <f t="shared" ref="BI59:BK59" si="661">SUM(BI49:BI58)</f>
        <v>12117</v>
      </c>
      <c r="BJ59" s="114">
        <f t="shared" si="661"/>
        <v>12117</v>
      </c>
      <c r="BK59" s="115">
        <f t="shared" si="661"/>
        <v>13984</v>
      </c>
      <c r="BL59" s="144">
        <f t="shared" ref="BL59:BN59" si="662">SUM(BL49:BL58)</f>
        <v>99499</v>
      </c>
      <c r="BM59" s="114">
        <f t="shared" si="662"/>
        <v>99499</v>
      </c>
      <c r="BN59" s="115">
        <f t="shared" si="662"/>
        <v>72844</v>
      </c>
      <c r="BO59" s="144">
        <f t="shared" ref="BO59:BQ59" si="663">SUM(BO49:BO58)</f>
        <v>578</v>
      </c>
      <c r="BP59" s="114">
        <f t="shared" si="663"/>
        <v>578</v>
      </c>
      <c r="BQ59" s="115">
        <f t="shared" si="663"/>
        <v>703</v>
      </c>
      <c r="BR59" s="144">
        <f t="shared" ref="BR59:BS59" si="664">SUM(BR49:BR58)</f>
        <v>113766</v>
      </c>
      <c r="BS59" s="114">
        <f t="shared" si="664"/>
        <v>113766</v>
      </c>
      <c r="BT59" s="115">
        <f t="shared" ref="BT59" si="665">SUM(BT49:BT58)</f>
        <v>89249</v>
      </c>
      <c r="BU59" s="144">
        <f t="shared" ref="BU59:BW59" si="666">SUM(BU49:BU58)</f>
        <v>0</v>
      </c>
      <c r="BV59" s="114">
        <f t="shared" si="666"/>
        <v>0</v>
      </c>
      <c r="BW59" s="115">
        <f t="shared" si="666"/>
        <v>0</v>
      </c>
      <c r="BX59" s="144">
        <f t="shared" ref="BX59:BZ59" si="667">SUM(BX49:BX58)</f>
        <v>0</v>
      </c>
      <c r="BY59" s="114">
        <f t="shared" si="667"/>
        <v>0</v>
      </c>
      <c r="BZ59" s="115">
        <f t="shared" si="667"/>
        <v>0</v>
      </c>
      <c r="CA59" s="144">
        <f t="shared" si="7"/>
        <v>0</v>
      </c>
      <c r="CB59" s="114">
        <f t="shared" si="7"/>
        <v>0</v>
      </c>
      <c r="CC59" s="115">
        <f t="shared" si="7"/>
        <v>0</v>
      </c>
      <c r="CD59" s="144">
        <f t="shared" ref="CD59:CF59" si="668">SUM(CD49:CD58)</f>
        <v>0</v>
      </c>
      <c r="CE59" s="114">
        <f t="shared" si="668"/>
        <v>0</v>
      </c>
      <c r="CF59" s="115">
        <f t="shared" si="668"/>
        <v>512</v>
      </c>
      <c r="CG59" s="144">
        <f t="shared" ref="CG59:CI59" si="669">SUM(CG49:CG58)</f>
        <v>1641</v>
      </c>
      <c r="CH59" s="114">
        <f t="shared" si="669"/>
        <v>1641</v>
      </c>
      <c r="CI59" s="115">
        <f t="shared" si="669"/>
        <v>244</v>
      </c>
      <c r="CJ59" s="144">
        <f t="shared" ref="CJ59:CL59" si="670">SUM(CJ49:CJ58)</f>
        <v>3044</v>
      </c>
      <c r="CK59" s="114">
        <f t="shared" si="670"/>
        <v>3044</v>
      </c>
      <c r="CL59" s="115">
        <f t="shared" si="670"/>
        <v>4588</v>
      </c>
      <c r="CM59" s="144">
        <f t="shared" ref="CM59:CO59" si="671">SUM(CM49:CM58)</f>
        <v>3463</v>
      </c>
      <c r="CN59" s="114">
        <f t="shared" si="671"/>
        <v>3463</v>
      </c>
      <c r="CO59" s="115">
        <f t="shared" si="671"/>
        <v>0</v>
      </c>
      <c r="CP59" s="207">
        <f t="shared" ref="CP59" si="672">SUM(CP49:CP58)</f>
        <v>8148</v>
      </c>
      <c r="CQ59" s="148">
        <f t="shared" si="551"/>
        <v>8148</v>
      </c>
      <c r="CR59" s="148">
        <f t="shared" si="552"/>
        <v>5344</v>
      </c>
      <c r="CS59" s="144">
        <f t="shared" ref="CS59:CU59" si="673">SUM(CS49:CS58)</f>
        <v>0</v>
      </c>
      <c r="CT59" s="114">
        <f t="shared" si="673"/>
        <v>0</v>
      </c>
      <c r="CU59" s="115">
        <f t="shared" si="673"/>
        <v>0</v>
      </c>
      <c r="CV59" s="17">
        <f t="shared" si="20"/>
        <v>429084</v>
      </c>
      <c r="CW59" s="21">
        <f t="shared" si="173"/>
        <v>433454</v>
      </c>
      <c r="CX59" s="19">
        <f t="shared" si="174"/>
        <v>348645</v>
      </c>
      <c r="CY59" s="144">
        <f t="shared" ref="CY59:DA59" si="674">SUM(CY49:CY58)</f>
        <v>8764</v>
      </c>
      <c r="CZ59" s="114">
        <f t="shared" si="674"/>
        <v>8764</v>
      </c>
      <c r="DA59" s="115">
        <f t="shared" si="674"/>
        <v>7443</v>
      </c>
      <c r="DB59" s="144">
        <f t="shared" ref="DB59:DD59" si="675">SUM(DB49:DB58)</f>
        <v>1661</v>
      </c>
      <c r="DC59" s="114">
        <f t="shared" si="675"/>
        <v>1661</v>
      </c>
      <c r="DD59" s="115">
        <f t="shared" si="675"/>
        <v>424</v>
      </c>
      <c r="DE59" s="144">
        <f t="shared" ref="DE59:DG59" si="676">SUM(DE49:DE58)</f>
        <v>0</v>
      </c>
      <c r="DF59" s="114">
        <f t="shared" si="676"/>
        <v>0</v>
      </c>
      <c r="DG59" s="115">
        <f t="shared" si="676"/>
        <v>0</v>
      </c>
      <c r="DH59" s="144">
        <f t="shared" ref="DH59:DJ59" si="677">SUM(DH49:DH58)</f>
        <v>500</v>
      </c>
      <c r="DI59" s="114">
        <f t="shared" si="677"/>
        <v>500</v>
      </c>
      <c r="DJ59" s="115">
        <f t="shared" si="677"/>
        <v>1211</v>
      </c>
      <c r="DK59" s="144">
        <f t="shared" ref="DK59:DM59" si="678">SUM(DK49:DK58)</f>
        <v>0</v>
      </c>
      <c r="DL59" s="114">
        <f t="shared" si="678"/>
        <v>0</v>
      </c>
      <c r="DM59" s="115">
        <f t="shared" si="678"/>
        <v>5222</v>
      </c>
      <c r="DN59" s="144">
        <f t="shared" ref="DN59:DP59" si="679">SUM(DN49:DN58)</f>
        <v>3937</v>
      </c>
      <c r="DO59" s="114">
        <f t="shared" si="679"/>
        <v>3937</v>
      </c>
      <c r="DP59" s="115">
        <f t="shared" si="679"/>
        <v>1424</v>
      </c>
      <c r="DQ59" s="144">
        <f t="shared" ref="DQ59:DS59" si="680">SUM(DQ49:DQ58)</f>
        <v>0</v>
      </c>
      <c r="DR59" s="114">
        <f t="shared" si="680"/>
        <v>0</v>
      </c>
      <c r="DS59" s="146">
        <f t="shared" si="680"/>
        <v>0</v>
      </c>
      <c r="DT59" s="17">
        <f t="shared" si="21"/>
        <v>14862</v>
      </c>
      <c r="DU59" s="114">
        <f t="shared" si="21"/>
        <v>14862</v>
      </c>
      <c r="DV59" s="115">
        <f t="shared" si="21"/>
        <v>15724</v>
      </c>
      <c r="DW59" s="144">
        <f t="shared" ref="DW59:DY59" si="681">SUM(DW49:DW58)</f>
        <v>0</v>
      </c>
      <c r="DX59" s="114">
        <f t="shared" si="681"/>
        <v>0</v>
      </c>
      <c r="DY59" s="115">
        <f t="shared" si="681"/>
        <v>0</v>
      </c>
      <c r="DZ59" s="144">
        <f>SUM(DZ49:DZ58)</f>
        <v>0</v>
      </c>
      <c r="EA59" s="114">
        <f>SUM(EA49:EA58)</f>
        <v>0</v>
      </c>
      <c r="EB59" s="145"/>
      <c r="EC59" s="114">
        <f>SUM(EC49:EC58)</f>
        <v>0</v>
      </c>
      <c r="ED59" s="114">
        <f>SUM(ED49:ED58)</f>
        <v>0</v>
      </c>
      <c r="EE59" s="115">
        <f>SUM(EE49:EE58)</f>
        <v>284</v>
      </c>
      <c r="EF59" s="144">
        <f t="shared" ref="EF59:EH59" si="682">SUM(EF49:EF58)</f>
        <v>0</v>
      </c>
      <c r="EG59" s="114">
        <f t="shared" si="682"/>
        <v>0</v>
      </c>
      <c r="EH59" s="115">
        <f t="shared" si="682"/>
        <v>16493</v>
      </c>
      <c r="EI59" s="114">
        <f t="shared" ref="EI59:EQ59" si="683">SUM(EI49:EI58)</f>
        <v>0</v>
      </c>
      <c r="EJ59" s="114">
        <f t="shared" si="683"/>
        <v>0</v>
      </c>
      <c r="EK59" s="115">
        <f t="shared" si="683"/>
        <v>0</v>
      </c>
      <c r="EL59" s="114">
        <f t="shared" si="683"/>
        <v>0</v>
      </c>
      <c r="EM59" s="114">
        <f t="shared" si="683"/>
        <v>0</v>
      </c>
      <c r="EN59" s="115">
        <f t="shared" si="683"/>
        <v>0</v>
      </c>
      <c r="EO59" s="114">
        <f t="shared" si="683"/>
        <v>0</v>
      </c>
      <c r="EP59" s="114">
        <f t="shared" si="683"/>
        <v>0</v>
      </c>
      <c r="EQ59" s="115">
        <f t="shared" si="683"/>
        <v>0</v>
      </c>
      <c r="ER59" s="17">
        <f t="shared" si="548"/>
        <v>443946</v>
      </c>
      <c r="ES59" s="30">
        <f t="shared" si="549"/>
        <v>448316</v>
      </c>
      <c r="ET59" s="9">
        <f t="shared" si="550"/>
        <v>381146</v>
      </c>
      <c r="EU59" s="8"/>
      <c r="EV59" s="5"/>
      <c r="EW59" s="5"/>
      <c r="EX59" s="5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</row>
    <row r="60" spans="1:175" s="81" customFormat="1" ht="16.5" thickBot="1" x14ac:dyDescent="0.3">
      <c r="A60" s="160">
        <v>49</v>
      </c>
      <c r="B60" s="161" t="s">
        <v>81</v>
      </c>
      <c r="C60" s="255" t="s">
        <v>33</v>
      </c>
      <c r="D60" s="122"/>
      <c r="E60" s="123"/>
      <c r="F60" s="188"/>
      <c r="G60" s="122"/>
      <c r="H60" s="123"/>
      <c r="I60" s="196"/>
      <c r="J60" s="122"/>
      <c r="K60" s="123"/>
      <c r="L60" s="205"/>
      <c r="M60" s="125"/>
      <c r="N60" s="123"/>
      <c r="O60" s="205"/>
      <c r="P60" s="125"/>
      <c r="Q60" s="123"/>
      <c r="R60" s="205"/>
      <c r="S60" s="125"/>
      <c r="T60" s="123"/>
      <c r="U60" s="205"/>
      <c r="V60" s="125"/>
      <c r="W60" s="123"/>
      <c r="X60" s="205"/>
      <c r="Y60" s="125"/>
      <c r="Z60" s="123"/>
      <c r="AA60" s="199"/>
      <c r="AB60" s="125"/>
      <c r="AC60" s="123"/>
      <c r="AD60" s="143"/>
      <c r="AE60" s="123"/>
      <c r="AF60" s="123"/>
      <c r="AG60" s="143"/>
      <c r="AH60" s="58">
        <f t="shared" si="17"/>
        <v>0</v>
      </c>
      <c r="AI60" s="22">
        <f t="shared" si="169"/>
        <v>0</v>
      </c>
      <c r="AJ60" s="23">
        <f t="shared" si="170"/>
        <v>0</v>
      </c>
      <c r="AK60" s="125"/>
      <c r="AL60" s="123"/>
      <c r="AM60" s="205"/>
      <c r="AN60" s="125"/>
      <c r="AO60" s="123"/>
      <c r="AP60" s="205"/>
      <c r="AQ60" s="125"/>
      <c r="AR60" s="123"/>
      <c r="AS60" s="205"/>
      <c r="AT60" s="125"/>
      <c r="AU60" s="123"/>
      <c r="AV60" s="205"/>
      <c r="AW60" s="58">
        <f t="shared" si="18"/>
        <v>0</v>
      </c>
      <c r="AX60" s="57">
        <f t="shared" si="171"/>
        <v>0</v>
      </c>
      <c r="AY60" s="23">
        <f t="shared" si="172"/>
        <v>0</v>
      </c>
      <c r="AZ60" s="125"/>
      <c r="BA60" s="123"/>
      <c r="BB60" s="205"/>
      <c r="BC60" s="125"/>
      <c r="BD60" s="123"/>
      <c r="BE60" s="205"/>
      <c r="BF60" s="125"/>
      <c r="BG60" s="123"/>
      <c r="BH60" s="205"/>
      <c r="BI60" s="125"/>
      <c r="BJ60" s="123"/>
      <c r="BK60" s="205"/>
      <c r="BL60" s="125"/>
      <c r="BM60" s="123"/>
      <c r="BN60" s="205"/>
      <c r="BO60" s="125"/>
      <c r="BP60" s="123"/>
      <c r="BQ60" s="205"/>
      <c r="BR60" s="125">
        <f t="shared" ref="BR60:BT61" si="684">AZ60+BC60+BF60+BI60+BL60+BO60</f>
        <v>0</v>
      </c>
      <c r="BS60" s="123">
        <f t="shared" si="684"/>
        <v>0</v>
      </c>
      <c r="BT60" s="205">
        <f t="shared" si="684"/>
        <v>0</v>
      </c>
      <c r="BU60" s="125"/>
      <c r="BV60" s="123"/>
      <c r="BW60" s="205"/>
      <c r="BX60" s="125"/>
      <c r="BY60" s="123"/>
      <c r="BZ60" s="205"/>
      <c r="CA60" s="125">
        <f t="shared" si="7"/>
        <v>0</v>
      </c>
      <c r="CB60" s="123">
        <f t="shared" si="7"/>
        <v>0</v>
      </c>
      <c r="CC60" s="205">
        <f t="shared" si="7"/>
        <v>0</v>
      </c>
      <c r="CD60" s="125"/>
      <c r="CE60" s="123"/>
      <c r="CF60" s="205"/>
      <c r="CG60" s="125"/>
      <c r="CH60" s="123"/>
      <c r="CI60" s="205"/>
      <c r="CJ60" s="125"/>
      <c r="CK60" s="123"/>
      <c r="CL60" s="205"/>
      <c r="CM60" s="125"/>
      <c r="CN60" s="123"/>
      <c r="CO60" s="205"/>
      <c r="CP60" s="125"/>
      <c r="CQ60" s="123">
        <f t="shared" si="551"/>
        <v>0</v>
      </c>
      <c r="CR60" s="229">
        <f t="shared" si="552"/>
        <v>0</v>
      </c>
      <c r="CS60" s="125"/>
      <c r="CT60" s="123"/>
      <c r="CU60" s="205"/>
      <c r="CV60" s="58">
        <f t="shared" si="20"/>
        <v>0</v>
      </c>
      <c r="CW60" s="22">
        <f t="shared" si="173"/>
        <v>0</v>
      </c>
      <c r="CX60" s="23">
        <f t="shared" si="174"/>
        <v>0</v>
      </c>
      <c r="CY60" s="125"/>
      <c r="CZ60" s="123"/>
      <c r="DA60" s="205"/>
      <c r="DB60" s="125"/>
      <c r="DC60" s="123"/>
      <c r="DD60" s="205"/>
      <c r="DE60" s="125"/>
      <c r="DF60" s="123"/>
      <c r="DG60" s="205"/>
      <c r="DH60" s="125"/>
      <c r="DI60" s="123"/>
      <c r="DJ60" s="205"/>
      <c r="DK60" s="125"/>
      <c r="DL60" s="123"/>
      <c r="DM60" s="205"/>
      <c r="DN60" s="125"/>
      <c r="DO60" s="123"/>
      <c r="DP60" s="205"/>
      <c r="DQ60" s="125"/>
      <c r="DR60" s="123"/>
      <c r="DS60" s="229"/>
      <c r="DT60" s="123">
        <f t="shared" si="21"/>
        <v>0</v>
      </c>
      <c r="DU60" s="123">
        <f t="shared" si="21"/>
        <v>0</v>
      </c>
      <c r="DV60" s="205">
        <f t="shared" si="21"/>
        <v>0</v>
      </c>
      <c r="DW60" s="125"/>
      <c r="DX60" s="123"/>
      <c r="DY60" s="205"/>
      <c r="DZ60" s="125"/>
      <c r="EA60" s="123"/>
      <c r="EB60" s="143"/>
      <c r="EC60" s="123"/>
      <c r="ED60" s="123"/>
      <c r="EE60" s="205"/>
      <c r="EF60" s="125"/>
      <c r="EG60" s="123"/>
      <c r="EH60" s="205"/>
      <c r="EI60" s="123"/>
      <c r="EJ60" s="123"/>
      <c r="EK60" s="205"/>
      <c r="EL60" s="123"/>
      <c r="EM60" s="123"/>
      <c r="EN60" s="205"/>
      <c r="EO60" s="123"/>
      <c r="EP60" s="123"/>
      <c r="EQ60" s="205"/>
      <c r="ER60" s="58">
        <f t="shared" si="548"/>
        <v>0</v>
      </c>
      <c r="ES60" s="57">
        <f t="shared" si="549"/>
        <v>0</v>
      </c>
      <c r="ET60" s="211">
        <f t="shared" si="550"/>
        <v>0</v>
      </c>
      <c r="EU60" s="8"/>
      <c r="EV60" s="5"/>
      <c r="EW60" s="5"/>
      <c r="EX60" s="5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</row>
    <row r="61" spans="1:175" s="83" customFormat="1" ht="16.5" thickBot="1" x14ac:dyDescent="0.3">
      <c r="A61" s="84">
        <v>50</v>
      </c>
      <c r="B61" s="172" t="s">
        <v>188</v>
      </c>
      <c r="C61" s="260" t="s">
        <v>189</v>
      </c>
      <c r="D61" s="86"/>
      <c r="E61" s="31"/>
      <c r="F61" s="60">
        <v>142</v>
      </c>
      <c r="G61" s="86"/>
      <c r="H61" s="31"/>
      <c r="I61" s="8"/>
      <c r="J61" s="86"/>
      <c r="K61" s="31"/>
      <c r="L61" s="32"/>
      <c r="M61" s="85"/>
      <c r="N61" s="31"/>
      <c r="O61" s="32"/>
      <c r="P61" s="85"/>
      <c r="Q61" s="31"/>
      <c r="R61" s="32"/>
      <c r="S61" s="85"/>
      <c r="T61" s="31"/>
      <c r="U61" s="32"/>
      <c r="V61" s="85"/>
      <c r="W61" s="31"/>
      <c r="X61" s="32"/>
      <c r="Y61" s="85"/>
      <c r="Z61" s="31"/>
      <c r="AA61" s="201"/>
      <c r="AB61" s="85"/>
      <c r="AC61" s="31"/>
      <c r="AD61" s="149"/>
      <c r="AE61" s="31"/>
      <c r="AF61" s="31"/>
      <c r="AG61" s="149"/>
      <c r="AH61" s="66">
        <f t="shared" si="17"/>
        <v>0</v>
      </c>
      <c r="AI61" s="24">
        <f t="shared" si="169"/>
        <v>0</v>
      </c>
      <c r="AJ61" s="25">
        <f t="shared" si="170"/>
        <v>0</v>
      </c>
      <c r="AK61" s="85"/>
      <c r="AL61" s="31"/>
      <c r="AM61" s="32"/>
      <c r="AN61" s="85"/>
      <c r="AO61" s="31"/>
      <c r="AP61" s="32"/>
      <c r="AQ61" s="85"/>
      <c r="AR61" s="31"/>
      <c r="AS61" s="32"/>
      <c r="AT61" s="85"/>
      <c r="AU61" s="31"/>
      <c r="AV61" s="32"/>
      <c r="AW61" s="66">
        <f t="shared" si="18"/>
        <v>0</v>
      </c>
      <c r="AX61" s="65">
        <f t="shared" si="171"/>
        <v>0</v>
      </c>
      <c r="AY61" s="25">
        <f t="shared" si="172"/>
        <v>0</v>
      </c>
      <c r="AZ61" s="85"/>
      <c r="BA61" s="31"/>
      <c r="BB61" s="32"/>
      <c r="BC61" s="85"/>
      <c r="BD61" s="31"/>
      <c r="BE61" s="32"/>
      <c r="BF61" s="85"/>
      <c r="BG61" s="31"/>
      <c r="BH61" s="32"/>
      <c r="BI61" s="85"/>
      <c r="BJ61" s="31"/>
      <c r="BK61" s="32"/>
      <c r="BL61" s="85"/>
      <c r="BM61" s="31"/>
      <c r="BN61" s="32"/>
      <c r="BO61" s="85"/>
      <c r="BP61" s="31"/>
      <c r="BQ61" s="32"/>
      <c r="BR61" s="130">
        <f t="shared" si="684"/>
        <v>0</v>
      </c>
      <c r="BS61" s="128">
        <f t="shared" si="684"/>
        <v>0</v>
      </c>
      <c r="BT61" s="204">
        <f t="shared" si="684"/>
        <v>0</v>
      </c>
      <c r="BU61" s="85"/>
      <c r="BV61" s="31"/>
      <c r="BW61" s="32"/>
      <c r="BX61" s="85"/>
      <c r="BY61" s="31"/>
      <c r="BZ61" s="32"/>
      <c r="CA61" s="85"/>
      <c r="CB61" s="31"/>
      <c r="CC61" s="32"/>
      <c r="CD61" s="85"/>
      <c r="CE61" s="31"/>
      <c r="CF61" s="32"/>
      <c r="CG61" s="85"/>
      <c r="CH61" s="31"/>
      <c r="CI61" s="32"/>
      <c r="CJ61" s="85"/>
      <c r="CK61" s="31"/>
      <c r="CL61" s="32"/>
      <c r="CM61" s="85"/>
      <c r="CN61" s="31"/>
      <c r="CO61" s="32"/>
      <c r="CP61" s="130"/>
      <c r="CQ61" s="128">
        <f t="shared" si="551"/>
        <v>0</v>
      </c>
      <c r="CR61" s="230">
        <f t="shared" si="552"/>
        <v>0</v>
      </c>
      <c r="CS61" s="85"/>
      <c r="CT61" s="31"/>
      <c r="CU61" s="32"/>
      <c r="CV61" s="66">
        <f t="shared" si="20"/>
        <v>0</v>
      </c>
      <c r="CW61" s="24">
        <f t="shared" si="173"/>
        <v>0</v>
      </c>
      <c r="CX61" s="25">
        <f t="shared" si="174"/>
        <v>142</v>
      </c>
      <c r="CY61" s="85"/>
      <c r="CZ61" s="31"/>
      <c r="DA61" s="32"/>
      <c r="DB61" s="85"/>
      <c r="DC61" s="31"/>
      <c r="DD61" s="32"/>
      <c r="DE61" s="85"/>
      <c r="DF61" s="31"/>
      <c r="DG61" s="32"/>
      <c r="DH61" s="85"/>
      <c r="DI61" s="31"/>
      <c r="DJ61" s="32"/>
      <c r="DK61" s="85"/>
      <c r="DL61" s="31"/>
      <c r="DM61" s="32"/>
      <c r="DN61" s="85"/>
      <c r="DO61" s="31"/>
      <c r="DP61" s="32"/>
      <c r="DQ61" s="85"/>
      <c r="DR61" s="31"/>
      <c r="DS61" s="230"/>
      <c r="DT61" s="123">
        <f t="shared" si="21"/>
        <v>0</v>
      </c>
      <c r="DU61" s="123">
        <f t="shared" si="21"/>
        <v>0</v>
      </c>
      <c r="DV61" s="205">
        <f t="shared" si="21"/>
        <v>0</v>
      </c>
      <c r="DW61" s="85"/>
      <c r="DX61" s="31"/>
      <c r="DY61" s="32"/>
      <c r="DZ61" s="85"/>
      <c r="EA61" s="31"/>
      <c r="EB61" s="149"/>
      <c r="EC61" s="31"/>
      <c r="ED61" s="31"/>
      <c r="EE61" s="32"/>
      <c r="EF61" s="85"/>
      <c r="EG61" s="31"/>
      <c r="EH61" s="32"/>
      <c r="EI61" s="31"/>
      <c r="EJ61" s="31"/>
      <c r="EK61" s="32"/>
      <c r="EL61" s="31"/>
      <c r="EM61" s="31"/>
      <c r="EN61" s="32"/>
      <c r="EO61" s="31"/>
      <c r="EP61" s="31"/>
      <c r="EQ61" s="32"/>
      <c r="ER61" s="66">
        <f t="shared" si="548"/>
        <v>0</v>
      </c>
      <c r="ES61" s="65">
        <f t="shared" si="549"/>
        <v>0</v>
      </c>
      <c r="ET61" s="213">
        <f t="shared" si="550"/>
        <v>142</v>
      </c>
      <c r="EU61" s="82"/>
      <c r="EV61" s="5"/>
      <c r="EW61" s="5"/>
      <c r="EX61" s="5"/>
      <c r="EY61" s="54"/>
      <c r="EZ61" s="54"/>
      <c r="FA61" s="54"/>
      <c r="FB61" s="54"/>
      <c r="FC61" s="54"/>
      <c r="FD61" s="54"/>
      <c r="FE61" s="54"/>
      <c r="FF61" s="54"/>
      <c r="FG61" s="54"/>
      <c r="FH61" s="54"/>
      <c r="FI61" s="54"/>
      <c r="FJ61" s="54"/>
      <c r="FK61" s="54"/>
      <c r="FL61" s="54"/>
      <c r="FM61" s="54"/>
      <c r="FN61" s="54"/>
      <c r="FO61" s="54"/>
      <c r="FP61" s="54"/>
      <c r="FQ61" s="54"/>
      <c r="FR61" s="54"/>
      <c r="FS61" s="54"/>
    </row>
    <row r="62" spans="1:175" ht="16.5" thickBot="1" x14ac:dyDescent="0.3">
      <c r="A62" s="244">
        <v>51</v>
      </c>
      <c r="B62" s="165" t="s">
        <v>82</v>
      </c>
      <c r="C62" s="254" t="s">
        <v>199</v>
      </c>
      <c r="D62" s="17">
        <f>SUM(D60:D61)</f>
        <v>0</v>
      </c>
      <c r="E62" s="21">
        <f>SUM(E60:E61)</f>
        <v>0</v>
      </c>
      <c r="F62" s="99">
        <f>SUM(F60:F61)</f>
        <v>142</v>
      </c>
      <c r="G62" s="17">
        <f t="shared" ref="G62:AF62" si="685">SUM(G60:G61)</f>
        <v>0</v>
      </c>
      <c r="H62" s="21">
        <f t="shared" si="685"/>
        <v>0</v>
      </c>
      <c r="I62" s="99">
        <f t="shared" si="685"/>
        <v>0</v>
      </c>
      <c r="J62" s="17">
        <f t="shared" ref="J62" si="686">SUM(J60:J61)</f>
        <v>0</v>
      </c>
      <c r="K62" s="21">
        <f t="shared" si="685"/>
        <v>0</v>
      </c>
      <c r="L62" s="19">
        <f t="shared" si="685"/>
        <v>0</v>
      </c>
      <c r="M62" s="30">
        <f t="shared" ref="M62" si="687">SUM(M60:M61)</f>
        <v>0</v>
      </c>
      <c r="N62" s="21">
        <f t="shared" si="685"/>
        <v>0</v>
      </c>
      <c r="O62" s="19">
        <f t="shared" ref="O62" si="688">SUM(O60:O61)</f>
        <v>0</v>
      </c>
      <c r="P62" s="30">
        <f t="shared" ref="P62" si="689">SUM(P60:P61)</f>
        <v>0</v>
      </c>
      <c r="Q62" s="21">
        <f t="shared" si="685"/>
        <v>0</v>
      </c>
      <c r="R62" s="19">
        <f t="shared" si="685"/>
        <v>0</v>
      </c>
      <c r="S62" s="30">
        <f t="shared" ref="S62" si="690">SUM(S60:S61)</f>
        <v>0</v>
      </c>
      <c r="T62" s="21">
        <f t="shared" si="685"/>
        <v>0</v>
      </c>
      <c r="U62" s="19">
        <f t="shared" si="685"/>
        <v>0</v>
      </c>
      <c r="V62" s="30">
        <f t="shared" ref="V62:X62" si="691">SUM(V60:V61)</f>
        <v>0</v>
      </c>
      <c r="W62" s="21">
        <f t="shared" si="691"/>
        <v>0</v>
      </c>
      <c r="X62" s="19">
        <f t="shared" si="691"/>
        <v>0</v>
      </c>
      <c r="Y62" s="30">
        <f t="shared" ref="Y62:AA62" si="692">SUM(Y60:Y61)</f>
        <v>0</v>
      </c>
      <c r="Z62" s="21">
        <f t="shared" si="692"/>
        <v>0</v>
      </c>
      <c r="AA62" s="19">
        <f t="shared" si="692"/>
        <v>0</v>
      </c>
      <c r="AB62" s="30">
        <f t="shared" ref="AB62:AC62" si="693">SUM(AB60:AB61)</f>
        <v>0</v>
      </c>
      <c r="AC62" s="21">
        <f t="shared" si="693"/>
        <v>0</v>
      </c>
      <c r="AD62" s="142"/>
      <c r="AE62" s="21">
        <f t="shared" ref="AE62" si="694">SUM(AE60:AE61)</f>
        <v>0</v>
      </c>
      <c r="AF62" s="21">
        <f t="shared" si="685"/>
        <v>0</v>
      </c>
      <c r="AG62" s="142"/>
      <c r="AH62" s="104">
        <f t="shared" si="17"/>
        <v>0</v>
      </c>
      <c r="AI62" s="105">
        <f t="shared" si="169"/>
        <v>0</v>
      </c>
      <c r="AJ62" s="106">
        <f t="shared" si="170"/>
        <v>0</v>
      </c>
      <c r="AK62" s="30">
        <f t="shared" ref="AK62:BW62" si="695">SUM(AK60:AK61)</f>
        <v>0</v>
      </c>
      <c r="AL62" s="21">
        <f t="shared" si="695"/>
        <v>0</v>
      </c>
      <c r="AM62" s="19">
        <f t="shared" si="695"/>
        <v>0</v>
      </c>
      <c r="AN62" s="30">
        <f t="shared" ref="AN62" si="696">SUM(AN60:AN61)</f>
        <v>0</v>
      </c>
      <c r="AO62" s="21">
        <f t="shared" si="695"/>
        <v>0</v>
      </c>
      <c r="AP62" s="19">
        <f t="shared" si="695"/>
        <v>0</v>
      </c>
      <c r="AQ62" s="30">
        <f t="shared" ref="AQ62" si="697">SUM(AQ60:AQ61)</f>
        <v>0</v>
      </c>
      <c r="AR62" s="21">
        <f t="shared" si="695"/>
        <v>0</v>
      </c>
      <c r="AS62" s="19">
        <f t="shared" si="695"/>
        <v>0</v>
      </c>
      <c r="AT62" s="30">
        <f t="shared" ref="AT62" si="698">SUM(AT60:AT61)</f>
        <v>0</v>
      </c>
      <c r="AU62" s="21">
        <f t="shared" si="695"/>
        <v>0</v>
      </c>
      <c r="AV62" s="19">
        <f t="shared" si="695"/>
        <v>0</v>
      </c>
      <c r="AW62" s="17">
        <f t="shared" si="18"/>
        <v>0</v>
      </c>
      <c r="AX62" s="30">
        <f t="shared" si="171"/>
        <v>0</v>
      </c>
      <c r="AY62" s="19">
        <f t="shared" si="172"/>
        <v>0</v>
      </c>
      <c r="AZ62" s="30">
        <f t="shared" ref="AZ62" si="699">SUM(AZ60:AZ61)</f>
        <v>0</v>
      </c>
      <c r="BA62" s="21">
        <f t="shared" si="695"/>
        <v>0</v>
      </c>
      <c r="BB62" s="19">
        <f t="shared" si="695"/>
        <v>0</v>
      </c>
      <c r="BC62" s="30">
        <f t="shared" ref="BC62" si="700">SUM(BC60:BC61)</f>
        <v>0</v>
      </c>
      <c r="BD62" s="21">
        <f t="shared" si="695"/>
        <v>0</v>
      </c>
      <c r="BE62" s="19">
        <f t="shared" si="695"/>
        <v>0</v>
      </c>
      <c r="BF62" s="30">
        <f t="shared" ref="BF62" si="701">SUM(BF60:BF61)</f>
        <v>0</v>
      </c>
      <c r="BG62" s="21">
        <f t="shared" si="695"/>
        <v>0</v>
      </c>
      <c r="BH62" s="19">
        <f t="shared" si="695"/>
        <v>0</v>
      </c>
      <c r="BI62" s="30">
        <f t="shared" ref="BI62" si="702">SUM(BI60:BI61)</f>
        <v>0</v>
      </c>
      <c r="BJ62" s="21">
        <f t="shared" si="695"/>
        <v>0</v>
      </c>
      <c r="BK62" s="19">
        <f t="shared" si="695"/>
        <v>0</v>
      </c>
      <c r="BL62" s="30">
        <f t="shared" ref="BL62" si="703">SUM(BL60:BL61)</f>
        <v>0</v>
      </c>
      <c r="BM62" s="21">
        <f t="shared" si="695"/>
        <v>0</v>
      </c>
      <c r="BN62" s="19">
        <f t="shared" si="695"/>
        <v>0</v>
      </c>
      <c r="BO62" s="30">
        <f t="shared" ref="BO62" si="704">SUM(BO60:BO61)</f>
        <v>0</v>
      </c>
      <c r="BP62" s="21">
        <f t="shared" si="695"/>
        <v>0</v>
      </c>
      <c r="BQ62" s="19">
        <f t="shared" si="695"/>
        <v>0</v>
      </c>
      <c r="BR62" s="30">
        <f t="shared" ref="BR62" si="705">SUM(BR60:BR61)</f>
        <v>0</v>
      </c>
      <c r="BS62" s="21">
        <f t="shared" si="695"/>
        <v>0</v>
      </c>
      <c r="BT62" s="19">
        <f t="shared" ref="BT62" si="706">SUM(BT60:BT61)</f>
        <v>0</v>
      </c>
      <c r="BU62" s="30">
        <f t="shared" ref="BU62" si="707">SUM(BU60:BU61)</f>
        <v>0</v>
      </c>
      <c r="BV62" s="21">
        <f t="shared" si="695"/>
        <v>0</v>
      </c>
      <c r="BW62" s="19">
        <f t="shared" si="695"/>
        <v>0</v>
      </c>
      <c r="BX62" s="30">
        <f t="shared" ref="BX62:BZ62" si="708">SUM(BX60:BX61)</f>
        <v>0</v>
      </c>
      <c r="BY62" s="21">
        <f t="shared" si="708"/>
        <v>0</v>
      </c>
      <c r="BZ62" s="19">
        <f t="shared" si="708"/>
        <v>0</v>
      </c>
      <c r="CA62" s="30">
        <f t="shared" ref="CA62:EA62" si="709">SUM(CA60:CA61)</f>
        <v>0</v>
      </c>
      <c r="CB62" s="21">
        <f t="shared" si="709"/>
        <v>0</v>
      </c>
      <c r="CC62" s="19">
        <f t="shared" ref="CC62" si="710">SUM(CC60:CC61)</f>
        <v>0</v>
      </c>
      <c r="CD62" s="30">
        <f t="shared" ref="CD62" si="711">SUM(CD60:CD61)</f>
        <v>0</v>
      </c>
      <c r="CE62" s="21">
        <f t="shared" si="709"/>
        <v>0</v>
      </c>
      <c r="CF62" s="19">
        <f t="shared" si="709"/>
        <v>0</v>
      </c>
      <c r="CG62" s="30">
        <f t="shared" ref="CG62" si="712">SUM(CG60:CG61)</f>
        <v>0</v>
      </c>
      <c r="CH62" s="21">
        <f t="shared" si="709"/>
        <v>0</v>
      </c>
      <c r="CI62" s="19">
        <f t="shared" si="709"/>
        <v>0</v>
      </c>
      <c r="CJ62" s="30">
        <f t="shared" ref="CJ62" si="713">SUM(CJ60:CJ61)</f>
        <v>0</v>
      </c>
      <c r="CK62" s="21">
        <f t="shared" si="709"/>
        <v>0</v>
      </c>
      <c r="CL62" s="19">
        <f t="shared" si="709"/>
        <v>0</v>
      </c>
      <c r="CM62" s="30">
        <f t="shared" ref="CM62:CO62" si="714">SUM(CM60:CM61)</f>
        <v>0</v>
      </c>
      <c r="CN62" s="21">
        <f t="shared" si="714"/>
        <v>0</v>
      </c>
      <c r="CO62" s="19">
        <f t="shared" si="714"/>
        <v>0</v>
      </c>
      <c r="CP62" s="30">
        <f t="shared" ref="CP62" si="715">SUM(CP60:CP61)</f>
        <v>0</v>
      </c>
      <c r="CQ62" s="21">
        <f t="shared" si="551"/>
        <v>0</v>
      </c>
      <c r="CR62" s="19">
        <f t="shared" si="552"/>
        <v>0</v>
      </c>
      <c r="CS62" s="30">
        <f t="shared" ref="CS62:CU62" si="716">SUM(CS60:CS61)</f>
        <v>0</v>
      </c>
      <c r="CT62" s="21">
        <f t="shared" si="716"/>
        <v>0</v>
      </c>
      <c r="CU62" s="19">
        <f t="shared" si="716"/>
        <v>0</v>
      </c>
      <c r="CV62" s="17">
        <f t="shared" si="20"/>
        <v>0</v>
      </c>
      <c r="CW62" s="21">
        <f t="shared" si="173"/>
        <v>0</v>
      </c>
      <c r="CX62" s="19">
        <f t="shared" si="174"/>
        <v>142</v>
      </c>
      <c r="CY62" s="30">
        <f t="shared" ref="CY62" si="717">SUM(CY60:CY61)</f>
        <v>0</v>
      </c>
      <c r="CZ62" s="21">
        <f t="shared" si="709"/>
        <v>0</v>
      </c>
      <c r="DA62" s="19">
        <f t="shared" si="709"/>
        <v>0</v>
      </c>
      <c r="DB62" s="30">
        <f t="shared" ref="DB62" si="718">SUM(DB60:DB61)</f>
        <v>0</v>
      </c>
      <c r="DC62" s="21">
        <f t="shared" si="709"/>
        <v>0</v>
      </c>
      <c r="DD62" s="19">
        <f t="shared" si="709"/>
        <v>0</v>
      </c>
      <c r="DE62" s="30">
        <f t="shared" ref="DE62:DG62" si="719">SUM(DE60:DE61)</f>
        <v>0</v>
      </c>
      <c r="DF62" s="21">
        <f t="shared" si="719"/>
        <v>0</v>
      </c>
      <c r="DG62" s="19">
        <f t="shared" si="719"/>
        <v>0</v>
      </c>
      <c r="DH62" s="30">
        <f t="shared" ref="DH62" si="720">SUM(DH60:DH61)</f>
        <v>0</v>
      </c>
      <c r="DI62" s="21">
        <f t="shared" si="709"/>
        <v>0</v>
      </c>
      <c r="DJ62" s="19">
        <f t="shared" si="709"/>
        <v>0</v>
      </c>
      <c r="DK62" s="30">
        <f t="shared" ref="DK62" si="721">SUM(DK60:DK61)</f>
        <v>0</v>
      </c>
      <c r="DL62" s="21">
        <f t="shared" si="709"/>
        <v>0</v>
      </c>
      <c r="DM62" s="19">
        <f t="shared" si="709"/>
        <v>0</v>
      </c>
      <c r="DN62" s="30">
        <f t="shared" ref="DN62" si="722">SUM(DN60:DN61)</f>
        <v>0</v>
      </c>
      <c r="DO62" s="21">
        <f t="shared" si="709"/>
        <v>0</v>
      </c>
      <c r="DP62" s="19">
        <f t="shared" si="709"/>
        <v>0</v>
      </c>
      <c r="DQ62" s="30">
        <f t="shared" ref="DQ62" si="723">SUM(DQ60:DQ61)</f>
        <v>0</v>
      </c>
      <c r="DR62" s="21">
        <f t="shared" si="709"/>
        <v>0</v>
      </c>
      <c r="DS62" s="19">
        <f t="shared" si="709"/>
        <v>0</v>
      </c>
      <c r="DT62" s="30">
        <f t="shared" si="21"/>
        <v>0</v>
      </c>
      <c r="DU62" s="21">
        <f t="shared" si="21"/>
        <v>0</v>
      </c>
      <c r="DV62" s="19">
        <f t="shared" si="21"/>
        <v>0</v>
      </c>
      <c r="DW62" s="30">
        <f t="shared" ref="DW62:DY62" si="724">SUM(DW60:DW61)</f>
        <v>0</v>
      </c>
      <c r="DX62" s="21">
        <f t="shared" si="724"/>
        <v>0</v>
      </c>
      <c r="DY62" s="19">
        <f t="shared" si="724"/>
        <v>0</v>
      </c>
      <c r="DZ62" s="30">
        <f t="shared" ref="DZ62" si="725">SUM(DZ60:DZ61)</f>
        <v>0</v>
      </c>
      <c r="EA62" s="21">
        <f t="shared" si="709"/>
        <v>0</v>
      </c>
      <c r="EB62" s="142"/>
      <c r="EC62" s="21">
        <f t="shared" ref="EC62:EE62" si="726">SUM(EC60:EC61)</f>
        <v>0</v>
      </c>
      <c r="ED62" s="21">
        <f t="shared" si="726"/>
        <v>0</v>
      </c>
      <c r="EE62" s="19">
        <f t="shared" si="726"/>
        <v>0</v>
      </c>
      <c r="EF62" s="30">
        <f t="shared" ref="EF62:EK62" si="727">SUM(EF60:EF61)</f>
        <v>0</v>
      </c>
      <c r="EG62" s="21">
        <f t="shared" si="727"/>
        <v>0</v>
      </c>
      <c r="EH62" s="19">
        <f t="shared" si="727"/>
        <v>0</v>
      </c>
      <c r="EI62" s="21">
        <f t="shared" si="727"/>
        <v>0</v>
      </c>
      <c r="EJ62" s="21">
        <f t="shared" si="727"/>
        <v>0</v>
      </c>
      <c r="EK62" s="19">
        <f t="shared" si="727"/>
        <v>0</v>
      </c>
      <c r="EL62" s="21">
        <f t="shared" ref="EL62:EN62" si="728">SUM(EL60:EL61)</f>
        <v>0</v>
      </c>
      <c r="EM62" s="21">
        <f t="shared" si="728"/>
        <v>0</v>
      </c>
      <c r="EN62" s="19">
        <f t="shared" si="728"/>
        <v>0</v>
      </c>
      <c r="EO62" s="21">
        <f t="shared" ref="EO62:EQ62" si="729">SUM(EO60:EO61)</f>
        <v>0</v>
      </c>
      <c r="EP62" s="21">
        <f t="shared" si="729"/>
        <v>0</v>
      </c>
      <c r="EQ62" s="19">
        <f t="shared" si="729"/>
        <v>0</v>
      </c>
      <c r="ER62" s="17">
        <f t="shared" si="548"/>
        <v>0</v>
      </c>
      <c r="ES62" s="30">
        <f t="shared" si="549"/>
        <v>0</v>
      </c>
      <c r="ET62" s="9">
        <f t="shared" si="550"/>
        <v>142</v>
      </c>
      <c r="EU62" s="8"/>
      <c r="EV62" s="5"/>
      <c r="EW62" s="5"/>
      <c r="EX62" s="5"/>
    </row>
    <row r="63" spans="1:175" s="83" customFormat="1" ht="16.5" thickBot="1" x14ac:dyDescent="0.3">
      <c r="A63" s="244">
        <v>52</v>
      </c>
      <c r="B63" s="165" t="s">
        <v>83</v>
      </c>
      <c r="C63" s="254" t="s">
        <v>34</v>
      </c>
      <c r="D63" s="17"/>
      <c r="E63" s="21"/>
      <c r="F63" s="99"/>
      <c r="G63" s="17"/>
      <c r="H63" s="21"/>
      <c r="I63" s="18"/>
      <c r="J63" s="17"/>
      <c r="K63" s="21"/>
      <c r="L63" s="19"/>
      <c r="M63" s="30"/>
      <c r="N63" s="21"/>
      <c r="O63" s="19"/>
      <c r="P63" s="30"/>
      <c r="Q63" s="21"/>
      <c r="R63" s="19"/>
      <c r="S63" s="30"/>
      <c r="T63" s="21"/>
      <c r="U63" s="19"/>
      <c r="V63" s="30"/>
      <c r="W63" s="21"/>
      <c r="X63" s="19"/>
      <c r="Y63" s="30"/>
      <c r="Z63" s="21"/>
      <c r="AA63" s="197"/>
      <c r="AB63" s="30">
        <f t="shared" ref="AB63:AC65" si="730">S63+V63+Y63</f>
        <v>0</v>
      </c>
      <c r="AC63" s="21">
        <f t="shared" si="730"/>
        <v>0</v>
      </c>
      <c r="AD63" s="142"/>
      <c r="AE63" s="21"/>
      <c r="AF63" s="21"/>
      <c r="AG63" s="142"/>
      <c r="AH63" s="107">
        <f t="shared" si="17"/>
        <v>0</v>
      </c>
      <c r="AI63" s="108">
        <f t="shared" si="169"/>
        <v>0</v>
      </c>
      <c r="AJ63" s="109">
        <f t="shared" si="170"/>
        <v>0</v>
      </c>
      <c r="AK63" s="30"/>
      <c r="AL63" s="21"/>
      <c r="AM63" s="19"/>
      <c r="AN63" s="30"/>
      <c r="AO63" s="21"/>
      <c r="AP63" s="19"/>
      <c r="AQ63" s="30"/>
      <c r="AR63" s="21"/>
      <c r="AS63" s="19"/>
      <c r="AT63" s="30"/>
      <c r="AU63" s="21"/>
      <c r="AV63" s="19"/>
      <c r="AW63" s="17">
        <f t="shared" si="18"/>
        <v>0</v>
      </c>
      <c r="AX63" s="30">
        <f t="shared" si="171"/>
        <v>0</v>
      </c>
      <c r="AY63" s="19">
        <f t="shared" si="172"/>
        <v>0</v>
      </c>
      <c r="AZ63" s="30"/>
      <c r="BA63" s="21"/>
      <c r="BB63" s="19"/>
      <c r="BC63" s="30"/>
      <c r="BD63" s="21"/>
      <c r="BE63" s="19"/>
      <c r="BF63" s="30"/>
      <c r="BG63" s="21"/>
      <c r="BH63" s="19"/>
      <c r="BI63" s="30"/>
      <c r="BJ63" s="21"/>
      <c r="BK63" s="19"/>
      <c r="BL63" s="30"/>
      <c r="BM63" s="21"/>
      <c r="BN63" s="19"/>
      <c r="BO63" s="30"/>
      <c r="BP63" s="21"/>
      <c r="BQ63" s="19"/>
      <c r="BR63" s="30">
        <f t="shared" ref="BR63:BT65" si="731">AZ63+BC63+BF63+BI63+BL63+BO63</f>
        <v>0</v>
      </c>
      <c r="BS63" s="21">
        <f t="shared" si="731"/>
        <v>0</v>
      </c>
      <c r="BT63" s="19">
        <f t="shared" si="731"/>
        <v>0</v>
      </c>
      <c r="BU63" s="30"/>
      <c r="BV63" s="21"/>
      <c r="BW63" s="19"/>
      <c r="BX63" s="30"/>
      <c r="BY63" s="21"/>
      <c r="BZ63" s="19"/>
      <c r="CA63" s="30">
        <f t="shared" si="7"/>
        <v>0</v>
      </c>
      <c r="CB63" s="21">
        <f t="shared" si="7"/>
        <v>0</v>
      </c>
      <c r="CC63" s="19">
        <f t="shared" si="7"/>
        <v>0</v>
      </c>
      <c r="CD63" s="30"/>
      <c r="CE63" s="21"/>
      <c r="CF63" s="19"/>
      <c r="CG63" s="30"/>
      <c r="CH63" s="21"/>
      <c r="CI63" s="19"/>
      <c r="CJ63" s="30"/>
      <c r="CK63" s="21"/>
      <c r="CL63" s="19"/>
      <c r="CM63" s="30"/>
      <c r="CN63" s="21"/>
      <c r="CO63" s="19"/>
      <c r="CP63" s="30"/>
      <c r="CQ63" s="21">
        <f t="shared" si="551"/>
        <v>0</v>
      </c>
      <c r="CR63" s="9">
        <f t="shared" si="552"/>
        <v>0</v>
      </c>
      <c r="CS63" s="30"/>
      <c r="CT63" s="21"/>
      <c r="CU63" s="19"/>
      <c r="CV63" s="17">
        <f t="shared" si="20"/>
        <v>0</v>
      </c>
      <c r="CW63" s="21">
        <f t="shared" si="173"/>
        <v>0</v>
      </c>
      <c r="CX63" s="19">
        <f t="shared" si="174"/>
        <v>0</v>
      </c>
      <c r="CY63" s="30"/>
      <c r="CZ63" s="21"/>
      <c r="DA63" s="19"/>
      <c r="DB63" s="30"/>
      <c r="DC63" s="21"/>
      <c r="DD63" s="19"/>
      <c r="DE63" s="30"/>
      <c r="DF63" s="21"/>
      <c r="DG63" s="19"/>
      <c r="DH63" s="30"/>
      <c r="DI63" s="21"/>
      <c r="DJ63" s="19"/>
      <c r="DK63" s="30"/>
      <c r="DL63" s="21"/>
      <c r="DM63" s="19"/>
      <c r="DN63" s="30"/>
      <c r="DO63" s="21"/>
      <c r="DP63" s="19"/>
      <c r="DQ63" s="30"/>
      <c r="DR63" s="21"/>
      <c r="DS63" s="9"/>
      <c r="DT63" s="21">
        <f t="shared" si="21"/>
        <v>0</v>
      </c>
      <c r="DU63" s="21">
        <f t="shared" si="21"/>
        <v>0</v>
      </c>
      <c r="DV63" s="19">
        <f t="shared" si="21"/>
        <v>0</v>
      </c>
      <c r="DW63" s="30"/>
      <c r="DX63" s="21"/>
      <c r="DY63" s="19"/>
      <c r="DZ63" s="30"/>
      <c r="EA63" s="21"/>
      <c r="EB63" s="142"/>
      <c r="EC63" s="21"/>
      <c r="ED63" s="21"/>
      <c r="EE63" s="19"/>
      <c r="EF63" s="30"/>
      <c r="EG63" s="21"/>
      <c r="EH63" s="19"/>
      <c r="EI63" s="21"/>
      <c r="EJ63" s="21"/>
      <c r="EK63" s="19"/>
      <c r="EL63" s="21"/>
      <c r="EM63" s="21"/>
      <c r="EN63" s="19"/>
      <c r="EO63" s="21"/>
      <c r="EP63" s="21"/>
      <c r="EQ63" s="19"/>
      <c r="ER63" s="17">
        <f t="shared" si="548"/>
        <v>0</v>
      </c>
      <c r="ES63" s="30">
        <f t="shared" si="549"/>
        <v>0</v>
      </c>
      <c r="ET63" s="9">
        <f t="shared" si="550"/>
        <v>0</v>
      </c>
      <c r="EU63" s="82"/>
      <c r="EV63" s="5"/>
      <c r="EW63" s="5"/>
      <c r="EX63" s="5"/>
      <c r="EY63" s="54"/>
      <c r="EZ63" s="54"/>
      <c r="FA63" s="54"/>
      <c r="FB63" s="54"/>
      <c r="FC63" s="54"/>
      <c r="FD63" s="54"/>
      <c r="FE63" s="54"/>
      <c r="FF63" s="54"/>
      <c r="FG63" s="54"/>
      <c r="FH63" s="54"/>
      <c r="FI63" s="54"/>
      <c r="FJ63" s="54"/>
      <c r="FK63" s="54"/>
      <c r="FL63" s="54"/>
      <c r="FM63" s="54"/>
      <c r="FN63" s="54"/>
      <c r="FO63" s="54"/>
      <c r="FP63" s="54"/>
      <c r="FQ63" s="54"/>
      <c r="FR63" s="54"/>
      <c r="FS63" s="54"/>
    </row>
    <row r="64" spans="1:175" s="83" customFormat="1" ht="16.5" thickBot="1" x14ac:dyDescent="0.3">
      <c r="A64" s="56">
        <v>53</v>
      </c>
      <c r="B64" s="173" t="s">
        <v>190</v>
      </c>
      <c r="C64" s="261" t="s">
        <v>35</v>
      </c>
      <c r="D64" s="58"/>
      <c r="E64" s="22"/>
      <c r="F64" s="100"/>
      <c r="G64" s="58"/>
      <c r="H64" s="22"/>
      <c r="I64" s="59"/>
      <c r="J64" s="58"/>
      <c r="K64" s="22"/>
      <c r="L64" s="23"/>
      <c r="M64" s="57"/>
      <c r="N64" s="22"/>
      <c r="O64" s="23"/>
      <c r="P64" s="57"/>
      <c r="Q64" s="22"/>
      <c r="R64" s="23"/>
      <c r="S64" s="57"/>
      <c r="T64" s="22"/>
      <c r="U64" s="23"/>
      <c r="V64" s="57"/>
      <c r="W64" s="22"/>
      <c r="X64" s="23"/>
      <c r="Y64" s="57"/>
      <c r="Z64" s="22"/>
      <c r="AA64" s="199"/>
      <c r="AB64" s="57">
        <f t="shared" si="730"/>
        <v>0</v>
      </c>
      <c r="AC64" s="22">
        <f t="shared" si="730"/>
        <v>0</v>
      </c>
      <c r="AD64" s="150"/>
      <c r="AE64" s="22"/>
      <c r="AF64" s="22"/>
      <c r="AG64" s="150"/>
      <c r="AH64" s="58">
        <f t="shared" si="17"/>
        <v>0</v>
      </c>
      <c r="AI64" s="22">
        <f t="shared" si="169"/>
        <v>0</v>
      </c>
      <c r="AJ64" s="23">
        <f t="shared" si="170"/>
        <v>0</v>
      </c>
      <c r="AK64" s="57"/>
      <c r="AL64" s="22"/>
      <c r="AM64" s="23"/>
      <c r="AN64" s="57"/>
      <c r="AO64" s="22"/>
      <c r="AP64" s="23"/>
      <c r="AQ64" s="57"/>
      <c r="AR64" s="22"/>
      <c r="AS64" s="23"/>
      <c r="AT64" s="57"/>
      <c r="AU64" s="22"/>
      <c r="AV64" s="23"/>
      <c r="AW64" s="58">
        <f t="shared" si="18"/>
        <v>0</v>
      </c>
      <c r="AX64" s="57">
        <f t="shared" si="171"/>
        <v>0</v>
      </c>
      <c r="AY64" s="23">
        <f t="shared" si="172"/>
        <v>0</v>
      </c>
      <c r="AZ64" s="57"/>
      <c r="BA64" s="22"/>
      <c r="BB64" s="23"/>
      <c r="BC64" s="57"/>
      <c r="BD64" s="22"/>
      <c r="BE64" s="23"/>
      <c r="BF64" s="57"/>
      <c r="BG64" s="22"/>
      <c r="BH64" s="23"/>
      <c r="BI64" s="57"/>
      <c r="BJ64" s="22"/>
      <c r="BK64" s="23"/>
      <c r="BL64" s="57"/>
      <c r="BM64" s="22"/>
      <c r="BN64" s="23"/>
      <c r="BO64" s="57"/>
      <c r="BP64" s="22"/>
      <c r="BQ64" s="23"/>
      <c r="BR64" s="57">
        <f t="shared" si="731"/>
        <v>0</v>
      </c>
      <c r="BS64" s="22">
        <f t="shared" si="731"/>
        <v>0</v>
      </c>
      <c r="BT64" s="23">
        <f t="shared" si="731"/>
        <v>0</v>
      </c>
      <c r="BU64" s="57"/>
      <c r="BV64" s="22"/>
      <c r="BW64" s="23"/>
      <c r="BX64" s="57"/>
      <c r="BY64" s="22"/>
      <c r="BZ64" s="23"/>
      <c r="CA64" s="57">
        <f t="shared" si="7"/>
        <v>0</v>
      </c>
      <c r="CB64" s="22">
        <f t="shared" si="7"/>
        <v>0</v>
      </c>
      <c r="CC64" s="23">
        <f t="shared" si="7"/>
        <v>0</v>
      </c>
      <c r="CD64" s="57"/>
      <c r="CE64" s="22"/>
      <c r="CF64" s="23"/>
      <c r="CG64" s="57"/>
      <c r="CH64" s="22"/>
      <c r="CI64" s="23"/>
      <c r="CJ64" s="57"/>
      <c r="CK64" s="22"/>
      <c r="CL64" s="23"/>
      <c r="CM64" s="57"/>
      <c r="CN64" s="22"/>
      <c r="CO64" s="23"/>
      <c r="CP64" s="57"/>
      <c r="CQ64" s="22">
        <f t="shared" si="551"/>
        <v>0</v>
      </c>
      <c r="CR64" s="211">
        <f t="shared" si="552"/>
        <v>0</v>
      </c>
      <c r="CS64" s="57"/>
      <c r="CT64" s="22"/>
      <c r="CU64" s="23"/>
      <c r="CV64" s="58">
        <f t="shared" si="20"/>
        <v>0</v>
      </c>
      <c r="CW64" s="22">
        <f t="shared" si="173"/>
        <v>0</v>
      </c>
      <c r="CX64" s="23">
        <f t="shared" si="174"/>
        <v>0</v>
      </c>
      <c r="CY64" s="57"/>
      <c r="CZ64" s="22"/>
      <c r="DA64" s="23"/>
      <c r="DB64" s="57"/>
      <c r="DC64" s="22"/>
      <c r="DD64" s="23"/>
      <c r="DE64" s="57"/>
      <c r="DF64" s="22"/>
      <c r="DG64" s="23"/>
      <c r="DH64" s="57"/>
      <c r="DI64" s="22"/>
      <c r="DJ64" s="23"/>
      <c r="DK64" s="57"/>
      <c r="DL64" s="22"/>
      <c r="DM64" s="23"/>
      <c r="DN64" s="57"/>
      <c r="DO64" s="22"/>
      <c r="DP64" s="23"/>
      <c r="DQ64" s="57"/>
      <c r="DR64" s="22"/>
      <c r="DS64" s="211"/>
      <c r="DT64" s="22">
        <f t="shared" si="21"/>
        <v>0</v>
      </c>
      <c r="DU64" s="22">
        <f t="shared" si="21"/>
        <v>0</v>
      </c>
      <c r="DV64" s="23">
        <f t="shared" si="21"/>
        <v>0</v>
      </c>
      <c r="DW64" s="57"/>
      <c r="DX64" s="22"/>
      <c r="DY64" s="23"/>
      <c r="DZ64" s="57"/>
      <c r="EA64" s="22"/>
      <c r="EB64" s="150"/>
      <c r="EC64" s="22"/>
      <c r="ED64" s="22"/>
      <c r="EE64" s="23"/>
      <c r="EF64" s="57"/>
      <c r="EG64" s="22"/>
      <c r="EH64" s="23"/>
      <c r="EI64" s="22"/>
      <c r="EJ64" s="22"/>
      <c r="EK64" s="23"/>
      <c r="EL64" s="22"/>
      <c r="EM64" s="22"/>
      <c r="EN64" s="23"/>
      <c r="EO64" s="22"/>
      <c r="EP64" s="22"/>
      <c r="EQ64" s="23"/>
      <c r="ER64" s="58">
        <f t="shared" si="548"/>
        <v>0</v>
      </c>
      <c r="ES64" s="57">
        <f t="shared" si="549"/>
        <v>0</v>
      </c>
      <c r="ET64" s="211">
        <f t="shared" si="550"/>
        <v>0</v>
      </c>
      <c r="EU64" s="82"/>
      <c r="EV64" s="5"/>
      <c r="EW64" s="5"/>
      <c r="EX64" s="5"/>
      <c r="EY64" s="54"/>
      <c r="EZ64" s="54"/>
      <c r="FA64" s="54"/>
      <c r="FB64" s="54"/>
      <c r="FC64" s="54"/>
      <c r="FD64" s="54"/>
      <c r="FE64" s="54"/>
      <c r="FF64" s="54"/>
      <c r="FG64" s="54"/>
      <c r="FH64" s="54"/>
      <c r="FI64" s="54"/>
      <c r="FJ64" s="54"/>
      <c r="FK64" s="54"/>
      <c r="FL64" s="54"/>
      <c r="FM64" s="54"/>
      <c r="FN64" s="54"/>
      <c r="FO64" s="54"/>
      <c r="FP64" s="54"/>
      <c r="FQ64" s="54"/>
      <c r="FR64" s="54"/>
      <c r="FS64" s="54"/>
    </row>
    <row r="65" spans="1:175" s="69" customFormat="1" ht="16.5" thickBot="1" x14ac:dyDescent="0.3">
      <c r="A65" s="64">
        <v>54</v>
      </c>
      <c r="B65" s="174" t="s">
        <v>191</v>
      </c>
      <c r="C65" s="258" t="s">
        <v>36</v>
      </c>
      <c r="D65" s="66"/>
      <c r="E65" s="24"/>
      <c r="F65" s="102"/>
      <c r="G65" s="66"/>
      <c r="H65" s="24"/>
      <c r="I65" s="67"/>
      <c r="J65" s="66"/>
      <c r="K65" s="24"/>
      <c r="L65" s="25"/>
      <c r="M65" s="65"/>
      <c r="N65" s="24"/>
      <c r="O65" s="25"/>
      <c r="P65" s="65"/>
      <c r="Q65" s="24"/>
      <c r="R65" s="25"/>
      <c r="S65" s="65"/>
      <c r="T65" s="24"/>
      <c r="U65" s="25"/>
      <c r="V65" s="65"/>
      <c r="W65" s="24"/>
      <c r="X65" s="25"/>
      <c r="Y65" s="65"/>
      <c r="Z65" s="24"/>
      <c r="AA65" s="201"/>
      <c r="AB65" s="62">
        <f t="shared" si="730"/>
        <v>0</v>
      </c>
      <c r="AC65" s="1">
        <f t="shared" si="730"/>
        <v>0</v>
      </c>
      <c r="AD65" s="151"/>
      <c r="AE65" s="24"/>
      <c r="AF65" s="24"/>
      <c r="AG65" s="151"/>
      <c r="AH65" s="66">
        <f t="shared" si="17"/>
        <v>0</v>
      </c>
      <c r="AI65" s="24">
        <f t="shared" si="169"/>
        <v>0</v>
      </c>
      <c r="AJ65" s="25">
        <f t="shared" si="170"/>
        <v>0</v>
      </c>
      <c r="AK65" s="65"/>
      <c r="AL65" s="24"/>
      <c r="AM65" s="25"/>
      <c r="AN65" s="65"/>
      <c r="AO65" s="24"/>
      <c r="AP65" s="25"/>
      <c r="AQ65" s="65"/>
      <c r="AR65" s="24"/>
      <c r="AS65" s="25"/>
      <c r="AT65" s="65"/>
      <c r="AU65" s="24"/>
      <c r="AV65" s="25"/>
      <c r="AW65" s="66">
        <f t="shared" si="18"/>
        <v>0</v>
      </c>
      <c r="AX65" s="65">
        <f t="shared" si="171"/>
        <v>0</v>
      </c>
      <c r="AY65" s="25">
        <f t="shared" si="172"/>
        <v>0</v>
      </c>
      <c r="AZ65" s="65"/>
      <c r="BA65" s="24"/>
      <c r="BB65" s="25"/>
      <c r="BC65" s="65"/>
      <c r="BD65" s="24"/>
      <c r="BE65" s="25"/>
      <c r="BF65" s="65"/>
      <c r="BG65" s="24"/>
      <c r="BH65" s="25"/>
      <c r="BI65" s="65"/>
      <c r="BJ65" s="24"/>
      <c r="BK65" s="25"/>
      <c r="BL65" s="65"/>
      <c r="BM65" s="24"/>
      <c r="BN65" s="25"/>
      <c r="BO65" s="65"/>
      <c r="BP65" s="24"/>
      <c r="BQ65" s="25"/>
      <c r="BR65" s="65">
        <f t="shared" si="731"/>
        <v>0</v>
      </c>
      <c r="BS65" s="24">
        <f t="shared" si="731"/>
        <v>0</v>
      </c>
      <c r="BT65" s="25">
        <f t="shared" si="731"/>
        <v>0</v>
      </c>
      <c r="BU65" s="65"/>
      <c r="BV65" s="24"/>
      <c r="BW65" s="25"/>
      <c r="BX65" s="65"/>
      <c r="BY65" s="24"/>
      <c r="BZ65" s="25"/>
      <c r="CA65" s="65">
        <f t="shared" si="7"/>
        <v>0</v>
      </c>
      <c r="CB65" s="24">
        <f t="shared" si="7"/>
        <v>0</v>
      </c>
      <c r="CC65" s="25">
        <f t="shared" si="7"/>
        <v>0</v>
      </c>
      <c r="CD65" s="65"/>
      <c r="CE65" s="24"/>
      <c r="CF65" s="25"/>
      <c r="CG65" s="65"/>
      <c r="CH65" s="24"/>
      <c r="CI65" s="25"/>
      <c r="CJ65" s="65"/>
      <c r="CK65" s="24"/>
      <c r="CL65" s="25"/>
      <c r="CM65" s="65"/>
      <c r="CN65" s="24"/>
      <c r="CO65" s="25"/>
      <c r="CP65" s="65"/>
      <c r="CQ65" s="24">
        <f t="shared" si="551"/>
        <v>0</v>
      </c>
      <c r="CR65" s="213">
        <f t="shared" si="552"/>
        <v>0</v>
      </c>
      <c r="CS65" s="65"/>
      <c r="CT65" s="24"/>
      <c r="CU65" s="25"/>
      <c r="CV65" s="66">
        <f t="shared" si="20"/>
        <v>0</v>
      </c>
      <c r="CW65" s="24">
        <f t="shared" si="173"/>
        <v>0</v>
      </c>
      <c r="CX65" s="25">
        <f t="shared" si="174"/>
        <v>0</v>
      </c>
      <c r="CY65" s="65"/>
      <c r="CZ65" s="24"/>
      <c r="DA65" s="25"/>
      <c r="DB65" s="65"/>
      <c r="DC65" s="24"/>
      <c r="DD65" s="25"/>
      <c r="DE65" s="65"/>
      <c r="DF65" s="24"/>
      <c r="DG65" s="25"/>
      <c r="DH65" s="65"/>
      <c r="DI65" s="24"/>
      <c r="DJ65" s="25"/>
      <c r="DK65" s="65"/>
      <c r="DL65" s="24"/>
      <c r="DM65" s="25"/>
      <c r="DN65" s="65"/>
      <c r="DO65" s="24"/>
      <c r="DP65" s="25"/>
      <c r="DQ65" s="65"/>
      <c r="DR65" s="24"/>
      <c r="DS65" s="213"/>
      <c r="DT65" s="24">
        <f t="shared" si="21"/>
        <v>0</v>
      </c>
      <c r="DU65" s="24">
        <f t="shared" si="21"/>
        <v>0</v>
      </c>
      <c r="DV65" s="25">
        <f t="shared" si="21"/>
        <v>0</v>
      </c>
      <c r="DW65" s="65"/>
      <c r="DX65" s="24"/>
      <c r="DY65" s="25"/>
      <c r="DZ65" s="65"/>
      <c r="EA65" s="24"/>
      <c r="EB65" s="151"/>
      <c r="EC65" s="24"/>
      <c r="ED65" s="24"/>
      <c r="EE65" s="25"/>
      <c r="EF65" s="65"/>
      <c r="EG65" s="24"/>
      <c r="EH65" s="25"/>
      <c r="EI65" s="24"/>
      <c r="EJ65" s="24"/>
      <c r="EK65" s="25"/>
      <c r="EL65" s="24"/>
      <c r="EM65" s="24"/>
      <c r="EN65" s="25"/>
      <c r="EO65" s="24"/>
      <c r="EP65" s="24"/>
      <c r="EQ65" s="25"/>
      <c r="ER65" s="66">
        <f t="shared" si="548"/>
        <v>0</v>
      </c>
      <c r="ES65" s="65">
        <f t="shared" si="549"/>
        <v>0</v>
      </c>
      <c r="ET65" s="213">
        <f t="shared" si="550"/>
        <v>0</v>
      </c>
      <c r="EU65" s="8"/>
      <c r="EV65" s="5"/>
      <c r="EW65" s="5"/>
      <c r="EX65" s="5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</row>
    <row r="66" spans="1:175" s="81" customFormat="1" ht="16.5" thickBot="1" x14ac:dyDescent="0.3">
      <c r="A66" s="244">
        <v>55</v>
      </c>
      <c r="B66" s="165" t="s">
        <v>84</v>
      </c>
      <c r="C66" s="254" t="s">
        <v>200</v>
      </c>
      <c r="D66" s="17">
        <f t="shared" ref="D66:E66" si="732">SUM(D64:D65)</f>
        <v>0</v>
      </c>
      <c r="E66" s="21">
        <f t="shared" si="732"/>
        <v>0</v>
      </c>
      <c r="F66" s="99">
        <f t="shared" ref="F66" si="733">SUM(F64:F65)</f>
        <v>0</v>
      </c>
      <c r="G66" s="17">
        <f t="shared" ref="G66:H66" si="734">SUM(G64:G65)</f>
        <v>0</v>
      </c>
      <c r="H66" s="21">
        <f t="shared" si="734"/>
        <v>0</v>
      </c>
      <c r="I66" s="99">
        <f t="shared" ref="I66" si="735">SUM(I64:I65)</f>
        <v>0</v>
      </c>
      <c r="J66" s="17">
        <f t="shared" ref="J66:K66" si="736">SUM(J64:J65)</f>
        <v>0</v>
      </c>
      <c r="K66" s="21">
        <f t="shared" si="736"/>
        <v>0</v>
      </c>
      <c r="L66" s="19">
        <f t="shared" ref="L66" si="737">SUM(L64:L65)</f>
        <v>0</v>
      </c>
      <c r="M66" s="30">
        <f t="shared" ref="M66:N66" si="738">SUM(M64:M65)</f>
        <v>0</v>
      </c>
      <c r="N66" s="21">
        <f t="shared" si="738"/>
        <v>0</v>
      </c>
      <c r="O66" s="19">
        <f t="shared" ref="O66" si="739">SUM(O64:O65)</f>
        <v>0</v>
      </c>
      <c r="P66" s="30">
        <f t="shared" ref="P66:Q66" si="740">SUM(P64:P65)</f>
        <v>0</v>
      </c>
      <c r="Q66" s="21">
        <f t="shared" si="740"/>
        <v>0</v>
      </c>
      <c r="R66" s="19">
        <f t="shared" ref="R66" si="741">SUM(R64:R65)</f>
        <v>0</v>
      </c>
      <c r="S66" s="30">
        <f t="shared" ref="S66:T66" si="742">SUM(S64:S65)</f>
        <v>0</v>
      </c>
      <c r="T66" s="21">
        <f t="shared" si="742"/>
        <v>0</v>
      </c>
      <c r="U66" s="19">
        <f t="shared" ref="U66" si="743">SUM(U64:U65)</f>
        <v>0</v>
      </c>
      <c r="V66" s="30">
        <f t="shared" ref="V66:W66" si="744">SUM(V64:V65)</f>
        <v>0</v>
      </c>
      <c r="W66" s="21">
        <f t="shared" si="744"/>
        <v>0</v>
      </c>
      <c r="X66" s="19">
        <f t="shared" ref="X66" si="745">SUM(X64:X65)</f>
        <v>0</v>
      </c>
      <c r="Y66" s="30">
        <f t="shared" ref="Y66:Z66" si="746">SUM(Y64:Y65)</f>
        <v>0</v>
      </c>
      <c r="Z66" s="21">
        <f t="shared" si="746"/>
        <v>0</v>
      </c>
      <c r="AA66" s="19">
        <f t="shared" ref="AA66" si="747">SUM(AA64:AA65)</f>
        <v>0</v>
      </c>
      <c r="AB66" s="30">
        <f t="shared" ref="AB66:AC66" si="748">SUM(AB64:AB65)</f>
        <v>0</v>
      </c>
      <c r="AC66" s="21">
        <f t="shared" si="748"/>
        <v>0</v>
      </c>
      <c r="AD66" s="142"/>
      <c r="AE66" s="21">
        <f t="shared" ref="AE66:AF66" si="749">SUM(AE64:AE65)</f>
        <v>0</v>
      </c>
      <c r="AF66" s="21">
        <f t="shared" si="749"/>
        <v>0</v>
      </c>
      <c r="AG66" s="142"/>
      <c r="AH66" s="104">
        <f t="shared" si="17"/>
        <v>0</v>
      </c>
      <c r="AI66" s="105">
        <f t="shared" si="169"/>
        <v>0</v>
      </c>
      <c r="AJ66" s="106">
        <f t="shared" si="170"/>
        <v>0</v>
      </c>
      <c r="AK66" s="30">
        <f t="shared" ref="AK66:AL66" si="750">SUM(AK64:AK65)</f>
        <v>0</v>
      </c>
      <c r="AL66" s="21">
        <f t="shared" si="750"/>
        <v>0</v>
      </c>
      <c r="AM66" s="19">
        <f t="shared" ref="AM66" si="751">SUM(AM64:AM65)</f>
        <v>0</v>
      </c>
      <c r="AN66" s="30">
        <f t="shared" ref="AN66:AO66" si="752">SUM(AN64:AN65)</f>
        <v>0</v>
      </c>
      <c r="AO66" s="21">
        <f t="shared" si="752"/>
        <v>0</v>
      </c>
      <c r="AP66" s="19">
        <f t="shared" ref="AP66" si="753">SUM(AP64:AP65)</f>
        <v>0</v>
      </c>
      <c r="AQ66" s="30">
        <f t="shared" ref="AQ66:AR66" si="754">SUM(AQ64:AQ65)</f>
        <v>0</v>
      </c>
      <c r="AR66" s="21">
        <f t="shared" si="754"/>
        <v>0</v>
      </c>
      <c r="AS66" s="19">
        <f t="shared" ref="AS66" si="755">SUM(AS64:AS65)</f>
        <v>0</v>
      </c>
      <c r="AT66" s="30">
        <f t="shared" ref="AT66:AU66" si="756">SUM(AT64:AT65)</f>
        <v>0</v>
      </c>
      <c r="AU66" s="21">
        <f t="shared" si="756"/>
        <v>0</v>
      </c>
      <c r="AV66" s="19">
        <f t="shared" ref="AV66" si="757">SUM(AV64:AV65)</f>
        <v>0</v>
      </c>
      <c r="AW66" s="17">
        <f t="shared" si="18"/>
        <v>0</v>
      </c>
      <c r="AX66" s="30">
        <f t="shared" si="171"/>
        <v>0</v>
      </c>
      <c r="AY66" s="19">
        <f t="shared" si="172"/>
        <v>0</v>
      </c>
      <c r="AZ66" s="30">
        <f t="shared" ref="AZ66:BA66" si="758">SUM(AZ64:AZ65)</f>
        <v>0</v>
      </c>
      <c r="BA66" s="21">
        <f t="shared" si="758"/>
        <v>0</v>
      </c>
      <c r="BB66" s="19">
        <f t="shared" ref="BB66" si="759">SUM(BB64:BB65)</f>
        <v>0</v>
      </c>
      <c r="BC66" s="30">
        <f t="shared" ref="BC66:BD66" si="760">SUM(BC64:BC65)</f>
        <v>0</v>
      </c>
      <c r="BD66" s="21">
        <f t="shared" si="760"/>
        <v>0</v>
      </c>
      <c r="BE66" s="19">
        <f t="shared" ref="BE66" si="761">SUM(BE64:BE65)</f>
        <v>0</v>
      </c>
      <c r="BF66" s="30">
        <f t="shared" ref="BF66:BG66" si="762">SUM(BF64:BF65)</f>
        <v>0</v>
      </c>
      <c r="BG66" s="21">
        <f t="shared" si="762"/>
        <v>0</v>
      </c>
      <c r="BH66" s="19">
        <f t="shared" ref="BH66" si="763">SUM(BH64:BH65)</f>
        <v>0</v>
      </c>
      <c r="BI66" s="30">
        <f t="shared" ref="BI66:BJ66" si="764">SUM(BI64:BI65)</f>
        <v>0</v>
      </c>
      <c r="BJ66" s="21">
        <f t="shared" si="764"/>
        <v>0</v>
      </c>
      <c r="BK66" s="19">
        <f t="shared" ref="BK66" si="765">SUM(BK64:BK65)</f>
        <v>0</v>
      </c>
      <c r="BL66" s="30">
        <f t="shared" ref="BL66:BM66" si="766">SUM(BL64:BL65)</f>
        <v>0</v>
      </c>
      <c r="BM66" s="21">
        <f t="shared" si="766"/>
        <v>0</v>
      </c>
      <c r="BN66" s="19">
        <f t="shared" ref="BN66" si="767">SUM(BN64:BN65)</f>
        <v>0</v>
      </c>
      <c r="BO66" s="30">
        <f t="shared" ref="BO66:BP66" si="768">SUM(BO64:BO65)</f>
        <v>0</v>
      </c>
      <c r="BP66" s="21">
        <f t="shared" si="768"/>
        <v>0</v>
      </c>
      <c r="BQ66" s="19">
        <f t="shared" ref="BQ66" si="769">SUM(BQ64:BQ65)</f>
        <v>0</v>
      </c>
      <c r="BR66" s="30">
        <f t="shared" ref="BR66:BS66" si="770">SUM(BR64:BR65)</f>
        <v>0</v>
      </c>
      <c r="BS66" s="21">
        <f t="shared" si="770"/>
        <v>0</v>
      </c>
      <c r="BT66" s="19">
        <f t="shared" ref="BT66" si="771">SUM(BT64:BT65)</f>
        <v>0</v>
      </c>
      <c r="BU66" s="30">
        <f t="shared" ref="BU66:BV66" si="772">SUM(BU64:BU65)</f>
        <v>0</v>
      </c>
      <c r="BV66" s="21">
        <f t="shared" si="772"/>
        <v>0</v>
      </c>
      <c r="BW66" s="19">
        <f t="shared" ref="BW66" si="773">SUM(BW64:BW65)</f>
        <v>0</v>
      </c>
      <c r="BX66" s="30">
        <f t="shared" ref="BX66:BY66" si="774">SUM(BX64:BX65)</f>
        <v>0</v>
      </c>
      <c r="BY66" s="21">
        <f t="shared" si="774"/>
        <v>0</v>
      </c>
      <c r="BZ66" s="19">
        <f t="shared" ref="BZ66" si="775">SUM(BZ64:BZ65)</f>
        <v>0</v>
      </c>
      <c r="CA66" s="30">
        <f t="shared" si="7"/>
        <v>0</v>
      </c>
      <c r="CB66" s="21">
        <f t="shared" si="7"/>
        <v>0</v>
      </c>
      <c r="CC66" s="19">
        <f t="shared" si="7"/>
        <v>0</v>
      </c>
      <c r="CD66" s="30">
        <f t="shared" ref="CD66:CE66" si="776">SUM(CD64:CD65)</f>
        <v>0</v>
      </c>
      <c r="CE66" s="21">
        <f t="shared" si="776"/>
        <v>0</v>
      </c>
      <c r="CF66" s="19">
        <f t="shared" ref="CF66" si="777">SUM(CF64:CF65)</f>
        <v>0</v>
      </c>
      <c r="CG66" s="30">
        <f t="shared" ref="CG66:CH66" si="778">SUM(CG64:CG65)</f>
        <v>0</v>
      </c>
      <c r="CH66" s="21">
        <f t="shared" si="778"/>
        <v>0</v>
      </c>
      <c r="CI66" s="19">
        <f t="shared" ref="CI66" si="779">SUM(CI64:CI65)</f>
        <v>0</v>
      </c>
      <c r="CJ66" s="30">
        <f t="shared" ref="CJ66:CK66" si="780">SUM(CJ64:CJ65)</f>
        <v>0</v>
      </c>
      <c r="CK66" s="21">
        <f t="shared" si="780"/>
        <v>0</v>
      </c>
      <c r="CL66" s="19">
        <f t="shared" ref="CL66" si="781">SUM(CL64:CL65)</f>
        <v>0</v>
      </c>
      <c r="CM66" s="30">
        <f t="shared" ref="CM66:CP66" si="782">SUM(CM64:CM65)</f>
        <v>0</v>
      </c>
      <c r="CN66" s="21">
        <f t="shared" si="782"/>
        <v>0</v>
      </c>
      <c r="CO66" s="19">
        <f t="shared" ref="CO66" si="783">SUM(CO64:CO65)</f>
        <v>0</v>
      </c>
      <c r="CP66" s="30">
        <f t="shared" si="782"/>
        <v>0</v>
      </c>
      <c r="CQ66" s="21">
        <f t="shared" si="551"/>
        <v>0</v>
      </c>
      <c r="CR66" s="19">
        <f t="shared" si="552"/>
        <v>0</v>
      </c>
      <c r="CS66" s="30">
        <f t="shared" ref="CS66:CT66" si="784">SUM(CS64:CS65)</f>
        <v>0</v>
      </c>
      <c r="CT66" s="21">
        <f t="shared" si="784"/>
        <v>0</v>
      </c>
      <c r="CU66" s="19">
        <f t="shared" ref="CU66" si="785">SUM(CU64:CU65)</f>
        <v>0</v>
      </c>
      <c r="CV66" s="17">
        <f t="shared" si="20"/>
        <v>0</v>
      </c>
      <c r="CW66" s="21">
        <f t="shared" si="173"/>
        <v>0</v>
      </c>
      <c r="CX66" s="19">
        <f t="shared" si="174"/>
        <v>0</v>
      </c>
      <c r="CY66" s="30">
        <f t="shared" ref="CY66:CZ66" si="786">SUM(CY64:CY65)</f>
        <v>0</v>
      </c>
      <c r="CZ66" s="21">
        <f t="shared" si="786"/>
        <v>0</v>
      </c>
      <c r="DA66" s="19">
        <f t="shared" ref="DA66" si="787">SUM(DA64:DA65)</f>
        <v>0</v>
      </c>
      <c r="DB66" s="30">
        <f t="shared" ref="DB66:DC66" si="788">SUM(DB64:DB65)</f>
        <v>0</v>
      </c>
      <c r="DC66" s="21">
        <f t="shared" si="788"/>
        <v>0</v>
      </c>
      <c r="DD66" s="19">
        <f t="shared" ref="DD66" si="789">SUM(DD64:DD65)</f>
        <v>0</v>
      </c>
      <c r="DE66" s="30">
        <f t="shared" ref="DE66:DF66" si="790">SUM(DE64:DE65)</f>
        <v>0</v>
      </c>
      <c r="DF66" s="21">
        <f t="shared" si="790"/>
        <v>0</v>
      </c>
      <c r="DG66" s="19">
        <f t="shared" ref="DG66" si="791">SUM(DG64:DG65)</f>
        <v>0</v>
      </c>
      <c r="DH66" s="30">
        <f t="shared" ref="DH66:DI66" si="792">SUM(DH64:DH65)</f>
        <v>0</v>
      </c>
      <c r="DI66" s="21">
        <f t="shared" si="792"/>
        <v>0</v>
      </c>
      <c r="DJ66" s="19">
        <f t="shared" ref="DJ66" si="793">SUM(DJ64:DJ65)</f>
        <v>0</v>
      </c>
      <c r="DK66" s="30">
        <f t="shared" ref="DK66:DL66" si="794">SUM(DK64:DK65)</f>
        <v>0</v>
      </c>
      <c r="DL66" s="21">
        <f t="shared" si="794"/>
        <v>0</v>
      </c>
      <c r="DM66" s="19">
        <f t="shared" ref="DM66" si="795">SUM(DM64:DM65)</f>
        <v>0</v>
      </c>
      <c r="DN66" s="30">
        <f t="shared" ref="DN66:DO66" si="796">SUM(DN64:DN65)</f>
        <v>0</v>
      </c>
      <c r="DO66" s="21">
        <f t="shared" si="796"/>
        <v>0</v>
      </c>
      <c r="DP66" s="19">
        <f t="shared" ref="DP66" si="797">SUM(DP64:DP65)</f>
        <v>0</v>
      </c>
      <c r="DQ66" s="30">
        <f t="shared" ref="DQ66:DR66" si="798">SUM(DQ64:DQ65)</f>
        <v>0</v>
      </c>
      <c r="DR66" s="21">
        <f t="shared" si="798"/>
        <v>0</v>
      </c>
      <c r="DS66" s="19">
        <f t="shared" ref="DS66" si="799">SUM(DS64:DS65)</f>
        <v>0</v>
      </c>
      <c r="DT66" s="30">
        <f t="shared" si="21"/>
        <v>0</v>
      </c>
      <c r="DU66" s="21">
        <f t="shared" si="21"/>
        <v>0</v>
      </c>
      <c r="DV66" s="19">
        <f t="shared" si="21"/>
        <v>0</v>
      </c>
      <c r="DW66" s="30">
        <f t="shared" ref="DW66:DX66" si="800">SUM(DW64:DW65)</f>
        <v>0</v>
      </c>
      <c r="DX66" s="21">
        <f t="shared" si="800"/>
        <v>0</v>
      </c>
      <c r="DY66" s="19">
        <f t="shared" ref="DY66" si="801">SUM(DY64:DY65)</f>
        <v>0</v>
      </c>
      <c r="DZ66" s="30">
        <f>SUM(DZ64:DZ65)</f>
        <v>0</v>
      </c>
      <c r="EA66" s="21">
        <f>SUM(EA64:EA65)</f>
        <v>0</v>
      </c>
      <c r="EB66" s="142"/>
      <c r="EC66" s="21">
        <f>SUM(EC64:EC65)</f>
        <v>0</v>
      </c>
      <c r="ED66" s="21">
        <f>SUM(ED64:ED65)</f>
        <v>0</v>
      </c>
      <c r="EE66" s="19">
        <f>SUM(EE64:EE65)</f>
        <v>0</v>
      </c>
      <c r="EF66" s="30">
        <f t="shared" ref="EF66:EG66" si="802">SUM(EF64:EF65)</f>
        <v>0</v>
      </c>
      <c r="EG66" s="21">
        <f t="shared" si="802"/>
        <v>0</v>
      </c>
      <c r="EH66" s="19">
        <f t="shared" ref="EH66" si="803">SUM(EH64:EH65)</f>
        <v>0</v>
      </c>
      <c r="EI66" s="21">
        <f t="shared" ref="EI66:EQ66" si="804">SUM(EI64:EI65)</f>
        <v>0</v>
      </c>
      <c r="EJ66" s="21">
        <f t="shared" si="804"/>
        <v>0</v>
      </c>
      <c r="EK66" s="19">
        <f t="shared" si="804"/>
        <v>0</v>
      </c>
      <c r="EL66" s="21">
        <f t="shared" si="804"/>
        <v>0</v>
      </c>
      <c r="EM66" s="21">
        <f t="shared" si="804"/>
        <v>0</v>
      </c>
      <c r="EN66" s="19">
        <f t="shared" si="804"/>
        <v>0</v>
      </c>
      <c r="EO66" s="21">
        <f t="shared" si="804"/>
        <v>0</v>
      </c>
      <c r="EP66" s="21">
        <f t="shared" si="804"/>
        <v>0</v>
      </c>
      <c r="EQ66" s="19">
        <f t="shared" si="804"/>
        <v>0</v>
      </c>
      <c r="ER66" s="17">
        <f t="shared" si="548"/>
        <v>0</v>
      </c>
      <c r="ES66" s="30">
        <f t="shared" si="549"/>
        <v>0</v>
      </c>
      <c r="ET66" s="9">
        <f t="shared" si="550"/>
        <v>0</v>
      </c>
      <c r="EU66" s="8"/>
      <c r="EV66" s="5"/>
      <c r="EW66" s="5"/>
      <c r="EX66" s="5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</row>
    <row r="67" spans="1:175" s="83" customFormat="1" ht="16.5" thickBot="1" x14ac:dyDescent="0.3">
      <c r="A67" s="244">
        <v>56</v>
      </c>
      <c r="B67" s="165" t="s">
        <v>85</v>
      </c>
      <c r="C67" s="254" t="s">
        <v>201</v>
      </c>
      <c r="D67" s="17">
        <f t="shared" ref="D67:E67" si="805">SUM(D40,D41,D48,D59,D62,D63,D66)</f>
        <v>3705</v>
      </c>
      <c r="E67" s="21">
        <f t="shared" si="805"/>
        <v>0</v>
      </c>
      <c r="F67" s="99">
        <f t="shared" ref="F67" si="806">SUM(F40,F41,F48,F59,F62,F63,F66)</f>
        <v>19272</v>
      </c>
      <c r="G67" s="17">
        <f t="shared" ref="G67:H67" si="807">SUM(G40,G41,G48,G59,G62,G63,G66)</f>
        <v>8784</v>
      </c>
      <c r="H67" s="21">
        <f t="shared" si="807"/>
        <v>13154</v>
      </c>
      <c r="I67" s="99">
        <f t="shared" ref="I67" si="808">SUM(I40,I41,I48,I59,I62,I63,I66)</f>
        <v>8027</v>
      </c>
      <c r="J67" s="17">
        <f t="shared" ref="J67:K67" si="809">SUM(J40,J41,J48,J59,J62,J63,J66)</f>
        <v>216768</v>
      </c>
      <c r="K67" s="21">
        <f t="shared" si="809"/>
        <v>216768</v>
      </c>
      <c r="L67" s="19">
        <f t="shared" ref="L67" si="810">SUM(L40,L41,L48,L59,L62,L63,L66)</f>
        <v>145479</v>
      </c>
      <c r="M67" s="30">
        <f t="shared" ref="M67:N67" si="811">SUM(M40,M41,M48,M59,M62,M63,M66)</f>
        <v>225552</v>
      </c>
      <c r="N67" s="21">
        <f t="shared" si="811"/>
        <v>229922</v>
      </c>
      <c r="O67" s="19">
        <f t="shared" ref="O67" si="812">SUM(O40,O41,O48,O59,O62,O63,O66)</f>
        <v>153506</v>
      </c>
      <c r="P67" s="30">
        <f t="shared" ref="P67:Q67" si="813">SUM(P40,P41,P48,P59,P62,P63,P66)</f>
        <v>8674</v>
      </c>
      <c r="Q67" s="21">
        <f t="shared" si="813"/>
        <v>8674</v>
      </c>
      <c r="R67" s="19">
        <f t="shared" ref="R67" si="814">SUM(R40,R41,R48,R59,R62,R63,R66)</f>
        <v>10092</v>
      </c>
      <c r="S67" s="30">
        <f t="shared" ref="S67:T67" si="815">SUM(S40,S41,S48,S59,S62,S63,S66)</f>
        <v>6456</v>
      </c>
      <c r="T67" s="21">
        <f t="shared" si="815"/>
        <v>6456</v>
      </c>
      <c r="U67" s="19">
        <f t="shared" ref="U67" si="816">SUM(U40,U41,U48,U59,U62,U63,U66)</f>
        <v>5876</v>
      </c>
      <c r="V67" s="30">
        <f t="shared" ref="V67:W67" si="817">SUM(V40,V41,V48,V59,V62,V63,V66)</f>
        <v>7210</v>
      </c>
      <c r="W67" s="21">
        <f t="shared" si="817"/>
        <v>7210</v>
      </c>
      <c r="X67" s="19">
        <f t="shared" ref="X67" si="818">SUM(X40,X41,X48,X59,X62,X63,X66)</f>
        <v>6612</v>
      </c>
      <c r="Y67" s="30">
        <f t="shared" ref="Y67:Z67" si="819">SUM(Y40,Y41,Y48,Y59,Y62,Y63,Y66)</f>
        <v>1741</v>
      </c>
      <c r="Z67" s="21">
        <f t="shared" si="819"/>
        <v>1741</v>
      </c>
      <c r="AA67" s="19">
        <f t="shared" ref="AA67" si="820">SUM(AA40,AA41,AA48,AA59,AA62,AA63,AA66)</f>
        <v>1930</v>
      </c>
      <c r="AB67" s="30">
        <f t="shared" ref="AB67:AC67" si="821">SUM(AB40,AB41,AB48,AB59,AB62,AB63,AB66)</f>
        <v>15407</v>
      </c>
      <c r="AC67" s="21">
        <f t="shared" si="821"/>
        <v>15407</v>
      </c>
      <c r="AD67" s="142">
        <f>AC67/AB67</f>
        <v>1</v>
      </c>
      <c r="AE67" s="21">
        <f t="shared" ref="AE67:AF67" si="822">SUM(AE40,AE41,AE48,AE59,AE62,AE63,AE66)</f>
        <v>14650</v>
      </c>
      <c r="AF67" s="21">
        <f t="shared" si="822"/>
        <v>2776</v>
      </c>
      <c r="AG67" s="142">
        <f t="shared" si="16"/>
        <v>0.18948805460750853</v>
      </c>
      <c r="AH67" s="107">
        <f t="shared" si="17"/>
        <v>15407</v>
      </c>
      <c r="AI67" s="108">
        <f t="shared" si="169"/>
        <v>15407</v>
      </c>
      <c r="AJ67" s="109">
        <f t="shared" si="170"/>
        <v>14418</v>
      </c>
      <c r="AK67" s="30">
        <f t="shared" ref="AK67:AL67" si="823">SUM(AK40,AK41,AK48,AK59,AK62,AK63,AK66)</f>
        <v>2776</v>
      </c>
      <c r="AL67" s="21">
        <f t="shared" si="823"/>
        <v>2776</v>
      </c>
      <c r="AM67" s="19">
        <f t="shared" ref="AM67" si="824">SUM(AM40,AM41,AM48,AM59,AM62,AM63,AM66)</f>
        <v>2148</v>
      </c>
      <c r="AN67" s="30">
        <f t="shared" ref="AN67:AO67" si="825">SUM(AN40,AN41,AN48,AN59,AN62,AN63,AN66)</f>
        <v>11054</v>
      </c>
      <c r="AO67" s="21">
        <f t="shared" si="825"/>
        <v>11054</v>
      </c>
      <c r="AP67" s="19">
        <f t="shared" ref="AP67" si="826">SUM(AP40,AP41,AP48,AP59,AP62,AP63,AP66)</f>
        <v>15003</v>
      </c>
      <c r="AQ67" s="30">
        <f t="shared" ref="AQ67:AR67" si="827">SUM(AQ40,AQ41,AQ48,AQ59,AQ62,AQ63,AQ66)</f>
        <v>43399</v>
      </c>
      <c r="AR67" s="21">
        <f t="shared" si="827"/>
        <v>43399</v>
      </c>
      <c r="AS67" s="19">
        <f t="shared" ref="AS67" si="828">SUM(AS40,AS41,AS48,AS59,AS62,AS63,AS66)</f>
        <v>39540</v>
      </c>
      <c r="AT67" s="30">
        <f t="shared" ref="AT67:AU67" si="829">SUM(AT40,AT41,AT48,AT59,AT62,AT63,AT66)</f>
        <v>308</v>
      </c>
      <c r="AU67" s="21">
        <f t="shared" si="829"/>
        <v>308</v>
      </c>
      <c r="AV67" s="19">
        <f t="shared" ref="AV67" si="830">SUM(AV40,AV41,AV48,AV59,AV62,AV63,AV66)</f>
        <v>215</v>
      </c>
      <c r="AW67" s="17">
        <f t="shared" si="18"/>
        <v>57537</v>
      </c>
      <c r="AX67" s="30">
        <f t="shared" si="171"/>
        <v>57537</v>
      </c>
      <c r="AY67" s="19">
        <f t="shared" si="172"/>
        <v>56906</v>
      </c>
      <c r="AZ67" s="30">
        <f t="shared" ref="AZ67:BA67" si="831">SUM(AZ40,AZ41,AZ48,AZ59,AZ62,AZ63,AZ66)</f>
        <v>4500</v>
      </c>
      <c r="BA67" s="21">
        <f t="shared" si="831"/>
        <v>4500</v>
      </c>
      <c r="BB67" s="19">
        <f t="shared" ref="BB67" si="832">SUM(BB40,BB41,BB48,BB59,BB62,BB63,BB66)</f>
        <v>13</v>
      </c>
      <c r="BC67" s="30">
        <f t="shared" ref="BC67:BD67" si="833">SUM(BC40,BC41,BC48,BC59,BC62,BC63,BC66)</f>
        <v>0</v>
      </c>
      <c r="BD67" s="21">
        <f t="shared" si="833"/>
        <v>0</v>
      </c>
      <c r="BE67" s="19">
        <f t="shared" ref="BE67" si="834">SUM(BE40,BE41,BE48,BE59,BE62,BE63,BE66)</f>
        <v>0</v>
      </c>
      <c r="BF67" s="30">
        <f t="shared" ref="BF67:BG67" si="835">SUM(BF40,BF41,BF48,BF59,BF62,BF63,BF66)</f>
        <v>1572</v>
      </c>
      <c r="BG67" s="21">
        <f t="shared" si="835"/>
        <v>1572</v>
      </c>
      <c r="BH67" s="19">
        <f t="shared" ref="BH67" si="836">SUM(BH40,BH41,BH48,BH59,BH62,BH63,BH66)</f>
        <v>1705</v>
      </c>
      <c r="BI67" s="30">
        <f t="shared" ref="BI67:BJ67" si="837">SUM(BI40,BI41,BI48,BI59,BI62,BI63,BI66)</f>
        <v>12117</v>
      </c>
      <c r="BJ67" s="21">
        <f t="shared" si="837"/>
        <v>12117</v>
      </c>
      <c r="BK67" s="19">
        <f t="shared" ref="BK67" si="838">SUM(BK40,BK41,BK48,BK59,BK62,BK63,BK66)</f>
        <v>13984</v>
      </c>
      <c r="BL67" s="30">
        <f t="shared" ref="BL67:BM67" si="839">SUM(BL40,BL41,BL48,BL59,BL62,BL63,BL66)</f>
        <v>99499</v>
      </c>
      <c r="BM67" s="21">
        <f t="shared" si="839"/>
        <v>99499</v>
      </c>
      <c r="BN67" s="19">
        <f t="shared" ref="BN67" si="840">SUM(BN40,BN41,BN48,BN59,BN62,BN63,BN66)</f>
        <v>72844</v>
      </c>
      <c r="BO67" s="30">
        <f t="shared" ref="BO67:BP67" si="841">SUM(BO40,BO41,BO48,BO59,BO62,BO63,BO66)</f>
        <v>578</v>
      </c>
      <c r="BP67" s="21">
        <f t="shared" si="841"/>
        <v>578</v>
      </c>
      <c r="BQ67" s="19">
        <f t="shared" ref="BQ67" si="842">SUM(BQ40,BQ41,BQ48,BQ59,BQ62,BQ63,BQ66)</f>
        <v>703</v>
      </c>
      <c r="BR67" s="30">
        <f t="shared" ref="BR67:BS67" si="843">SUM(BR40,BR41,BR48,BR59,BR62,BR63,BR66)</f>
        <v>118266</v>
      </c>
      <c r="BS67" s="21">
        <f t="shared" si="843"/>
        <v>118266</v>
      </c>
      <c r="BT67" s="19">
        <f t="shared" ref="BT67" si="844">SUM(BT40,BT41,BT48,BT59,BT62,BT63,BT66)</f>
        <v>89249</v>
      </c>
      <c r="BU67" s="30">
        <f t="shared" ref="BU67:BV67" si="845">SUM(BU40,BU41,BU48,BU59,BU62,BU63,BU66)</f>
        <v>0</v>
      </c>
      <c r="BV67" s="21">
        <f t="shared" si="845"/>
        <v>0</v>
      </c>
      <c r="BW67" s="19">
        <f t="shared" ref="BW67" si="846">SUM(BW40,BW41,BW48,BW59,BW62,BW63,BW66)</f>
        <v>0</v>
      </c>
      <c r="BX67" s="30">
        <f t="shared" ref="BX67:BY67" si="847">SUM(BX40,BX41,BX48,BX59,BX62,BX63,BX66)</f>
        <v>0</v>
      </c>
      <c r="BY67" s="21">
        <f t="shared" si="847"/>
        <v>0</v>
      </c>
      <c r="BZ67" s="19">
        <f t="shared" ref="BZ67" si="848">SUM(BZ40,BZ41,BZ48,BZ59,BZ62,BZ63,BZ66)</f>
        <v>0</v>
      </c>
      <c r="CA67" s="30">
        <f t="shared" si="7"/>
        <v>0</v>
      </c>
      <c r="CB67" s="21">
        <f t="shared" si="7"/>
        <v>0</v>
      </c>
      <c r="CC67" s="19">
        <f t="shared" si="7"/>
        <v>0</v>
      </c>
      <c r="CD67" s="30">
        <f t="shared" ref="CD67:CE67" si="849">SUM(CD40,CD41,CD48,CD59,CD62,CD63,CD66)</f>
        <v>0</v>
      </c>
      <c r="CE67" s="21">
        <f t="shared" si="849"/>
        <v>0</v>
      </c>
      <c r="CF67" s="19">
        <f t="shared" ref="CF67" si="850">SUM(CF40,CF41,CF48,CF59,CF62,CF63,CF66)</f>
        <v>512</v>
      </c>
      <c r="CG67" s="30">
        <f t="shared" ref="CG67:CH67" si="851">SUM(CG40,CG41,CG48,CG59,CG62,CG63,CG66)</f>
        <v>1641</v>
      </c>
      <c r="CH67" s="21">
        <f t="shared" si="851"/>
        <v>1641</v>
      </c>
      <c r="CI67" s="19">
        <f t="shared" ref="CI67" si="852">SUM(CI40,CI41,CI48,CI59,CI62,CI63,CI66)</f>
        <v>244</v>
      </c>
      <c r="CJ67" s="30">
        <f t="shared" ref="CJ67:CK67" si="853">SUM(CJ40,CJ41,CJ48,CJ59,CJ62,CJ63,CJ66)</f>
        <v>3044</v>
      </c>
      <c r="CK67" s="21">
        <f t="shared" si="853"/>
        <v>3044</v>
      </c>
      <c r="CL67" s="19">
        <f t="shared" ref="CL67" si="854">SUM(CL40,CL41,CL48,CL59,CL62,CL63,CL66)</f>
        <v>4588</v>
      </c>
      <c r="CM67" s="30">
        <f t="shared" ref="CM67:CN67" si="855">SUM(CM40,CM41,CM48,CM59,CM62,CM63,CM66)</f>
        <v>3463</v>
      </c>
      <c r="CN67" s="21">
        <f t="shared" si="855"/>
        <v>3463</v>
      </c>
      <c r="CO67" s="19">
        <f t="shared" ref="CO67" si="856">SUM(CO40,CO41,CO48,CO59,CO62,CO63,CO66)</f>
        <v>0</v>
      </c>
      <c r="CP67" s="30">
        <f t="shared" ref="CP67" si="857">SUM(CP40,CP41,CP48,CP59,CP62,CP63,CP66)</f>
        <v>8148</v>
      </c>
      <c r="CQ67" s="21">
        <f t="shared" si="551"/>
        <v>8148</v>
      </c>
      <c r="CR67" s="19">
        <f t="shared" si="552"/>
        <v>5344</v>
      </c>
      <c r="CS67" s="30">
        <f t="shared" ref="CS67:CT67" si="858">SUM(CS40,CS41,CS48,CS59,CS62,CS63,CS66)</f>
        <v>0</v>
      </c>
      <c r="CT67" s="21">
        <f t="shared" si="858"/>
        <v>0</v>
      </c>
      <c r="CU67" s="19">
        <f t="shared" ref="CU67" si="859">SUM(CU40,CU41,CU48,CU59,CU62,CU63,CU66)</f>
        <v>0</v>
      </c>
      <c r="CV67" s="17">
        <f t="shared" si="20"/>
        <v>437289</v>
      </c>
      <c r="CW67" s="21">
        <f t="shared" si="173"/>
        <v>437954</v>
      </c>
      <c r="CX67" s="19">
        <f t="shared" si="174"/>
        <v>348787</v>
      </c>
      <c r="CY67" s="30">
        <f t="shared" ref="CY67:CZ67" si="860">SUM(CY40,CY41,CY48,CY59,CY62,CY63,CY66)</f>
        <v>8764</v>
      </c>
      <c r="CZ67" s="21">
        <f t="shared" si="860"/>
        <v>13348</v>
      </c>
      <c r="DA67" s="19">
        <f t="shared" ref="DA67" si="861">SUM(DA40,DA41,DA48,DA59,DA62,DA63,DA66)</f>
        <v>12027</v>
      </c>
      <c r="DB67" s="30">
        <f t="shared" ref="DB67:DC67" si="862">SUM(DB40,DB41,DB48,DB59,DB62,DB63,DB66)</f>
        <v>36533</v>
      </c>
      <c r="DC67" s="21">
        <f t="shared" si="862"/>
        <v>45327</v>
      </c>
      <c r="DD67" s="19">
        <f t="shared" ref="DD67" si="863">SUM(DD40,DD41,DD48,DD59,DD62,DD63,DD66)</f>
        <v>48246</v>
      </c>
      <c r="DE67" s="30">
        <f t="shared" ref="DE67:DF67" si="864">SUM(DE40,DE41,DE48,DE59,DE62,DE63,DE66)</f>
        <v>14421</v>
      </c>
      <c r="DF67" s="21">
        <f t="shared" si="864"/>
        <v>1562</v>
      </c>
      <c r="DG67" s="19">
        <f t="shared" ref="DG67" si="865">SUM(DG40,DG41,DG48,DG59,DG62,DG63,DG66)</f>
        <v>1562</v>
      </c>
      <c r="DH67" s="30">
        <f t="shared" ref="DH67:DI67" si="866">SUM(DH40,DH41,DH48,DH59,DH62,DH63,DH66)</f>
        <v>39121</v>
      </c>
      <c r="DI67" s="21">
        <f t="shared" si="866"/>
        <v>46119</v>
      </c>
      <c r="DJ67" s="19">
        <f t="shared" ref="DJ67" si="867">SUM(DJ40,DJ41,DJ48,DJ59,DJ62,DJ63,DJ66)</f>
        <v>70571</v>
      </c>
      <c r="DK67" s="30">
        <f t="shared" ref="DK67:DL67" si="868">SUM(DK40,DK41,DK48,DK59,DK62,DK63,DK66)</f>
        <v>19538</v>
      </c>
      <c r="DL67" s="21">
        <f t="shared" si="868"/>
        <v>59871</v>
      </c>
      <c r="DM67" s="19">
        <f t="shared" ref="DM67" si="869">SUM(DM40,DM41,DM48,DM59,DM62,DM63,DM66)</f>
        <v>73630</v>
      </c>
      <c r="DN67" s="30">
        <f t="shared" ref="DN67:DO67" si="870">SUM(DN40,DN41,DN48,DN59,DN62,DN63,DN66)</f>
        <v>3937</v>
      </c>
      <c r="DO67" s="21">
        <f t="shared" si="870"/>
        <v>17722</v>
      </c>
      <c r="DP67" s="19">
        <f t="shared" ref="DP67" si="871">SUM(DP40,DP41,DP48,DP59,DP62,DP63,DP66)</f>
        <v>17465</v>
      </c>
      <c r="DQ67" s="30">
        <f t="shared" ref="DQ67:DR67" si="872">SUM(DQ40,DQ41,DQ48,DQ59,DQ62,DQ63,DQ66)</f>
        <v>101248</v>
      </c>
      <c r="DR67" s="21">
        <f t="shared" si="872"/>
        <v>129075</v>
      </c>
      <c r="DS67" s="19">
        <f t="shared" ref="DS67" si="873">SUM(DS40,DS41,DS48,DS59,DS62,DS63,DS66)</f>
        <v>142878</v>
      </c>
      <c r="DT67" s="30">
        <f t="shared" si="21"/>
        <v>223562</v>
      </c>
      <c r="DU67" s="21">
        <f t="shared" si="21"/>
        <v>313024</v>
      </c>
      <c r="DV67" s="19">
        <f t="shared" si="21"/>
        <v>366379</v>
      </c>
      <c r="DW67" s="30">
        <f t="shared" ref="DW67:DX67" si="874">SUM(DW40,DW41,DW48,DW59,DW62,DW63,DW66)</f>
        <v>0</v>
      </c>
      <c r="DX67" s="21">
        <f t="shared" si="874"/>
        <v>0</v>
      </c>
      <c r="DY67" s="19">
        <f t="shared" ref="DY67" si="875">SUM(DY40,DY41,DY48,DY59,DY62,DY63,DY66)</f>
        <v>0</v>
      </c>
      <c r="DZ67" s="30">
        <f>SUM(DZ40,DZ41,DZ48,DZ59,DZ62,DZ63,DZ66)</f>
        <v>0</v>
      </c>
      <c r="EA67" s="21">
        <f>SUM(EA40,EA41,EA48,EA59,EA62,EA63,EA66)</f>
        <v>0</v>
      </c>
      <c r="EB67" s="142"/>
      <c r="EC67" s="21">
        <f>SUM(EC40,EC41,EC48,EC59,EC62,EC63,EC66)</f>
        <v>0</v>
      </c>
      <c r="ED67" s="21">
        <f>SUM(ED40,ED41,ED48,ED59,ED62,ED63,ED66)</f>
        <v>0</v>
      </c>
      <c r="EE67" s="19">
        <f>SUM(EE40,EE41,EE48,EE59,EE62,EE63,EE66)</f>
        <v>284</v>
      </c>
      <c r="EF67" s="30">
        <f t="shared" ref="EF67:EG67" si="876">SUM(EF40,EF41,EF48,EF59,EF62,EF63,EF66)</f>
        <v>0</v>
      </c>
      <c r="EG67" s="21">
        <f t="shared" si="876"/>
        <v>0</v>
      </c>
      <c r="EH67" s="19">
        <f t="shared" ref="EH67" si="877">SUM(EH40,EH41,EH48,EH59,EH62,EH63,EH66)</f>
        <v>16493</v>
      </c>
      <c r="EI67" s="21">
        <f t="shared" ref="EI67:EQ67" si="878">SUM(EI40,EI41,EI48,EI59,EI62,EI63,EI66)</f>
        <v>0</v>
      </c>
      <c r="EJ67" s="21">
        <f t="shared" si="878"/>
        <v>0</v>
      </c>
      <c r="EK67" s="19">
        <f t="shared" si="878"/>
        <v>0</v>
      </c>
      <c r="EL67" s="21">
        <f t="shared" si="878"/>
        <v>0</v>
      </c>
      <c r="EM67" s="21">
        <f t="shared" si="878"/>
        <v>0</v>
      </c>
      <c r="EN67" s="19">
        <f t="shared" si="878"/>
        <v>0</v>
      </c>
      <c r="EO67" s="21">
        <f t="shared" si="878"/>
        <v>0</v>
      </c>
      <c r="EP67" s="21">
        <f t="shared" si="878"/>
        <v>0</v>
      </c>
      <c r="EQ67" s="19">
        <f t="shared" si="878"/>
        <v>0</v>
      </c>
      <c r="ER67" s="17">
        <f t="shared" si="548"/>
        <v>660851</v>
      </c>
      <c r="ES67" s="30">
        <f t="shared" si="549"/>
        <v>750978</v>
      </c>
      <c r="ET67" s="9">
        <f t="shared" si="550"/>
        <v>731943</v>
      </c>
      <c r="EU67" s="82"/>
      <c r="EV67" s="5"/>
      <c r="EW67" s="5"/>
      <c r="EX67" s="5"/>
      <c r="EY67" s="54"/>
      <c r="EZ67" s="54"/>
      <c r="FA67" s="54"/>
      <c r="FB67" s="54"/>
      <c r="FC67" s="54"/>
      <c r="FD67" s="54"/>
      <c r="FE67" s="54"/>
      <c r="FF67" s="54"/>
      <c r="FG67" s="54"/>
      <c r="FH67" s="54"/>
      <c r="FI67" s="54"/>
      <c r="FJ67" s="54"/>
      <c r="FK67" s="54"/>
      <c r="FL67" s="54"/>
      <c r="FM67" s="54"/>
      <c r="FN67" s="54"/>
      <c r="FO67" s="54"/>
      <c r="FP67" s="54"/>
      <c r="FQ67" s="54"/>
      <c r="FR67" s="54"/>
      <c r="FS67" s="54"/>
    </row>
    <row r="68" spans="1:175" s="83" customFormat="1" ht="16.5" thickBot="1" x14ac:dyDescent="0.3">
      <c r="A68" s="56">
        <v>57</v>
      </c>
      <c r="B68" s="173" t="s">
        <v>86</v>
      </c>
      <c r="C68" s="262" t="s">
        <v>37</v>
      </c>
      <c r="D68" s="58"/>
      <c r="E68" s="22">
        <v>97559</v>
      </c>
      <c r="F68" s="100">
        <v>97559</v>
      </c>
      <c r="G68" s="58"/>
      <c r="H68" s="22"/>
      <c r="I68" s="59"/>
      <c r="J68" s="58"/>
      <c r="K68" s="22"/>
      <c r="L68" s="23"/>
      <c r="M68" s="57"/>
      <c r="N68" s="22"/>
      <c r="O68" s="23"/>
      <c r="P68" s="57"/>
      <c r="Q68" s="22"/>
      <c r="R68" s="23"/>
      <c r="S68" s="57"/>
      <c r="T68" s="22"/>
      <c r="U68" s="23"/>
      <c r="V68" s="57"/>
      <c r="W68" s="22"/>
      <c r="X68" s="23"/>
      <c r="Y68" s="57"/>
      <c r="Z68" s="22"/>
      <c r="AA68" s="199"/>
      <c r="AB68" s="57"/>
      <c r="AC68" s="22"/>
      <c r="AD68" s="150"/>
      <c r="AE68" s="22"/>
      <c r="AF68" s="22"/>
      <c r="AG68" s="150"/>
      <c r="AH68" s="58">
        <f t="shared" si="17"/>
        <v>0</v>
      </c>
      <c r="AI68" s="22">
        <f t="shared" si="169"/>
        <v>0</v>
      </c>
      <c r="AJ68" s="23">
        <f t="shared" si="170"/>
        <v>0</v>
      </c>
      <c r="AK68" s="57"/>
      <c r="AL68" s="22"/>
      <c r="AM68" s="23"/>
      <c r="AN68" s="57"/>
      <c r="AO68" s="22"/>
      <c r="AP68" s="23"/>
      <c r="AQ68" s="57"/>
      <c r="AR68" s="22"/>
      <c r="AS68" s="23"/>
      <c r="AT68" s="57"/>
      <c r="AU68" s="22"/>
      <c r="AV68" s="23"/>
      <c r="AW68" s="58">
        <f t="shared" si="18"/>
        <v>0</v>
      </c>
      <c r="AX68" s="57">
        <f t="shared" si="171"/>
        <v>0</v>
      </c>
      <c r="AY68" s="23">
        <f t="shared" si="172"/>
        <v>0</v>
      </c>
      <c r="AZ68" s="57"/>
      <c r="BA68" s="22"/>
      <c r="BB68" s="23"/>
      <c r="BC68" s="57"/>
      <c r="BD68" s="22"/>
      <c r="BE68" s="23"/>
      <c r="BF68" s="57"/>
      <c r="BG68" s="22"/>
      <c r="BH68" s="23"/>
      <c r="BI68" s="57"/>
      <c r="BJ68" s="22"/>
      <c r="BK68" s="23"/>
      <c r="BL68" s="57"/>
      <c r="BM68" s="22"/>
      <c r="BN68" s="23"/>
      <c r="BO68" s="57"/>
      <c r="BP68" s="22"/>
      <c r="BQ68" s="23"/>
      <c r="BR68" s="57">
        <f t="shared" ref="BR68:BT70" si="879">AZ68+BC68+BF68+BI68+BL68+BO68</f>
        <v>0</v>
      </c>
      <c r="BS68" s="22">
        <f t="shared" si="879"/>
        <v>0</v>
      </c>
      <c r="BT68" s="23">
        <f t="shared" si="879"/>
        <v>0</v>
      </c>
      <c r="BU68" s="57"/>
      <c r="BV68" s="22"/>
      <c r="BW68" s="23"/>
      <c r="BX68" s="57"/>
      <c r="BY68" s="22"/>
      <c r="BZ68" s="23"/>
      <c r="CA68" s="57">
        <f t="shared" si="7"/>
        <v>0</v>
      </c>
      <c r="CB68" s="22">
        <f t="shared" si="7"/>
        <v>0</v>
      </c>
      <c r="CC68" s="23">
        <f t="shared" si="7"/>
        <v>0</v>
      </c>
      <c r="CD68" s="57"/>
      <c r="CE68" s="22"/>
      <c r="CF68" s="23"/>
      <c r="CG68" s="57"/>
      <c r="CH68" s="22"/>
      <c r="CI68" s="23"/>
      <c r="CJ68" s="57"/>
      <c r="CK68" s="22"/>
      <c r="CL68" s="23"/>
      <c r="CM68" s="57"/>
      <c r="CN68" s="22"/>
      <c r="CO68" s="23"/>
      <c r="CP68" s="57">
        <f t="shared" ref="CP68" si="880">CD68+CG68+CJ68</f>
        <v>0</v>
      </c>
      <c r="CQ68" s="22">
        <f t="shared" si="551"/>
        <v>0</v>
      </c>
      <c r="CR68" s="211">
        <f t="shared" si="552"/>
        <v>0</v>
      </c>
      <c r="CS68" s="57"/>
      <c r="CT68" s="22"/>
      <c r="CU68" s="23"/>
      <c r="CV68" s="58">
        <f t="shared" si="20"/>
        <v>0</v>
      </c>
      <c r="CW68" s="22">
        <f t="shared" si="173"/>
        <v>97559</v>
      </c>
      <c r="CX68" s="23">
        <f t="shared" si="174"/>
        <v>97559</v>
      </c>
      <c r="CY68" s="57"/>
      <c r="CZ68" s="22"/>
      <c r="DA68" s="23"/>
      <c r="DB68" s="57"/>
      <c r="DC68" s="22"/>
      <c r="DD68" s="23"/>
      <c r="DE68" s="57"/>
      <c r="DF68" s="22"/>
      <c r="DG68" s="32"/>
      <c r="DH68" s="57"/>
      <c r="DI68" s="22"/>
      <c r="DJ68" s="23"/>
      <c r="DK68" s="57"/>
      <c r="DL68" s="22"/>
      <c r="DM68" s="23"/>
      <c r="DN68" s="57"/>
      <c r="DO68" s="22"/>
      <c r="DP68" s="23"/>
      <c r="DQ68" s="57"/>
      <c r="DR68" s="22"/>
      <c r="DS68" s="23"/>
      <c r="DT68" s="57">
        <f t="shared" si="21"/>
        <v>0</v>
      </c>
      <c r="DU68" s="22">
        <f t="shared" si="21"/>
        <v>0</v>
      </c>
      <c r="DV68" s="23">
        <f t="shared" si="21"/>
        <v>0</v>
      </c>
      <c r="DW68" s="57"/>
      <c r="DX68" s="22"/>
      <c r="DY68" s="23"/>
      <c r="DZ68" s="57"/>
      <c r="EA68" s="22"/>
      <c r="EB68" s="150"/>
      <c r="EC68" s="22"/>
      <c r="ED68" s="22"/>
      <c r="EE68" s="23"/>
      <c r="EF68" s="57"/>
      <c r="EG68" s="22"/>
      <c r="EH68" s="205"/>
      <c r="EI68" s="22"/>
      <c r="EJ68" s="22">
        <v>136152</v>
      </c>
      <c r="EK68" s="23">
        <v>136152</v>
      </c>
      <c r="EL68" s="22"/>
      <c r="EM68" s="22">
        <v>46177</v>
      </c>
      <c r="EN68" s="23">
        <v>46177</v>
      </c>
      <c r="EO68" s="22"/>
      <c r="EP68" s="22"/>
      <c r="EQ68" s="23"/>
      <c r="ER68" s="58">
        <f t="shared" si="548"/>
        <v>0</v>
      </c>
      <c r="ES68" s="57">
        <f t="shared" si="549"/>
        <v>279888</v>
      </c>
      <c r="ET68" s="211">
        <f t="shared" si="550"/>
        <v>279888</v>
      </c>
      <c r="EU68" s="82"/>
      <c r="EV68" s="5"/>
      <c r="EW68" s="5"/>
      <c r="EX68" s="5"/>
      <c r="EY68" s="54"/>
      <c r="EZ68" s="54"/>
      <c r="FA68" s="54"/>
      <c r="FB68" s="54"/>
      <c r="FC68" s="54"/>
      <c r="FD68" s="54"/>
      <c r="FE68" s="54"/>
      <c r="FF68" s="54"/>
      <c r="FG68" s="54"/>
      <c r="FH68" s="54"/>
      <c r="FI68" s="54"/>
      <c r="FJ68" s="54"/>
      <c r="FK68" s="54"/>
      <c r="FL68" s="54"/>
      <c r="FM68" s="54"/>
      <c r="FN68" s="54"/>
      <c r="FO68" s="54"/>
      <c r="FP68" s="54"/>
      <c r="FQ68" s="54"/>
      <c r="FR68" s="54"/>
      <c r="FS68" s="54"/>
    </row>
    <row r="69" spans="1:175" s="69" customFormat="1" x14ac:dyDescent="0.25">
      <c r="A69" s="3">
        <v>58</v>
      </c>
      <c r="B69" s="162" t="s">
        <v>87</v>
      </c>
      <c r="C69" s="256" t="s">
        <v>38</v>
      </c>
      <c r="D69" s="4">
        <v>327856</v>
      </c>
      <c r="E69" s="1">
        <f>334555-7718</f>
        <v>326837</v>
      </c>
      <c r="F69" s="101">
        <v>242941</v>
      </c>
      <c r="G69" s="4">
        <f>29430+5000</f>
        <v>34430</v>
      </c>
      <c r="H69" s="1">
        <v>45142</v>
      </c>
      <c r="I69" s="10">
        <v>45142</v>
      </c>
      <c r="J69" s="4">
        <f>199427+5000</f>
        <v>204427</v>
      </c>
      <c r="K69" s="1">
        <v>194484</v>
      </c>
      <c r="L69" s="2">
        <v>168844</v>
      </c>
      <c r="M69" s="62">
        <f>G69+J69</f>
        <v>238857</v>
      </c>
      <c r="N69" s="1">
        <f>H69+K69</f>
        <v>239626</v>
      </c>
      <c r="O69" s="2">
        <f>I69+L69</f>
        <v>213986</v>
      </c>
      <c r="P69" s="1">
        <f>36586+5000</f>
        <v>41586</v>
      </c>
      <c r="Q69" s="1">
        <v>48386</v>
      </c>
      <c r="R69" s="2">
        <v>46253</v>
      </c>
      <c r="S69" s="1">
        <v>15160</v>
      </c>
      <c r="T69" s="1">
        <v>15589</v>
      </c>
      <c r="U69" s="2">
        <v>15589</v>
      </c>
      <c r="V69" s="1">
        <v>80008</v>
      </c>
      <c r="W69" s="1">
        <v>88485</v>
      </c>
      <c r="X69" s="2">
        <v>87486</v>
      </c>
      <c r="Y69" s="1">
        <v>6988</v>
      </c>
      <c r="Z69" s="1">
        <v>8850</v>
      </c>
      <c r="AA69" s="200">
        <v>6705</v>
      </c>
      <c r="AB69" s="62">
        <f t="shared" ref="AB69:AC69" si="881">S69+V69+Y69</f>
        <v>102156</v>
      </c>
      <c r="AC69" s="1">
        <f t="shared" si="881"/>
        <v>112924</v>
      </c>
      <c r="AD69" s="140">
        <f>AC69/AB69</f>
        <v>1.1054074161086964</v>
      </c>
      <c r="AE69" s="1">
        <v>20567</v>
      </c>
      <c r="AF69" s="1">
        <v>4617</v>
      </c>
      <c r="AG69" s="140">
        <f t="shared" si="16"/>
        <v>0.22448582680993825</v>
      </c>
      <c r="AH69" s="4">
        <f t="shared" si="17"/>
        <v>102156</v>
      </c>
      <c r="AI69" s="1">
        <f t="shared" si="169"/>
        <v>112924</v>
      </c>
      <c r="AJ69" s="2">
        <f t="shared" si="170"/>
        <v>109780</v>
      </c>
      <c r="AK69" s="1">
        <v>4617</v>
      </c>
      <c r="AL69" s="1">
        <v>4841</v>
      </c>
      <c r="AM69" s="2">
        <v>2206</v>
      </c>
      <c r="AN69" s="1">
        <f>24270+5000</f>
        <v>29270</v>
      </c>
      <c r="AO69" s="1">
        <v>31199</v>
      </c>
      <c r="AP69" s="2">
        <v>26722</v>
      </c>
      <c r="AQ69" s="1">
        <f>69294+5000</f>
        <v>74294</v>
      </c>
      <c r="AR69" s="1">
        <v>90630</v>
      </c>
      <c r="AS69" s="2">
        <v>88445</v>
      </c>
      <c r="AT69" s="62">
        <v>3485</v>
      </c>
      <c r="AU69" s="1">
        <v>3510</v>
      </c>
      <c r="AV69" s="2">
        <v>2088</v>
      </c>
      <c r="AW69" s="4">
        <f t="shared" si="18"/>
        <v>111666</v>
      </c>
      <c r="AX69" s="62">
        <f t="shared" si="171"/>
        <v>130180</v>
      </c>
      <c r="AY69" s="2">
        <f t="shared" si="172"/>
        <v>119461</v>
      </c>
      <c r="AZ69" s="1">
        <v>16071</v>
      </c>
      <c r="BA69" s="1">
        <v>33242</v>
      </c>
      <c r="BB69" s="2">
        <v>33242</v>
      </c>
      <c r="BC69" s="1">
        <v>0</v>
      </c>
      <c r="BD69" s="1"/>
      <c r="BE69" s="2"/>
      <c r="BF69" s="1">
        <v>10755</v>
      </c>
      <c r="BG69" s="1">
        <v>12028</v>
      </c>
      <c r="BH69" s="2">
        <v>10471</v>
      </c>
      <c r="BI69" s="1">
        <f>30804+5000</f>
        <v>35804</v>
      </c>
      <c r="BJ69" s="1">
        <v>34119</v>
      </c>
      <c r="BK69" s="2">
        <v>29902</v>
      </c>
      <c r="BL69" s="1">
        <f>145268+5000</f>
        <v>150268</v>
      </c>
      <c r="BM69" s="1">
        <v>154227</v>
      </c>
      <c r="BN69" s="2">
        <v>154227</v>
      </c>
      <c r="BO69" s="1">
        <v>2869</v>
      </c>
      <c r="BP69" s="1">
        <v>2902</v>
      </c>
      <c r="BQ69" s="2">
        <v>936</v>
      </c>
      <c r="BR69" s="62">
        <f t="shared" si="879"/>
        <v>215767</v>
      </c>
      <c r="BS69" s="1">
        <f t="shared" si="879"/>
        <v>236518</v>
      </c>
      <c r="BT69" s="2">
        <f t="shared" si="879"/>
        <v>228778</v>
      </c>
      <c r="BU69" s="1">
        <v>81209</v>
      </c>
      <c r="BV69" s="1">
        <v>92488</v>
      </c>
      <c r="BW69" s="2">
        <v>71474</v>
      </c>
      <c r="BX69" s="1">
        <v>89563</v>
      </c>
      <c r="BY69" s="1">
        <v>90108</v>
      </c>
      <c r="BZ69" s="2">
        <v>81638</v>
      </c>
      <c r="CA69" s="62">
        <f t="shared" si="7"/>
        <v>170772</v>
      </c>
      <c r="CB69" s="1">
        <f t="shared" si="7"/>
        <v>182596</v>
      </c>
      <c r="CC69" s="2">
        <f t="shared" si="7"/>
        <v>153112</v>
      </c>
      <c r="CD69" s="1">
        <v>141971</v>
      </c>
      <c r="CE69" s="1">
        <v>168874</v>
      </c>
      <c r="CF69" s="2">
        <v>164173</v>
      </c>
      <c r="CG69" s="1">
        <v>75474</v>
      </c>
      <c r="CH69" s="1">
        <v>116196</v>
      </c>
      <c r="CI69" s="2">
        <v>116135</v>
      </c>
      <c r="CJ69" s="1">
        <v>174328</v>
      </c>
      <c r="CK69" s="1">
        <v>231624</v>
      </c>
      <c r="CL69" s="2">
        <v>228252</v>
      </c>
      <c r="CM69" s="1">
        <v>11657</v>
      </c>
      <c r="CN69" s="1">
        <v>16207</v>
      </c>
      <c r="CO69" s="2">
        <v>19489</v>
      </c>
      <c r="CP69" s="62">
        <f>CD69+CG69+CJ69+CM69</f>
        <v>403430</v>
      </c>
      <c r="CQ69" s="1">
        <f t="shared" si="551"/>
        <v>532901</v>
      </c>
      <c r="CR69" s="212">
        <f t="shared" si="552"/>
        <v>528049</v>
      </c>
      <c r="CS69" s="62">
        <v>406</v>
      </c>
      <c r="CT69" s="1">
        <v>722</v>
      </c>
      <c r="CU69" s="2">
        <v>494</v>
      </c>
      <c r="CV69" s="4">
        <f t="shared" si="20"/>
        <v>1612496</v>
      </c>
      <c r="CW69" s="1">
        <f t="shared" si="173"/>
        <v>1810690</v>
      </c>
      <c r="CX69" s="2">
        <f t="shared" si="174"/>
        <v>1642854</v>
      </c>
      <c r="CY69" s="62">
        <v>2630</v>
      </c>
      <c r="CZ69" s="1">
        <v>0</v>
      </c>
      <c r="DA69" s="2">
        <v>0</v>
      </c>
      <c r="DB69" s="62">
        <v>8710</v>
      </c>
      <c r="DC69" s="1">
        <v>2919</v>
      </c>
      <c r="DD69" s="2"/>
      <c r="DE69" s="1">
        <v>1261</v>
      </c>
      <c r="DF69" s="1">
        <v>794</v>
      </c>
      <c r="DG69" s="2"/>
      <c r="DH69" s="1">
        <v>6688</v>
      </c>
      <c r="DI69" s="1">
        <v>24455</v>
      </c>
      <c r="DJ69" s="2"/>
      <c r="DK69" s="1">
        <v>40154</v>
      </c>
      <c r="DL69" s="1">
        <v>28102</v>
      </c>
      <c r="DM69" s="2">
        <v>13260</v>
      </c>
      <c r="DN69" s="62">
        <v>13785</v>
      </c>
      <c r="DO69" s="1"/>
      <c r="DP69" s="2"/>
      <c r="DQ69" s="1">
        <v>27806</v>
      </c>
      <c r="DR69" s="1">
        <v>49359</v>
      </c>
      <c r="DS69" s="2">
        <v>34954</v>
      </c>
      <c r="DT69" s="57">
        <f t="shared" si="21"/>
        <v>101034</v>
      </c>
      <c r="DU69" s="1">
        <f t="shared" si="21"/>
        <v>105629</v>
      </c>
      <c r="DV69" s="2">
        <f t="shared" si="21"/>
        <v>48214</v>
      </c>
      <c r="DW69" s="62">
        <v>58</v>
      </c>
      <c r="DX69" s="1">
        <v>58</v>
      </c>
      <c r="DY69" s="2">
        <v>58</v>
      </c>
      <c r="DZ69" s="62">
        <v>90757</v>
      </c>
      <c r="EA69" s="1">
        <v>101943</v>
      </c>
      <c r="EB69" s="140">
        <f t="shared" ref="EB69:EB73" si="882">EA69/DZ69</f>
        <v>1.1232522009321595</v>
      </c>
      <c r="EC69" s="1">
        <v>103463</v>
      </c>
      <c r="ED69" s="1">
        <v>119742</v>
      </c>
      <c r="EE69" s="2">
        <v>117869</v>
      </c>
      <c r="EF69" s="1">
        <v>132442</v>
      </c>
      <c r="EG69" s="1">
        <v>139983</v>
      </c>
      <c r="EH69" s="200">
        <v>109429</v>
      </c>
      <c r="EI69" s="1"/>
      <c r="EJ69" s="1"/>
      <c r="EK69" s="2"/>
      <c r="EL69" s="1"/>
      <c r="EM69" s="1"/>
      <c r="EN69" s="2"/>
      <c r="EO69" s="1"/>
      <c r="EP69" s="1">
        <v>160000</v>
      </c>
      <c r="EQ69" s="2">
        <v>160000</v>
      </c>
      <c r="ER69" s="4">
        <f t="shared" si="548"/>
        <v>1949493</v>
      </c>
      <c r="ES69" s="62">
        <f t="shared" si="549"/>
        <v>2336102</v>
      </c>
      <c r="ET69" s="212">
        <f t="shared" si="550"/>
        <v>2078424</v>
      </c>
      <c r="EU69" s="8"/>
      <c r="EV69" s="5"/>
      <c r="EW69" s="5"/>
      <c r="EX69" s="5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</row>
    <row r="70" spans="1:175" s="7" customFormat="1" ht="16.5" thickBot="1" x14ac:dyDescent="0.3">
      <c r="A70" s="64">
        <v>59</v>
      </c>
      <c r="B70" s="174" t="s">
        <v>88</v>
      </c>
      <c r="C70" s="258" t="s">
        <v>192</v>
      </c>
      <c r="D70" s="66"/>
      <c r="E70" s="24"/>
      <c r="F70" s="102"/>
      <c r="G70" s="66"/>
      <c r="H70" s="24"/>
      <c r="I70" s="67"/>
      <c r="J70" s="66"/>
      <c r="K70" s="24"/>
      <c r="L70" s="25"/>
      <c r="M70" s="65"/>
      <c r="N70" s="24"/>
      <c r="O70" s="25"/>
      <c r="P70" s="65"/>
      <c r="Q70" s="24"/>
      <c r="R70" s="25"/>
      <c r="S70" s="65"/>
      <c r="T70" s="24"/>
      <c r="U70" s="25"/>
      <c r="V70" s="65"/>
      <c r="W70" s="24"/>
      <c r="X70" s="25"/>
      <c r="Y70" s="65"/>
      <c r="Z70" s="24"/>
      <c r="AA70" s="201"/>
      <c r="AB70" s="65"/>
      <c r="AC70" s="24"/>
      <c r="AD70" s="151"/>
      <c r="AE70" s="24"/>
      <c r="AF70" s="24"/>
      <c r="AG70" s="151"/>
      <c r="AH70" s="66">
        <f t="shared" si="17"/>
        <v>0</v>
      </c>
      <c r="AI70" s="24">
        <f t="shared" si="169"/>
        <v>0</v>
      </c>
      <c r="AJ70" s="25">
        <f t="shared" si="170"/>
        <v>0</v>
      </c>
      <c r="AK70" s="65"/>
      <c r="AL70" s="24"/>
      <c r="AM70" s="25"/>
      <c r="AN70" s="65"/>
      <c r="AO70" s="24"/>
      <c r="AP70" s="25"/>
      <c r="AQ70" s="65"/>
      <c r="AR70" s="24"/>
      <c r="AS70" s="25"/>
      <c r="AT70" s="65"/>
      <c r="AU70" s="24"/>
      <c r="AV70" s="25"/>
      <c r="AW70" s="66">
        <f t="shared" si="18"/>
        <v>0</v>
      </c>
      <c r="AX70" s="65">
        <f t="shared" si="171"/>
        <v>0</v>
      </c>
      <c r="AY70" s="25">
        <f t="shared" si="172"/>
        <v>0</v>
      </c>
      <c r="AZ70" s="65"/>
      <c r="BA70" s="24"/>
      <c r="BB70" s="25"/>
      <c r="BC70" s="65"/>
      <c r="BD70" s="24"/>
      <c r="BE70" s="25"/>
      <c r="BF70" s="65"/>
      <c r="BG70" s="24"/>
      <c r="BH70" s="25"/>
      <c r="BI70" s="65"/>
      <c r="BJ70" s="24"/>
      <c r="BK70" s="25"/>
      <c r="BL70" s="65"/>
      <c r="BM70" s="24"/>
      <c r="BN70" s="25"/>
      <c r="BO70" s="65"/>
      <c r="BP70" s="24"/>
      <c r="BQ70" s="25"/>
      <c r="BR70" s="65">
        <f t="shared" si="879"/>
        <v>0</v>
      </c>
      <c r="BS70" s="24">
        <f t="shared" si="879"/>
        <v>0</v>
      </c>
      <c r="BT70" s="25">
        <f t="shared" si="879"/>
        <v>0</v>
      </c>
      <c r="BU70" s="65"/>
      <c r="BV70" s="24"/>
      <c r="BW70" s="25"/>
      <c r="BX70" s="65"/>
      <c r="BY70" s="24"/>
      <c r="BZ70" s="25"/>
      <c r="CA70" s="65">
        <f t="shared" si="7"/>
        <v>0</v>
      </c>
      <c r="CB70" s="24">
        <f t="shared" si="7"/>
        <v>0</v>
      </c>
      <c r="CC70" s="25">
        <f t="shared" si="7"/>
        <v>0</v>
      </c>
      <c r="CD70" s="65"/>
      <c r="CE70" s="24"/>
      <c r="CF70" s="25"/>
      <c r="CG70" s="65"/>
      <c r="CH70" s="24"/>
      <c r="CI70" s="25"/>
      <c r="CJ70" s="65"/>
      <c r="CK70" s="24"/>
      <c r="CL70" s="25"/>
      <c r="CM70" s="65"/>
      <c r="CN70" s="24"/>
      <c r="CO70" s="25"/>
      <c r="CP70" s="65"/>
      <c r="CQ70" s="24">
        <f t="shared" si="551"/>
        <v>0</v>
      </c>
      <c r="CR70" s="213">
        <f t="shared" si="552"/>
        <v>0</v>
      </c>
      <c r="CS70" s="65"/>
      <c r="CT70" s="24"/>
      <c r="CU70" s="25"/>
      <c r="CV70" s="66">
        <f t="shared" si="20"/>
        <v>0</v>
      </c>
      <c r="CW70" s="24">
        <f t="shared" si="173"/>
        <v>0</v>
      </c>
      <c r="CX70" s="25">
        <f t="shared" si="174"/>
        <v>0</v>
      </c>
      <c r="CY70" s="65"/>
      <c r="CZ70" s="24"/>
      <c r="DA70" s="25"/>
      <c r="DB70" s="65"/>
      <c r="DC70" s="24"/>
      <c r="DD70" s="25"/>
      <c r="DE70" s="65"/>
      <c r="DF70" s="24"/>
      <c r="DG70" s="32"/>
      <c r="DH70" s="65"/>
      <c r="DI70" s="24"/>
      <c r="DJ70" s="25"/>
      <c r="DK70" s="65"/>
      <c r="DL70" s="24"/>
      <c r="DM70" s="25"/>
      <c r="DN70" s="65"/>
      <c r="DO70" s="24"/>
      <c r="DP70" s="25"/>
      <c r="DQ70" s="65"/>
      <c r="DR70" s="24"/>
      <c r="DS70" s="25"/>
      <c r="DT70" s="65">
        <f t="shared" si="21"/>
        <v>0</v>
      </c>
      <c r="DU70" s="24">
        <f t="shared" si="21"/>
        <v>0</v>
      </c>
      <c r="DV70" s="25">
        <f t="shared" si="21"/>
        <v>0</v>
      </c>
      <c r="DW70" s="65"/>
      <c r="DX70" s="24"/>
      <c r="DY70" s="25"/>
      <c r="DZ70" s="65"/>
      <c r="EA70" s="24"/>
      <c r="EB70" s="151"/>
      <c r="EC70" s="24"/>
      <c r="ED70" s="24"/>
      <c r="EE70" s="25"/>
      <c r="EF70" s="65"/>
      <c r="EG70" s="24"/>
      <c r="EH70" s="204"/>
      <c r="EI70" s="24"/>
      <c r="EJ70" s="24"/>
      <c r="EK70" s="25"/>
      <c r="EL70" s="24"/>
      <c r="EM70" s="24"/>
      <c r="EN70" s="25"/>
      <c r="EO70" s="24"/>
      <c r="EP70" s="24"/>
      <c r="EQ70" s="25"/>
      <c r="ER70" s="66">
        <f t="shared" si="548"/>
        <v>0</v>
      </c>
      <c r="ES70" s="65">
        <f t="shared" si="549"/>
        <v>0</v>
      </c>
      <c r="ET70" s="213">
        <f t="shared" si="550"/>
        <v>0</v>
      </c>
      <c r="EU70" s="8"/>
      <c r="EV70" s="5"/>
      <c r="EW70" s="5"/>
      <c r="EX70" s="5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</row>
    <row r="71" spans="1:175" s="81" customFormat="1" ht="16.5" thickBot="1" x14ac:dyDescent="0.3">
      <c r="A71" s="70">
        <v>60</v>
      </c>
      <c r="B71" s="175" t="s">
        <v>89</v>
      </c>
      <c r="C71" s="263" t="s">
        <v>202</v>
      </c>
      <c r="D71" s="72">
        <f t="shared" ref="D71" si="883">SUM(D68:D70)</f>
        <v>327856</v>
      </c>
      <c r="E71" s="26">
        <f t="shared" ref="E71:F71" si="884">SUM(E68:E70)</f>
        <v>424396</v>
      </c>
      <c r="F71" s="103">
        <f t="shared" si="884"/>
        <v>340500</v>
      </c>
      <c r="G71" s="72">
        <f t="shared" ref="G71:H71" si="885">SUM(G68:G70)</f>
        <v>34430</v>
      </c>
      <c r="H71" s="26">
        <f t="shared" si="885"/>
        <v>45142</v>
      </c>
      <c r="I71" s="103">
        <f t="shared" ref="I71" si="886">SUM(I68:I70)</f>
        <v>45142</v>
      </c>
      <c r="J71" s="72">
        <f t="shared" ref="J71:K71" si="887">SUM(J68:J70)</f>
        <v>204427</v>
      </c>
      <c r="K71" s="26">
        <f t="shared" si="887"/>
        <v>194484</v>
      </c>
      <c r="L71" s="27">
        <f t="shared" ref="L71" si="888">SUM(L68:L70)</f>
        <v>168844</v>
      </c>
      <c r="M71" s="71">
        <f t="shared" ref="M71:N71" si="889">SUM(M68:M70)</f>
        <v>238857</v>
      </c>
      <c r="N71" s="26">
        <f t="shared" si="889"/>
        <v>239626</v>
      </c>
      <c r="O71" s="27">
        <f t="shared" ref="O71" si="890">SUM(O68:O70)</f>
        <v>213986</v>
      </c>
      <c r="P71" s="71">
        <f t="shared" ref="P71:Q71" si="891">SUM(P68:P70)</f>
        <v>41586</v>
      </c>
      <c r="Q71" s="26">
        <f t="shared" si="891"/>
        <v>48386</v>
      </c>
      <c r="R71" s="27">
        <f t="shared" ref="R71" si="892">SUM(R68:R70)</f>
        <v>46253</v>
      </c>
      <c r="S71" s="71">
        <f t="shared" ref="S71:T71" si="893">SUM(S68:S70)</f>
        <v>15160</v>
      </c>
      <c r="T71" s="26">
        <f t="shared" si="893"/>
        <v>15589</v>
      </c>
      <c r="U71" s="27">
        <f t="shared" ref="U71" si="894">SUM(U68:U70)</f>
        <v>15589</v>
      </c>
      <c r="V71" s="71">
        <f t="shared" ref="V71:W71" si="895">SUM(V68:V70)</f>
        <v>80008</v>
      </c>
      <c r="W71" s="26">
        <f t="shared" si="895"/>
        <v>88485</v>
      </c>
      <c r="X71" s="27">
        <f t="shared" ref="X71" si="896">SUM(X68:X70)</f>
        <v>87486</v>
      </c>
      <c r="Y71" s="71">
        <f t="shared" ref="Y71:Z71" si="897">SUM(Y68:Y70)</f>
        <v>6988</v>
      </c>
      <c r="Z71" s="26">
        <f t="shared" si="897"/>
        <v>8850</v>
      </c>
      <c r="AA71" s="27">
        <f t="shared" ref="AA71" si="898">SUM(AA68:AA70)</f>
        <v>6705</v>
      </c>
      <c r="AB71" s="71">
        <f t="shared" ref="AB71:AC71" si="899">SUM(AB68:AB70)</f>
        <v>102156</v>
      </c>
      <c r="AC71" s="26">
        <f t="shared" si="899"/>
        <v>112924</v>
      </c>
      <c r="AD71" s="152">
        <f t="shared" ref="AD71:AD73" si="900">AC71/AB71</f>
        <v>1.1054074161086964</v>
      </c>
      <c r="AE71" s="26">
        <f t="shared" ref="AE71:AF71" si="901">SUM(AE68:AE70)</f>
        <v>20567</v>
      </c>
      <c r="AF71" s="26">
        <f t="shared" si="901"/>
        <v>4617</v>
      </c>
      <c r="AG71" s="152">
        <f t="shared" si="16"/>
        <v>0.22448582680993825</v>
      </c>
      <c r="AH71" s="72">
        <f t="shared" si="17"/>
        <v>102156</v>
      </c>
      <c r="AI71" s="26">
        <f t="shared" si="169"/>
        <v>112924</v>
      </c>
      <c r="AJ71" s="27">
        <f t="shared" si="170"/>
        <v>109780</v>
      </c>
      <c r="AK71" s="71">
        <f t="shared" ref="AK71:AL71" si="902">SUM(AK68:AK70)</f>
        <v>4617</v>
      </c>
      <c r="AL71" s="26">
        <f t="shared" si="902"/>
        <v>4841</v>
      </c>
      <c r="AM71" s="27">
        <f t="shared" ref="AM71" si="903">SUM(AM68:AM70)</f>
        <v>2206</v>
      </c>
      <c r="AN71" s="71">
        <f t="shared" ref="AN71:AO71" si="904">SUM(AN68:AN70)</f>
        <v>29270</v>
      </c>
      <c r="AO71" s="26">
        <f t="shared" si="904"/>
        <v>31199</v>
      </c>
      <c r="AP71" s="27">
        <f t="shared" ref="AP71" si="905">SUM(AP68:AP70)</f>
        <v>26722</v>
      </c>
      <c r="AQ71" s="71">
        <f t="shared" ref="AQ71:AR71" si="906">SUM(AQ68:AQ70)</f>
        <v>74294</v>
      </c>
      <c r="AR71" s="26">
        <f t="shared" si="906"/>
        <v>90630</v>
      </c>
      <c r="AS71" s="27">
        <f t="shared" ref="AS71" si="907">SUM(AS68:AS70)</f>
        <v>88445</v>
      </c>
      <c r="AT71" s="71">
        <f t="shared" ref="AT71:AU71" si="908">SUM(AT68:AT70)</f>
        <v>3485</v>
      </c>
      <c r="AU71" s="26">
        <f t="shared" si="908"/>
        <v>3510</v>
      </c>
      <c r="AV71" s="27">
        <f t="shared" ref="AV71" si="909">SUM(AV68:AV70)</f>
        <v>2088</v>
      </c>
      <c r="AW71" s="72">
        <f t="shared" si="18"/>
        <v>111666</v>
      </c>
      <c r="AX71" s="71">
        <f t="shared" si="171"/>
        <v>130180</v>
      </c>
      <c r="AY71" s="27">
        <f t="shared" si="172"/>
        <v>119461</v>
      </c>
      <c r="AZ71" s="71">
        <f t="shared" ref="AZ71:BA71" si="910">SUM(AZ68:AZ70)</f>
        <v>16071</v>
      </c>
      <c r="BA71" s="26">
        <f t="shared" si="910"/>
        <v>33242</v>
      </c>
      <c r="BB71" s="27">
        <f t="shared" ref="BB71" si="911">SUM(BB68:BB70)</f>
        <v>33242</v>
      </c>
      <c r="BC71" s="71">
        <f t="shared" ref="BC71:BD71" si="912">SUM(BC68:BC70)</f>
        <v>0</v>
      </c>
      <c r="BD71" s="26">
        <f t="shared" si="912"/>
        <v>0</v>
      </c>
      <c r="BE71" s="27">
        <f t="shared" ref="BE71" si="913">SUM(BE68:BE70)</f>
        <v>0</v>
      </c>
      <c r="BF71" s="71">
        <f t="shared" ref="BF71:BG71" si="914">SUM(BF68:BF70)</f>
        <v>10755</v>
      </c>
      <c r="BG71" s="26">
        <f t="shared" si="914"/>
        <v>12028</v>
      </c>
      <c r="BH71" s="27">
        <f t="shared" ref="BH71" si="915">SUM(BH68:BH70)</f>
        <v>10471</v>
      </c>
      <c r="BI71" s="71">
        <f t="shared" ref="BI71:BJ71" si="916">SUM(BI68:BI70)</f>
        <v>35804</v>
      </c>
      <c r="BJ71" s="26">
        <f t="shared" si="916"/>
        <v>34119</v>
      </c>
      <c r="BK71" s="27">
        <f t="shared" ref="BK71" si="917">SUM(BK68:BK70)</f>
        <v>29902</v>
      </c>
      <c r="BL71" s="71">
        <f t="shared" ref="BL71:BM71" si="918">SUM(BL68:BL70)</f>
        <v>150268</v>
      </c>
      <c r="BM71" s="26">
        <f t="shared" si="918"/>
        <v>154227</v>
      </c>
      <c r="BN71" s="27">
        <f t="shared" ref="BN71" si="919">SUM(BN68:BN70)</f>
        <v>154227</v>
      </c>
      <c r="BO71" s="71">
        <f t="shared" ref="BO71:BP71" si="920">SUM(BO68:BO70)</f>
        <v>2869</v>
      </c>
      <c r="BP71" s="26">
        <f t="shared" si="920"/>
        <v>2902</v>
      </c>
      <c r="BQ71" s="27">
        <f t="shared" ref="BQ71" si="921">SUM(BQ68:BQ70)</f>
        <v>936</v>
      </c>
      <c r="BR71" s="71">
        <f t="shared" ref="BR71:BS71" si="922">SUM(BR68:BR70)</f>
        <v>215767</v>
      </c>
      <c r="BS71" s="26">
        <f t="shared" si="922"/>
        <v>236518</v>
      </c>
      <c r="BT71" s="27">
        <f t="shared" ref="BT71" si="923">SUM(BT68:BT70)</f>
        <v>228778</v>
      </c>
      <c r="BU71" s="71">
        <f t="shared" ref="BU71:BV71" si="924">SUM(BU68:BU70)</f>
        <v>81209</v>
      </c>
      <c r="BV71" s="26">
        <f t="shared" si="924"/>
        <v>92488</v>
      </c>
      <c r="BW71" s="27">
        <f t="shared" ref="BW71" si="925">SUM(BW68:BW70)</f>
        <v>71474</v>
      </c>
      <c r="BX71" s="71">
        <f t="shared" ref="BX71:BY71" si="926">SUM(BX68:BX70)</f>
        <v>89563</v>
      </c>
      <c r="BY71" s="26">
        <f t="shared" si="926"/>
        <v>90108</v>
      </c>
      <c r="BZ71" s="27">
        <f t="shared" ref="BZ71" si="927">SUM(BZ68:BZ70)</f>
        <v>81638</v>
      </c>
      <c r="CA71" s="71">
        <f t="shared" si="7"/>
        <v>170772</v>
      </c>
      <c r="CB71" s="26">
        <f t="shared" si="7"/>
        <v>182596</v>
      </c>
      <c r="CC71" s="27">
        <f t="shared" si="7"/>
        <v>153112</v>
      </c>
      <c r="CD71" s="71">
        <f t="shared" ref="CD71:CE71" si="928">SUM(CD68:CD70)</f>
        <v>141971</v>
      </c>
      <c r="CE71" s="26">
        <f t="shared" si="928"/>
        <v>168874</v>
      </c>
      <c r="CF71" s="27">
        <f t="shared" ref="CF71" si="929">SUM(CF68:CF70)</f>
        <v>164173</v>
      </c>
      <c r="CG71" s="71">
        <f t="shared" ref="CG71:CH71" si="930">SUM(CG68:CG70)</f>
        <v>75474</v>
      </c>
      <c r="CH71" s="26">
        <f t="shared" si="930"/>
        <v>116196</v>
      </c>
      <c r="CI71" s="27">
        <f t="shared" ref="CI71" si="931">SUM(CI68:CI70)</f>
        <v>116135</v>
      </c>
      <c r="CJ71" s="71">
        <f t="shared" ref="CJ71:CK71" si="932">SUM(CJ68:CJ70)</f>
        <v>174328</v>
      </c>
      <c r="CK71" s="26">
        <f t="shared" si="932"/>
        <v>231624</v>
      </c>
      <c r="CL71" s="27">
        <f t="shared" ref="CL71" si="933">SUM(CL68:CL70)</f>
        <v>228252</v>
      </c>
      <c r="CM71" s="71">
        <f t="shared" ref="CM71:CN71" si="934">SUM(CM68:CM70)</f>
        <v>11657</v>
      </c>
      <c r="CN71" s="26">
        <f t="shared" si="934"/>
        <v>16207</v>
      </c>
      <c r="CO71" s="27">
        <f t="shared" ref="CO71" si="935">SUM(CO68:CO70)</f>
        <v>19489</v>
      </c>
      <c r="CP71" s="71">
        <f t="shared" ref="CP71" si="936">SUM(CP68:CP70)</f>
        <v>403430</v>
      </c>
      <c r="CQ71" s="26">
        <f t="shared" si="551"/>
        <v>532901</v>
      </c>
      <c r="CR71" s="27">
        <f t="shared" si="552"/>
        <v>528049</v>
      </c>
      <c r="CS71" s="71">
        <f t="shared" ref="CS71:CT71" si="937">SUM(CS68:CS70)</f>
        <v>406</v>
      </c>
      <c r="CT71" s="26">
        <f t="shared" si="937"/>
        <v>722</v>
      </c>
      <c r="CU71" s="27">
        <f t="shared" ref="CU71" si="938">SUM(CU68:CU70)</f>
        <v>494</v>
      </c>
      <c r="CV71" s="72">
        <f t="shared" si="20"/>
        <v>1612496</v>
      </c>
      <c r="CW71" s="26">
        <f t="shared" si="173"/>
        <v>1908249</v>
      </c>
      <c r="CX71" s="27">
        <f t="shared" si="174"/>
        <v>1740413</v>
      </c>
      <c r="CY71" s="71">
        <f t="shared" ref="CY71:CZ71" si="939">SUM(CY68:CY70)</f>
        <v>2630</v>
      </c>
      <c r="CZ71" s="26">
        <f t="shared" si="939"/>
        <v>0</v>
      </c>
      <c r="DA71" s="27">
        <f t="shared" ref="DA71" si="940">SUM(DA68:DA70)</f>
        <v>0</v>
      </c>
      <c r="DB71" s="71">
        <f t="shared" ref="DB71:DC71" si="941">SUM(DB68:DB70)</f>
        <v>8710</v>
      </c>
      <c r="DC71" s="26">
        <f t="shared" si="941"/>
        <v>2919</v>
      </c>
      <c r="DD71" s="27">
        <f t="shared" ref="DD71" si="942">SUM(DD68:DD70)</f>
        <v>0</v>
      </c>
      <c r="DE71" s="71">
        <f t="shared" ref="DE71:DF71" si="943">SUM(DE68:DE70)</f>
        <v>1261</v>
      </c>
      <c r="DF71" s="26">
        <f t="shared" si="943"/>
        <v>794</v>
      </c>
      <c r="DG71" s="27">
        <f t="shared" ref="DG71" si="944">SUM(DG68:DG70)</f>
        <v>0</v>
      </c>
      <c r="DH71" s="71">
        <f t="shared" ref="DH71:DI71" si="945">SUM(DH68:DH70)</f>
        <v>6688</v>
      </c>
      <c r="DI71" s="26">
        <f t="shared" si="945"/>
        <v>24455</v>
      </c>
      <c r="DJ71" s="27">
        <f t="shared" ref="DJ71" si="946">SUM(DJ68:DJ70)</f>
        <v>0</v>
      </c>
      <c r="DK71" s="71">
        <f t="shared" ref="DK71:DL71" si="947">SUM(DK68:DK70)</f>
        <v>40154</v>
      </c>
      <c r="DL71" s="26">
        <f t="shared" si="947"/>
        <v>28102</v>
      </c>
      <c r="DM71" s="27">
        <f t="shared" ref="DM71" si="948">SUM(DM68:DM70)</f>
        <v>13260</v>
      </c>
      <c r="DN71" s="71">
        <f t="shared" ref="DN71:DO71" si="949">SUM(DN68:DN70)</f>
        <v>13785</v>
      </c>
      <c r="DO71" s="26">
        <f t="shared" si="949"/>
        <v>0</v>
      </c>
      <c r="DP71" s="27">
        <f t="shared" ref="DP71" si="950">SUM(DP68:DP70)</f>
        <v>0</v>
      </c>
      <c r="DQ71" s="71">
        <f t="shared" ref="DQ71:DR71" si="951">SUM(DQ68:DQ70)</f>
        <v>27806</v>
      </c>
      <c r="DR71" s="26">
        <f t="shared" si="951"/>
        <v>49359</v>
      </c>
      <c r="DS71" s="27">
        <f t="shared" ref="DS71" si="952">SUM(DS68:DS70)</f>
        <v>34954</v>
      </c>
      <c r="DT71" s="71">
        <f t="shared" si="21"/>
        <v>101034</v>
      </c>
      <c r="DU71" s="26">
        <f t="shared" si="21"/>
        <v>105629</v>
      </c>
      <c r="DV71" s="27">
        <f t="shared" si="21"/>
        <v>48214</v>
      </c>
      <c r="DW71" s="71">
        <f t="shared" ref="DW71:DX71" si="953">SUM(DW68:DW70)</f>
        <v>58</v>
      </c>
      <c r="DX71" s="26">
        <f t="shared" si="953"/>
        <v>58</v>
      </c>
      <c r="DY71" s="27">
        <f t="shared" ref="DY71" si="954">SUM(DY68:DY70)</f>
        <v>58</v>
      </c>
      <c r="DZ71" s="71">
        <f>SUM(DZ68:DZ70)</f>
        <v>90757</v>
      </c>
      <c r="EA71" s="26">
        <f>SUM(EA68:EA70)</f>
        <v>101943</v>
      </c>
      <c r="EB71" s="152">
        <f t="shared" si="882"/>
        <v>1.1232522009321595</v>
      </c>
      <c r="EC71" s="26">
        <f>SUM(EC68:EC70)</f>
        <v>103463</v>
      </c>
      <c r="ED71" s="26">
        <f>SUM(ED68:ED70)</f>
        <v>119742</v>
      </c>
      <c r="EE71" s="27">
        <f>SUM(EE68:EE70)</f>
        <v>117869</v>
      </c>
      <c r="EF71" s="71">
        <f t="shared" ref="EF71:EG71" si="955">SUM(EF68:EF70)</f>
        <v>132442</v>
      </c>
      <c r="EG71" s="26">
        <f t="shared" si="955"/>
        <v>139983</v>
      </c>
      <c r="EH71" s="27">
        <f t="shared" ref="EH71" si="956">SUM(EH68:EH70)</f>
        <v>109429</v>
      </c>
      <c r="EI71" s="26">
        <f t="shared" ref="EI71:EQ71" si="957">SUM(EI68:EI70)</f>
        <v>0</v>
      </c>
      <c r="EJ71" s="26">
        <f t="shared" si="957"/>
        <v>136152</v>
      </c>
      <c r="EK71" s="27">
        <f t="shared" si="957"/>
        <v>136152</v>
      </c>
      <c r="EL71" s="26">
        <f t="shared" si="957"/>
        <v>0</v>
      </c>
      <c r="EM71" s="26">
        <f t="shared" si="957"/>
        <v>46177</v>
      </c>
      <c r="EN71" s="27">
        <f t="shared" si="957"/>
        <v>46177</v>
      </c>
      <c r="EO71" s="26">
        <f t="shared" si="957"/>
        <v>0</v>
      </c>
      <c r="EP71" s="26">
        <f t="shared" si="957"/>
        <v>160000</v>
      </c>
      <c r="EQ71" s="27">
        <f t="shared" si="957"/>
        <v>160000</v>
      </c>
      <c r="ER71" s="72">
        <f t="shared" si="548"/>
        <v>1949493</v>
      </c>
      <c r="ES71" s="71">
        <f t="shared" si="549"/>
        <v>2615990</v>
      </c>
      <c r="ET71" s="233">
        <f t="shared" si="550"/>
        <v>2358312</v>
      </c>
      <c r="EU71" s="8"/>
      <c r="EV71" s="5"/>
      <c r="EW71" s="5"/>
      <c r="EX71" s="5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</row>
    <row r="72" spans="1:175" s="87" customFormat="1" ht="17.25" thickTop="1" thickBot="1" x14ac:dyDescent="0.3">
      <c r="A72" s="167">
        <v>61</v>
      </c>
      <c r="B72" s="168"/>
      <c r="C72" s="264" t="s">
        <v>203</v>
      </c>
      <c r="D72" s="110">
        <f t="shared" ref="D72:E72" si="958">SUM(D67,D71)</f>
        <v>331561</v>
      </c>
      <c r="E72" s="111">
        <f t="shared" si="958"/>
        <v>424396</v>
      </c>
      <c r="F72" s="178">
        <f t="shared" ref="F72" si="959">SUM(F67,F71)</f>
        <v>359772</v>
      </c>
      <c r="G72" s="110">
        <f t="shared" ref="G72:H72" si="960">SUM(G67,G71)</f>
        <v>43214</v>
      </c>
      <c r="H72" s="111">
        <f t="shared" si="960"/>
        <v>58296</v>
      </c>
      <c r="I72" s="178">
        <f t="shared" ref="I72" si="961">SUM(I67,I71)</f>
        <v>53169</v>
      </c>
      <c r="J72" s="110">
        <f t="shared" ref="J72:K72" si="962">SUM(J67,J71)</f>
        <v>421195</v>
      </c>
      <c r="K72" s="111">
        <f t="shared" si="962"/>
        <v>411252</v>
      </c>
      <c r="L72" s="112">
        <f t="shared" ref="L72" si="963">SUM(L67,L71)</f>
        <v>314323</v>
      </c>
      <c r="M72" s="137">
        <f t="shared" ref="M72:N72" si="964">SUM(M67,M71)</f>
        <v>464409</v>
      </c>
      <c r="N72" s="111">
        <f t="shared" si="964"/>
        <v>469548</v>
      </c>
      <c r="O72" s="112">
        <f t="shared" ref="O72" si="965">SUM(O67,O71)</f>
        <v>367492</v>
      </c>
      <c r="P72" s="137">
        <f t="shared" ref="P72:Q72" si="966">SUM(P67,P71)</f>
        <v>50260</v>
      </c>
      <c r="Q72" s="111">
        <f t="shared" si="966"/>
        <v>57060</v>
      </c>
      <c r="R72" s="112">
        <f t="shared" ref="R72" si="967">SUM(R67,R71)</f>
        <v>56345</v>
      </c>
      <c r="S72" s="137">
        <f t="shared" ref="S72:T72" si="968">SUM(S67,S71)</f>
        <v>21616</v>
      </c>
      <c r="T72" s="111">
        <f t="shared" si="968"/>
        <v>22045</v>
      </c>
      <c r="U72" s="112">
        <f t="shared" ref="U72" si="969">SUM(U67,U71)</f>
        <v>21465</v>
      </c>
      <c r="V72" s="137">
        <f t="shared" ref="V72:W72" si="970">SUM(V67,V71)</f>
        <v>87218</v>
      </c>
      <c r="W72" s="111">
        <f t="shared" si="970"/>
        <v>95695</v>
      </c>
      <c r="X72" s="112">
        <f t="shared" ref="X72" si="971">SUM(X67,X71)</f>
        <v>94098</v>
      </c>
      <c r="Y72" s="137">
        <f t="shared" ref="Y72:Z72" si="972">SUM(Y67,Y71)</f>
        <v>8729</v>
      </c>
      <c r="Z72" s="111">
        <f t="shared" si="972"/>
        <v>10591</v>
      </c>
      <c r="AA72" s="112">
        <f t="shared" ref="AA72" si="973">SUM(AA67,AA71)</f>
        <v>8635</v>
      </c>
      <c r="AB72" s="137">
        <f t="shared" ref="AB72:AC72" si="974">SUM(AB67,AB71)</f>
        <v>117563</v>
      </c>
      <c r="AC72" s="111">
        <f t="shared" si="974"/>
        <v>128331</v>
      </c>
      <c r="AD72" s="138">
        <f t="shared" si="900"/>
        <v>1.0915934435153918</v>
      </c>
      <c r="AE72" s="111">
        <f t="shared" ref="AE72:AF72" si="975">SUM(AE67,AE71)</f>
        <v>35217</v>
      </c>
      <c r="AF72" s="111">
        <f t="shared" si="975"/>
        <v>7393</v>
      </c>
      <c r="AG72" s="138">
        <f t="shared" si="16"/>
        <v>0.20992702388051226</v>
      </c>
      <c r="AH72" s="110">
        <f t="shared" si="17"/>
        <v>117563</v>
      </c>
      <c r="AI72" s="111">
        <f t="shared" si="169"/>
        <v>128331</v>
      </c>
      <c r="AJ72" s="112">
        <f t="shared" si="170"/>
        <v>124198</v>
      </c>
      <c r="AK72" s="137">
        <f t="shared" ref="AK72:AL72" si="976">SUM(AK67,AK71)</f>
        <v>7393</v>
      </c>
      <c r="AL72" s="111">
        <f t="shared" si="976"/>
        <v>7617</v>
      </c>
      <c r="AM72" s="112">
        <f t="shared" ref="AM72" si="977">SUM(AM67,AM71)</f>
        <v>4354</v>
      </c>
      <c r="AN72" s="137">
        <f t="shared" ref="AN72:AO72" si="978">SUM(AN67,AN71)</f>
        <v>40324</v>
      </c>
      <c r="AO72" s="111">
        <f t="shared" si="978"/>
        <v>42253</v>
      </c>
      <c r="AP72" s="112">
        <f t="shared" ref="AP72" si="979">SUM(AP67,AP71)</f>
        <v>41725</v>
      </c>
      <c r="AQ72" s="137">
        <f t="shared" ref="AQ72:AR72" si="980">SUM(AQ67,AQ71)</f>
        <v>117693</v>
      </c>
      <c r="AR72" s="111">
        <f t="shared" si="980"/>
        <v>134029</v>
      </c>
      <c r="AS72" s="112">
        <f t="shared" ref="AS72" si="981">SUM(AS67,AS71)</f>
        <v>127985</v>
      </c>
      <c r="AT72" s="137">
        <f t="shared" ref="AT72:AU72" si="982">SUM(AT67,AT71)</f>
        <v>3793</v>
      </c>
      <c r="AU72" s="111">
        <f t="shared" si="982"/>
        <v>3818</v>
      </c>
      <c r="AV72" s="112">
        <f t="shared" ref="AV72" si="983">SUM(AV67,AV71)</f>
        <v>2303</v>
      </c>
      <c r="AW72" s="110">
        <f t="shared" si="18"/>
        <v>169203</v>
      </c>
      <c r="AX72" s="137">
        <f t="shared" si="171"/>
        <v>187717</v>
      </c>
      <c r="AY72" s="112">
        <f t="shared" si="172"/>
        <v>176367</v>
      </c>
      <c r="AZ72" s="137">
        <f t="shared" ref="AZ72:BA72" si="984">SUM(AZ67,AZ71)</f>
        <v>20571</v>
      </c>
      <c r="BA72" s="111">
        <f t="shared" si="984"/>
        <v>37742</v>
      </c>
      <c r="BB72" s="112">
        <f t="shared" ref="BB72" si="985">SUM(BB67,BB71)</f>
        <v>33255</v>
      </c>
      <c r="BC72" s="137">
        <f t="shared" ref="BC72:BD72" si="986">SUM(BC67,BC71)</f>
        <v>0</v>
      </c>
      <c r="BD72" s="111">
        <f t="shared" si="986"/>
        <v>0</v>
      </c>
      <c r="BE72" s="112">
        <f t="shared" ref="BE72" si="987">SUM(BE67,BE71)</f>
        <v>0</v>
      </c>
      <c r="BF72" s="137">
        <f t="shared" ref="BF72:BG72" si="988">SUM(BF67,BF71)</f>
        <v>12327</v>
      </c>
      <c r="BG72" s="111">
        <f t="shared" si="988"/>
        <v>13600</v>
      </c>
      <c r="BH72" s="112">
        <f t="shared" ref="BH72" si="989">SUM(BH67,BH71)</f>
        <v>12176</v>
      </c>
      <c r="BI72" s="137">
        <f t="shared" ref="BI72:BJ72" si="990">SUM(BI67,BI71)</f>
        <v>47921</v>
      </c>
      <c r="BJ72" s="111">
        <f t="shared" si="990"/>
        <v>46236</v>
      </c>
      <c r="BK72" s="112">
        <f t="shared" ref="BK72" si="991">SUM(BK67,BK71)</f>
        <v>43886</v>
      </c>
      <c r="BL72" s="137">
        <f t="shared" ref="BL72:BM72" si="992">SUM(BL67,BL71)</f>
        <v>249767</v>
      </c>
      <c r="BM72" s="111">
        <f t="shared" si="992"/>
        <v>253726</v>
      </c>
      <c r="BN72" s="112">
        <f t="shared" ref="BN72" si="993">SUM(BN67,BN71)</f>
        <v>227071</v>
      </c>
      <c r="BO72" s="137">
        <f t="shared" ref="BO72:BP72" si="994">SUM(BO67,BO71)</f>
        <v>3447</v>
      </c>
      <c r="BP72" s="111">
        <f t="shared" si="994"/>
        <v>3480</v>
      </c>
      <c r="BQ72" s="112">
        <f t="shared" ref="BQ72" si="995">SUM(BQ67,BQ71)</f>
        <v>1639</v>
      </c>
      <c r="BR72" s="137">
        <f t="shared" ref="BR72:BS72" si="996">SUM(BR67,BR71)</f>
        <v>334033</v>
      </c>
      <c r="BS72" s="111">
        <f t="shared" si="996"/>
        <v>354784</v>
      </c>
      <c r="BT72" s="112">
        <f t="shared" ref="BT72" si="997">SUM(BT67,BT71)</f>
        <v>318027</v>
      </c>
      <c r="BU72" s="137">
        <f t="shared" ref="BU72:BV72" si="998">SUM(BU67,BU71)</f>
        <v>81209</v>
      </c>
      <c r="BV72" s="111">
        <f t="shared" si="998"/>
        <v>92488</v>
      </c>
      <c r="BW72" s="112">
        <f t="shared" ref="BW72" si="999">SUM(BW67,BW71)</f>
        <v>71474</v>
      </c>
      <c r="BX72" s="137">
        <f t="shared" ref="BX72:BY72" si="1000">SUM(BX67,BX71)</f>
        <v>89563</v>
      </c>
      <c r="BY72" s="111">
        <f t="shared" si="1000"/>
        <v>90108</v>
      </c>
      <c r="BZ72" s="112">
        <f t="shared" ref="BZ72" si="1001">SUM(BZ67,BZ71)</f>
        <v>81638</v>
      </c>
      <c r="CA72" s="137">
        <f t="shared" si="7"/>
        <v>170772</v>
      </c>
      <c r="CB72" s="111">
        <f t="shared" si="7"/>
        <v>182596</v>
      </c>
      <c r="CC72" s="112">
        <f t="shared" si="7"/>
        <v>153112</v>
      </c>
      <c r="CD72" s="137">
        <f t="shared" ref="CD72:CE72" si="1002">SUM(CD67,CD71)</f>
        <v>141971</v>
      </c>
      <c r="CE72" s="111">
        <f t="shared" si="1002"/>
        <v>168874</v>
      </c>
      <c r="CF72" s="112">
        <f t="shared" ref="CF72" si="1003">SUM(CF67,CF71)</f>
        <v>164685</v>
      </c>
      <c r="CG72" s="137">
        <f t="shared" ref="CG72:CH72" si="1004">SUM(CG67,CG71)</f>
        <v>77115</v>
      </c>
      <c r="CH72" s="111">
        <f t="shared" si="1004"/>
        <v>117837</v>
      </c>
      <c r="CI72" s="112">
        <f t="shared" ref="CI72" si="1005">SUM(CI67,CI71)</f>
        <v>116379</v>
      </c>
      <c r="CJ72" s="137">
        <f t="shared" ref="CJ72:CK72" si="1006">SUM(CJ67,CJ71)</f>
        <v>177372</v>
      </c>
      <c r="CK72" s="111">
        <f t="shared" si="1006"/>
        <v>234668</v>
      </c>
      <c r="CL72" s="112">
        <f t="shared" ref="CL72" si="1007">SUM(CL67,CL71)</f>
        <v>232840</v>
      </c>
      <c r="CM72" s="137">
        <f t="shared" ref="CM72:CN72" si="1008">SUM(CM67,CM71)</f>
        <v>15120</v>
      </c>
      <c r="CN72" s="111">
        <f t="shared" si="1008"/>
        <v>19670</v>
      </c>
      <c r="CO72" s="112">
        <f t="shared" ref="CO72" si="1009">SUM(CO67,CO71)</f>
        <v>19489</v>
      </c>
      <c r="CP72" s="137">
        <f t="shared" ref="CP72" si="1010">SUM(CP67,CP71)</f>
        <v>411578</v>
      </c>
      <c r="CQ72" s="111">
        <f t="shared" si="551"/>
        <v>541049</v>
      </c>
      <c r="CR72" s="112">
        <f t="shared" si="552"/>
        <v>533393</v>
      </c>
      <c r="CS72" s="137">
        <f t="shared" ref="CS72:CT72" si="1011">SUM(CS67,CS71)</f>
        <v>406</v>
      </c>
      <c r="CT72" s="111">
        <f t="shared" si="1011"/>
        <v>722</v>
      </c>
      <c r="CU72" s="112">
        <f t="shared" ref="CU72" si="1012">SUM(CU67,CU71)</f>
        <v>494</v>
      </c>
      <c r="CV72" s="110">
        <f t="shared" si="20"/>
        <v>2049785</v>
      </c>
      <c r="CW72" s="111">
        <f t="shared" si="173"/>
        <v>2346203</v>
      </c>
      <c r="CX72" s="112">
        <f t="shared" si="174"/>
        <v>2089200</v>
      </c>
      <c r="CY72" s="137">
        <f t="shared" ref="CY72:CZ72" si="1013">SUM(CY67,CY71)</f>
        <v>11394</v>
      </c>
      <c r="CZ72" s="111">
        <f t="shared" si="1013"/>
        <v>13348</v>
      </c>
      <c r="DA72" s="112">
        <f t="shared" ref="DA72" si="1014">SUM(DA67,DA71)</f>
        <v>12027</v>
      </c>
      <c r="DB72" s="137">
        <f t="shared" ref="DB72:DC72" si="1015">SUM(DB67,DB71)</f>
        <v>45243</v>
      </c>
      <c r="DC72" s="111">
        <f t="shared" si="1015"/>
        <v>48246</v>
      </c>
      <c r="DD72" s="112">
        <f t="shared" ref="DD72" si="1016">SUM(DD67,DD71)</f>
        <v>48246</v>
      </c>
      <c r="DE72" s="137">
        <f t="shared" ref="DE72:DF72" si="1017">SUM(DE67,DE71)</f>
        <v>15682</v>
      </c>
      <c r="DF72" s="111">
        <f t="shared" si="1017"/>
        <v>2356</v>
      </c>
      <c r="DG72" s="112">
        <f t="shared" ref="DG72" si="1018">SUM(DG67,DG71)</f>
        <v>1562</v>
      </c>
      <c r="DH72" s="137">
        <f t="shared" ref="DH72:DI72" si="1019">SUM(DH67,DH71)</f>
        <v>45809</v>
      </c>
      <c r="DI72" s="111">
        <f t="shared" si="1019"/>
        <v>70574</v>
      </c>
      <c r="DJ72" s="112">
        <f t="shared" ref="DJ72" si="1020">SUM(DJ67,DJ71)</f>
        <v>70571</v>
      </c>
      <c r="DK72" s="137">
        <f t="shared" ref="DK72:DL72" si="1021">SUM(DK67,DK71)</f>
        <v>59692</v>
      </c>
      <c r="DL72" s="111">
        <f t="shared" si="1021"/>
        <v>87973</v>
      </c>
      <c r="DM72" s="112">
        <f t="shared" ref="DM72" si="1022">SUM(DM67,DM71)</f>
        <v>86890</v>
      </c>
      <c r="DN72" s="137">
        <f t="shared" ref="DN72:DO72" si="1023">SUM(DN67,DN71)</f>
        <v>17722</v>
      </c>
      <c r="DO72" s="111">
        <f t="shared" si="1023"/>
        <v>17722</v>
      </c>
      <c r="DP72" s="112">
        <f t="shared" ref="DP72" si="1024">SUM(DP67,DP71)</f>
        <v>17465</v>
      </c>
      <c r="DQ72" s="137">
        <f t="shared" ref="DQ72:DR72" si="1025">SUM(DQ67,DQ71)</f>
        <v>129054</v>
      </c>
      <c r="DR72" s="111">
        <f t="shared" si="1025"/>
        <v>178434</v>
      </c>
      <c r="DS72" s="112">
        <f t="shared" ref="DS72" si="1026">SUM(DS67,DS71)</f>
        <v>177832</v>
      </c>
      <c r="DT72" s="137">
        <f t="shared" si="21"/>
        <v>324596</v>
      </c>
      <c r="DU72" s="111">
        <f t="shared" si="21"/>
        <v>418653</v>
      </c>
      <c r="DV72" s="112">
        <f t="shared" si="21"/>
        <v>414593</v>
      </c>
      <c r="DW72" s="137">
        <f t="shared" ref="DW72:DX72" si="1027">SUM(DW67,DW71)</f>
        <v>58</v>
      </c>
      <c r="DX72" s="111">
        <f t="shared" si="1027"/>
        <v>58</v>
      </c>
      <c r="DY72" s="112">
        <f t="shared" ref="DY72" si="1028">SUM(DY67,DY71)</f>
        <v>58</v>
      </c>
      <c r="DZ72" s="137">
        <f>SUM(DZ67,DZ71)</f>
        <v>90757</v>
      </c>
      <c r="EA72" s="111">
        <f>SUM(EA67,EA71)</f>
        <v>101943</v>
      </c>
      <c r="EB72" s="138">
        <f t="shared" si="882"/>
        <v>1.1232522009321595</v>
      </c>
      <c r="EC72" s="111">
        <f>SUM(EC67,EC71)</f>
        <v>103463</v>
      </c>
      <c r="ED72" s="111">
        <f>SUM(ED67,ED71)</f>
        <v>119742</v>
      </c>
      <c r="EE72" s="112">
        <f>SUM(EE67,EE71)</f>
        <v>118153</v>
      </c>
      <c r="EF72" s="137">
        <f t="shared" ref="EF72:EG72" si="1029">SUM(EF67,EF71)</f>
        <v>132442</v>
      </c>
      <c r="EG72" s="111">
        <f t="shared" si="1029"/>
        <v>139983</v>
      </c>
      <c r="EH72" s="112">
        <f t="shared" ref="EH72" si="1030">SUM(EH67,EH71)</f>
        <v>125922</v>
      </c>
      <c r="EI72" s="111">
        <f t="shared" ref="EI72:EQ72" si="1031">SUM(EI67,EI71)</f>
        <v>0</v>
      </c>
      <c r="EJ72" s="111">
        <f t="shared" si="1031"/>
        <v>136152</v>
      </c>
      <c r="EK72" s="112">
        <f t="shared" si="1031"/>
        <v>136152</v>
      </c>
      <c r="EL72" s="111">
        <f t="shared" si="1031"/>
        <v>0</v>
      </c>
      <c r="EM72" s="111">
        <f t="shared" si="1031"/>
        <v>46177</v>
      </c>
      <c r="EN72" s="112">
        <f t="shared" si="1031"/>
        <v>46177</v>
      </c>
      <c r="EO72" s="111">
        <f t="shared" si="1031"/>
        <v>0</v>
      </c>
      <c r="EP72" s="111">
        <f t="shared" si="1031"/>
        <v>160000</v>
      </c>
      <c r="EQ72" s="112">
        <f t="shared" si="1031"/>
        <v>160000</v>
      </c>
      <c r="ER72" s="110">
        <f t="shared" si="548"/>
        <v>2610344</v>
      </c>
      <c r="ES72" s="137">
        <f t="shared" si="549"/>
        <v>3366968</v>
      </c>
      <c r="ET72" s="234">
        <f t="shared" si="550"/>
        <v>3090255</v>
      </c>
      <c r="EU72" s="82"/>
      <c r="EV72" s="5"/>
      <c r="EW72" s="5"/>
      <c r="EX72" s="5"/>
      <c r="EY72" s="54"/>
      <c r="EZ72" s="54"/>
      <c r="FA72" s="54"/>
      <c r="FB72" s="54"/>
      <c r="FC72" s="54"/>
      <c r="FD72" s="54"/>
      <c r="FE72" s="54"/>
      <c r="FF72" s="54"/>
      <c r="FG72" s="54"/>
      <c r="FH72" s="54"/>
      <c r="FI72" s="54"/>
      <c r="FJ72" s="54"/>
      <c r="FK72" s="54"/>
      <c r="FL72" s="54"/>
      <c r="FM72" s="54"/>
      <c r="FN72" s="54"/>
      <c r="FO72" s="54"/>
      <c r="FP72" s="54"/>
      <c r="FQ72" s="54"/>
      <c r="FR72" s="54"/>
      <c r="FS72" s="54"/>
    </row>
    <row r="73" spans="1:175" s="88" customFormat="1" ht="17.25" thickTop="1" thickBot="1" x14ac:dyDescent="0.3">
      <c r="A73" s="89">
        <v>62</v>
      </c>
      <c r="B73" s="90"/>
      <c r="C73" s="265" t="s">
        <v>95</v>
      </c>
      <c r="D73" s="92">
        <v>27.75</v>
      </c>
      <c r="E73" s="34">
        <v>27.75</v>
      </c>
      <c r="F73" s="179">
        <v>23</v>
      </c>
      <c r="G73" s="92">
        <v>4</v>
      </c>
      <c r="H73" s="34">
        <v>4</v>
      </c>
      <c r="I73" s="180">
        <v>4</v>
      </c>
      <c r="J73" s="92">
        <v>7.75</v>
      </c>
      <c r="K73" s="34">
        <v>8</v>
      </c>
      <c r="L73" s="206">
        <v>4</v>
      </c>
      <c r="M73" s="198">
        <f>G73+J73</f>
        <v>11.75</v>
      </c>
      <c r="N73" s="154">
        <f>H73+K73</f>
        <v>12</v>
      </c>
      <c r="O73" s="316">
        <f>I73+L73</f>
        <v>8</v>
      </c>
      <c r="P73" s="91">
        <v>5</v>
      </c>
      <c r="Q73" s="34">
        <v>5</v>
      </c>
      <c r="R73" s="206">
        <v>5</v>
      </c>
      <c r="S73" s="91">
        <v>2</v>
      </c>
      <c r="T73" s="34">
        <v>2</v>
      </c>
      <c r="U73" s="206">
        <v>2</v>
      </c>
      <c r="V73" s="91">
        <v>21</v>
      </c>
      <c r="W73" s="34">
        <v>21</v>
      </c>
      <c r="X73" s="206">
        <v>18</v>
      </c>
      <c r="Y73" s="91">
        <v>1</v>
      </c>
      <c r="Z73" s="34">
        <v>1</v>
      </c>
      <c r="AA73" s="209">
        <v>1</v>
      </c>
      <c r="AB73" s="91">
        <f t="shared" ref="AB73:AC73" si="1032">S73+V73+Y73</f>
        <v>24</v>
      </c>
      <c r="AC73" s="34">
        <f t="shared" si="1032"/>
        <v>24</v>
      </c>
      <c r="AD73" s="153">
        <f t="shared" si="900"/>
        <v>1</v>
      </c>
      <c r="AE73" s="34">
        <v>5</v>
      </c>
      <c r="AF73" s="34">
        <v>0.5</v>
      </c>
      <c r="AG73" s="153">
        <f t="shared" si="16"/>
        <v>0.1</v>
      </c>
      <c r="AH73" s="92">
        <f t="shared" si="17"/>
        <v>24</v>
      </c>
      <c r="AI73" s="34">
        <f t="shared" si="169"/>
        <v>24</v>
      </c>
      <c r="AJ73" s="35">
        <f t="shared" si="170"/>
        <v>21</v>
      </c>
      <c r="AK73" s="34">
        <v>0.5</v>
      </c>
      <c r="AL73" s="34">
        <v>0.5</v>
      </c>
      <c r="AM73" s="35">
        <v>0</v>
      </c>
      <c r="AN73" s="91">
        <v>3</v>
      </c>
      <c r="AO73" s="34">
        <v>3</v>
      </c>
      <c r="AP73" s="35">
        <v>2</v>
      </c>
      <c r="AQ73" s="34">
        <v>17.5</v>
      </c>
      <c r="AR73" s="34">
        <v>17.5</v>
      </c>
      <c r="AS73" s="35">
        <v>16</v>
      </c>
      <c r="AT73" s="91">
        <v>0</v>
      </c>
      <c r="AU73" s="34">
        <v>0</v>
      </c>
      <c r="AV73" s="216">
        <v>0</v>
      </c>
      <c r="AW73" s="92">
        <f t="shared" si="18"/>
        <v>21</v>
      </c>
      <c r="AX73" s="91">
        <f t="shared" si="171"/>
        <v>21</v>
      </c>
      <c r="AY73" s="35">
        <f t="shared" si="172"/>
        <v>18</v>
      </c>
      <c r="AZ73" s="91">
        <v>4</v>
      </c>
      <c r="BA73" s="34">
        <v>4</v>
      </c>
      <c r="BB73" s="35">
        <v>4</v>
      </c>
      <c r="BC73" s="34">
        <v>0</v>
      </c>
      <c r="BD73" s="34"/>
      <c r="BE73" s="35"/>
      <c r="BF73" s="91">
        <v>2</v>
      </c>
      <c r="BG73" s="34">
        <v>2</v>
      </c>
      <c r="BH73" s="35">
        <v>1</v>
      </c>
      <c r="BI73" s="91">
        <v>3</v>
      </c>
      <c r="BJ73" s="34">
        <v>3</v>
      </c>
      <c r="BK73" s="35">
        <v>2</v>
      </c>
      <c r="BL73" s="34">
        <v>35</v>
      </c>
      <c r="BM73" s="34">
        <v>35</v>
      </c>
      <c r="BN73" s="35">
        <v>25</v>
      </c>
      <c r="BO73" s="91">
        <v>0</v>
      </c>
      <c r="BP73" s="34">
        <v>0</v>
      </c>
      <c r="BQ73" s="35">
        <v>0</v>
      </c>
      <c r="BR73" s="219">
        <f t="shared" ref="BR73:BT73" si="1033">AZ73+BC73+BF73+BI73+BL73+BO73</f>
        <v>44</v>
      </c>
      <c r="BS73" s="33">
        <f t="shared" si="1033"/>
        <v>44</v>
      </c>
      <c r="BT73" s="220">
        <f t="shared" si="1033"/>
        <v>32</v>
      </c>
      <c r="BU73" s="91">
        <v>19</v>
      </c>
      <c r="BV73" s="34">
        <v>19</v>
      </c>
      <c r="BW73" s="35">
        <v>12</v>
      </c>
      <c r="BX73" s="91">
        <v>18</v>
      </c>
      <c r="BY73" s="34">
        <v>18</v>
      </c>
      <c r="BZ73" s="35">
        <v>14</v>
      </c>
      <c r="CA73" s="91">
        <f t="shared" si="7"/>
        <v>37</v>
      </c>
      <c r="CB73" s="34">
        <f t="shared" si="7"/>
        <v>37</v>
      </c>
      <c r="CC73" s="35">
        <f t="shared" si="7"/>
        <v>26</v>
      </c>
      <c r="CD73" s="34">
        <v>28</v>
      </c>
      <c r="CE73" s="34">
        <v>28</v>
      </c>
      <c r="CF73" s="35">
        <v>28</v>
      </c>
      <c r="CG73" s="91">
        <v>15</v>
      </c>
      <c r="CH73" s="34">
        <v>15</v>
      </c>
      <c r="CI73" s="35">
        <v>15</v>
      </c>
      <c r="CJ73" s="91">
        <v>37</v>
      </c>
      <c r="CK73" s="34">
        <v>37</v>
      </c>
      <c r="CL73" s="35">
        <v>37</v>
      </c>
      <c r="CM73" s="91">
        <v>3</v>
      </c>
      <c r="CN73" s="34">
        <v>3</v>
      </c>
      <c r="CO73" s="35">
        <v>3</v>
      </c>
      <c r="CP73" s="91">
        <f>CD73+CG73+CJ73+CM73</f>
        <v>83</v>
      </c>
      <c r="CQ73" s="34">
        <f t="shared" si="551"/>
        <v>83</v>
      </c>
      <c r="CR73" s="214">
        <f t="shared" si="552"/>
        <v>83</v>
      </c>
      <c r="CS73" s="91">
        <v>0</v>
      </c>
      <c r="CT73" s="34">
        <v>0</v>
      </c>
      <c r="CU73" s="35">
        <v>0</v>
      </c>
      <c r="CV73" s="92">
        <f t="shared" si="20"/>
        <v>253.5</v>
      </c>
      <c r="CW73" s="34">
        <f t="shared" si="173"/>
        <v>253.75</v>
      </c>
      <c r="CX73" s="35">
        <f t="shared" si="174"/>
        <v>216</v>
      </c>
      <c r="CY73" s="91">
        <v>0</v>
      </c>
      <c r="CZ73" s="34"/>
      <c r="DA73" s="210"/>
      <c r="DB73" s="91">
        <v>0</v>
      </c>
      <c r="DC73" s="34">
        <v>0</v>
      </c>
      <c r="DD73" s="35">
        <v>0</v>
      </c>
      <c r="DE73" s="91">
        <v>3</v>
      </c>
      <c r="DF73" s="34">
        <v>3</v>
      </c>
      <c r="DG73" s="35">
        <v>2</v>
      </c>
      <c r="DH73" s="91">
        <v>8</v>
      </c>
      <c r="DI73" s="34">
        <v>8</v>
      </c>
      <c r="DJ73" s="35">
        <v>8</v>
      </c>
      <c r="DK73" s="91">
        <v>7</v>
      </c>
      <c r="DL73" s="34">
        <v>7</v>
      </c>
      <c r="DM73" s="35">
        <v>7</v>
      </c>
      <c r="DN73" s="91">
        <v>0</v>
      </c>
      <c r="DO73" s="34">
        <v>0</v>
      </c>
      <c r="DP73" s="35">
        <v>0</v>
      </c>
      <c r="DQ73" s="91">
        <v>19</v>
      </c>
      <c r="DR73" s="34">
        <v>19</v>
      </c>
      <c r="DS73" s="238">
        <v>19</v>
      </c>
      <c r="DT73" s="239">
        <f t="shared" si="21"/>
        <v>37</v>
      </c>
      <c r="DU73" s="34">
        <f t="shared" si="21"/>
        <v>37</v>
      </c>
      <c r="DV73" s="35">
        <f t="shared" si="21"/>
        <v>36</v>
      </c>
      <c r="DW73" s="91">
        <v>0</v>
      </c>
      <c r="DX73" s="34">
        <v>0</v>
      </c>
      <c r="DY73" s="35">
        <v>0</v>
      </c>
      <c r="DZ73" s="91">
        <v>25.75</v>
      </c>
      <c r="EA73" s="34">
        <v>27.75</v>
      </c>
      <c r="EB73" s="153">
        <f t="shared" si="882"/>
        <v>1.0776699029126213</v>
      </c>
      <c r="EC73" s="34">
        <v>27.75</v>
      </c>
      <c r="ED73" s="34">
        <v>27.5</v>
      </c>
      <c r="EE73" s="35">
        <v>24.5</v>
      </c>
      <c r="EF73" s="34">
        <v>22.75</v>
      </c>
      <c r="EG73" s="34">
        <v>22.75</v>
      </c>
      <c r="EH73" s="231">
        <v>14.5</v>
      </c>
      <c r="EI73" s="34"/>
      <c r="EJ73" s="34"/>
      <c r="EK73" s="35"/>
      <c r="EL73" s="34"/>
      <c r="EM73" s="34"/>
      <c r="EN73" s="35"/>
      <c r="EO73" s="34"/>
      <c r="EP73" s="34"/>
      <c r="EQ73" s="35"/>
      <c r="ER73" s="92">
        <f t="shared" si="548"/>
        <v>341</v>
      </c>
      <c r="ES73" s="91">
        <f t="shared" si="549"/>
        <v>341</v>
      </c>
      <c r="ET73" s="214">
        <f t="shared" si="550"/>
        <v>291</v>
      </c>
      <c r="EU73" s="82"/>
      <c r="EV73" s="5"/>
      <c r="EW73" s="5"/>
      <c r="EX73" s="5"/>
      <c r="EY73" s="54"/>
      <c r="EZ73" s="54"/>
      <c r="FA73" s="54"/>
      <c r="FB73" s="54"/>
      <c r="FC73" s="54"/>
      <c r="FD73" s="54"/>
      <c r="FE73" s="54"/>
      <c r="FF73" s="54"/>
      <c r="FG73" s="54"/>
      <c r="FH73" s="54"/>
      <c r="FI73" s="54"/>
      <c r="FJ73" s="54"/>
      <c r="FK73" s="54"/>
      <c r="FL73" s="54"/>
      <c r="FM73" s="54"/>
      <c r="FN73" s="54"/>
      <c r="FO73" s="54"/>
      <c r="FP73" s="54"/>
      <c r="FQ73" s="54"/>
      <c r="FR73" s="54"/>
      <c r="FS73" s="54"/>
    </row>
    <row r="74" spans="1:175" ht="16.5" thickBot="1" x14ac:dyDescent="0.3">
      <c r="A74" s="93"/>
      <c r="B74" s="93"/>
      <c r="C74" s="94"/>
      <c r="D74" s="91"/>
      <c r="E74" s="34"/>
      <c r="F74" s="153"/>
      <c r="G74" s="34"/>
      <c r="H74" s="34"/>
      <c r="I74" s="153"/>
      <c r="J74" s="34"/>
      <c r="K74" s="34"/>
      <c r="L74" s="153"/>
      <c r="M74" s="34"/>
      <c r="N74" s="34"/>
      <c r="O74" s="155"/>
      <c r="P74" s="34"/>
      <c r="Q74" s="34"/>
      <c r="R74" s="153"/>
      <c r="S74" s="34"/>
      <c r="T74" s="34"/>
      <c r="U74" s="153"/>
      <c r="V74" s="34"/>
      <c r="W74" s="34"/>
      <c r="X74" s="155"/>
      <c r="Y74" s="91"/>
      <c r="Z74" s="34"/>
      <c r="AA74" s="156"/>
      <c r="AB74" s="34"/>
      <c r="AC74" s="34"/>
      <c r="AD74" s="153"/>
      <c r="AE74" s="34"/>
      <c r="AF74" s="34"/>
      <c r="AG74" s="153"/>
      <c r="AH74" s="34"/>
      <c r="AI74" s="34"/>
      <c r="AJ74" s="153"/>
      <c r="AK74" s="34"/>
      <c r="AL74" s="34"/>
      <c r="AM74" s="153"/>
      <c r="AN74" s="34"/>
      <c r="AO74" s="34"/>
      <c r="AP74" s="145"/>
      <c r="AQ74" s="35"/>
      <c r="AR74" s="35"/>
      <c r="AS74" s="153"/>
      <c r="AT74" s="34"/>
      <c r="AU74" s="34"/>
      <c r="AV74" s="153"/>
      <c r="AW74" s="34"/>
      <c r="AX74" s="34"/>
      <c r="AY74" s="153"/>
      <c r="AZ74" s="34"/>
      <c r="BA74" s="34"/>
      <c r="BB74" s="153"/>
      <c r="BC74" s="34"/>
      <c r="BD74" s="34"/>
      <c r="BE74" s="153"/>
      <c r="BF74" s="34"/>
      <c r="BG74" s="34"/>
      <c r="BH74" s="153"/>
      <c r="BI74" s="34"/>
      <c r="BJ74" s="34"/>
      <c r="BK74" s="153"/>
      <c r="BL74" s="33"/>
      <c r="BM74" s="33"/>
      <c r="BN74" s="153"/>
      <c r="BO74" s="34"/>
      <c r="BP74" s="34"/>
      <c r="BQ74" s="153"/>
      <c r="BR74" s="34"/>
      <c r="BS74" s="34"/>
      <c r="BT74" s="153"/>
      <c r="BU74" s="34"/>
      <c r="BV74" s="34"/>
      <c r="BW74" s="153"/>
      <c r="BX74" s="34"/>
      <c r="BY74" s="34"/>
      <c r="BZ74" s="153"/>
      <c r="CA74" s="34"/>
      <c r="CB74" s="34"/>
      <c r="CC74" s="153"/>
      <c r="CD74" s="34"/>
      <c r="CE74" s="34"/>
      <c r="CF74" s="153"/>
      <c r="CG74" s="34"/>
      <c r="CH74" s="34"/>
      <c r="CI74" s="153"/>
      <c r="CJ74" s="34"/>
      <c r="CK74" s="34"/>
      <c r="CL74" s="153"/>
      <c r="CM74" s="34"/>
      <c r="CN74" s="34"/>
      <c r="CO74" s="153"/>
      <c r="CP74" s="33"/>
      <c r="CQ74" s="33"/>
      <c r="CR74" s="153"/>
      <c r="CS74" s="34"/>
      <c r="CT74" s="34"/>
      <c r="CU74" s="153"/>
      <c r="CV74" s="34"/>
      <c r="CW74" s="34"/>
      <c r="CX74" s="153"/>
      <c r="CY74" s="34"/>
      <c r="CZ74" s="34"/>
      <c r="DA74" s="153"/>
      <c r="DB74" s="34"/>
      <c r="DC74" s="34"/>
      <c r="DD74" s="153"/>
      <c r="DE74" s="34"/>
      <c r="DF74" s="34"/>
      <c r="DG74" s="153"/>
      <c r="DH74" s="34"/>
      <c r="DI74" s="34"/>
      <c r="DJ74" s="153"/>
      <c r="DK74" s="34"/>
      <c r="DL74" s="34"/>
      <c r="DM74" s="153"/>
      <c r="DN74" s="34"/>
      <c r="DO74" s="34"/>
      <c r="DP74" s="153"/>
      <c r="DQ74" s="34"/>
      <c r="DR74" s="34"/>
      <c r="DS74" s="153"/>
      <c r="DT74" s="34"/>
      <c r="DU74" s="34"/>
      <c r="DV74" s="153"/>
      <c r="DW74" s="34"/>
      <c r="DX74" s="34"/>
      <c r="DY74" s="156"/>
      <c r="DZ74" s="34"/>
      <c r="EA74" s="34"/>
      <c r="EB74" s="153"/>
    </row>
    <row r="75" spans="1:175" x14ac:dyDescent="0.25">
      <c r="A75" s="93"/>
      <c r="B75" s="93"/>
      <c r="C75" s="94"/>
      <c r="D75" s="36"/>
      <c r="E75" s="36"/>
      <c r="G75" s="36"/>
      <c r="H75" s="36"/>
      <c r="J75" s="36"/>
      <c r="K75" s="36"/>
      <c r="M75" s="36"/>
      <c r="N75" s="36"/>
      <c r="P75" s="36"/>
      <c r="Q75" s="36"/>
      <c r="S75" s="36"/>
      <c r="T75" s="36"/>
      <c r="V75" s="36"/>
      <c r="W75" s="36"/>
      <c r="Y75" s="36"/>
      <c r="Z75" s="36"/>
      <c r="AB75" s="36"/>
      <c r="AC75" s="36"/>
      <c r="AE75" s="36"/>
      <c r="AF75" s="36"/>
      <c r="AH75" s="36"/>
      <c r="AI75" s="36"/>
      <c r="AK75" s="36"/>
      <c r="AL75" s="36"/>
      <c r="AN75" s="36"/>
      <c r="AO75" s="36"/>
      <c r="AQ75" s="36"/>
      <c r="AR75" s="36"/>
      <c r="AT75" s="36"/>
      <c r="AU75" s="36"/>
      <c r="AW75" s="36"/>
      <c r="AX75" s="36"/>
      <c r="AZ75" s="36"/>
      <c r="BA75" s="36"/>
      <c r="BC75" s="36"/>
      <c r="BD75" s="36"/>
      <c r="BF75" s="36"/>
      <c r="BG75" s="36"/>
      <c r="BI75" s="36"/>
      <c r="BJ75" s="36"/>
      <c r="BL75" s="36"/>
      <c r="BM75" s="36"/>
      <c r="BO75" s="36"/>
      <c r="BP75" s="36"/>
      <c r="BR75" s="36"/>
      <c r="BS75" s="36"/>
      <c r="BU75" s="36"/>
      <c r="BV75" s="36"/>
      <c r="BX75" s="36"/>
      <c r="BY75" s="36"/>
      <c r="CA75" s="36"/>
      <c r="CB75" s="36"/>
      <c r="CD75" s="36"/>
      <c r="CE75" s="36"/>
      <c r="CG75" s="36"/>
      <c r="CH75" s="36"/>
      <c r="CJ75" s="36"/>
      <c r="CK75" s="36"/>
      <c r="CM75" s="36"/>
      <c r="CN75" s="36"/>
      <c r="CP75" s="36"/>
      <c r="CQ75" s="36"/>
      <c r="CS75" s="36"/>
      <c r="CT75" s="36"/>
      <c r="CV75" s="36"/>
      <c r="CW75" s="36"/>
      <c r="CY75" s="36"/>
      <c r="CZ75" s="36"/>
      <c r="DB75" s="36"/>
      <c r="DC75" s="36"/>
      <c r="DE75" s="36"/>
      <c r="DF75" s="36"/>
      <c r="DH75" s="36"/>
      <c r="DI75" s="36"/>
      <c r="DK75" s="36"/>
      <c r="DL75" s="36"/>
      <c r="DN75" s="36"/>
      <c r="DO75" s="36"/>
      <c r="DQ75" s="36"/>
      <c r="DR75" s="36"/>
      <c r="DT75" s="36"/>
      <c r="DU75" s="36"/>
      <c r="DW75" s="36"/>
      <c r="DX75" s="36"/>
      <c r="DZ75" s="36"/>
      <c r="EA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8"/>
    </row>
    <row r="76" spans="1:175" x14ac:dyDescent="0.25">
      <c r="A76" s="93"/>
      <c r="B76" s="93"/>
      <c r="C76" s="94"/>
      <c r="DD76" s="236">
        <v>-27.81</v>
      </c>
    </row>
    <row r="77" spans="1:175" x14ac:dyDescent="0.25">
      <c r="A77" s="93"/>
      <c r="B77" s="93"/>
      <c r="C77" s="94"/>
      <c r="DP77" s="236">
        <v>27.81</v>
      </c>
    </row>
    <row r="78" spans="1:175" x14ac:dyDescent="0.25">
      <c r="A78" s="93"/>
      <c r="B78" s="93"/>
      <c r="C78" s="94"/>
    </row>
    <row r="79" spans="1:175" x14ac:dyDescent="0.25">
      <c r="A79" s="93"/>
      <c r="B79" s="93"/>
      <c r="C79" s="94"/>
      <c r="AZ79" s="12">
        <v>44.87</v>
      </c>
      <c r="BB79" s="2">
        <f>BB69-BA69</f>
        <v>0</v>
      </c>
      <c r="BL79" s="12">
        <v>32.31</v>
      </c>
      <c r="BN79" s="2"/>
    </row>
    <row r="80" spans="1:175" x14ac:dyDescent="0.25">
      <c r="A80" s="93"/>
      <c r="B80" s="93"/>
      <c r="C80" s="94"/>
    </row>
    <row r="81" spans="1:3" x14ac:dyDescent="0.25">
      <c r="A81" s="93"/>
      <c r="B81" s="93"/>
      <c r="C81" s="94"/>
    </row>
    <row r="82" spans="1:3" x14ac:dyDescent="0.25">
      <c r="A82" s="93"/>
      <c r="B82" s="93"/>
      <c r="C82" s="94"/>
    </row>
    <row r="83" spans="1:3" x14ac:dyDescent="0.25">
      <c r="A83" s="93"/>
      <c r="B83" s="93"/>
      <c r="C83" s="94"/>
    </row>
    <row r="84" spans="1:3" x14ac:dyDescent="0.25">
      <c r="A84" s="93"/>
      <c r="B84" s="93"/>
      <c r="C84" s="94"/>
    </row>
    <row r="85" spans="1:3" x14ac:dyDescent="0.25">
      <c r="A85" s="93"/>
      <c r="B85" s="93"/>
      <c r="C85" s="94"/>
    </row>
    <row r="86" spans="1:3" x14ac:dyDescent="0.25">
      <c r="A86" s="93"/>
      <c r="B86" s="93"/>
      <c r="C86" s="94"/>
    </row>
    <row r="87" spans="1:3" x14ac:dyDescent="0.25">
      <c r="A87" s="93"/>
      <c r="B87" s="93"/>
      <c r="C87" s="94"/>
    </row>
    <row r="88" spans="1:3" x14ac:dyDescent="0.25">
      <c r="A88" s="93"/>
      <c r="B88" s="93"/>
      <c r="C88" s="94"/>
    </row>
    <row r="89" spans="1:3" x14ac:dyDescent="0.25">
      <c r="A89" s="93"/>
      <c r="B89" s="93"/>
      <c r="C89" s="94"/>
    </row>
    <row r="90" spans="1:3" x14ac:dyDescent="0.25">
      <c r="A90" s="93"/>
      <c r="B90" s="93"/>
      <c r="C90" s="94"/>
    </row>
    <row r="91" spans="1:3" x14ac:dyDescent="0.25">
      <c r="A91" s="93"/>
      <c r="B91" s="93"/>
      <c r="C91" s="94"/>
    </row>
    <row r="92" spans="1:3" x14ac:dyDescent="0.25">
      <c r="A92" s="93"/>
      <c r="B92" s="93"/>
      <c r="C92" s="94"/>
    </row>
    <row r="93" spans="1:3" x14ac:dyDescent="0.25">
      <c r="A93" s="93"/>
      <c r="B93" s="93"/>
      <c r="C93" s="94"/>
    </row>
    <row r="94" spans="1:3" x14ac:dyDescent="0.25">
      <c r="A94" s="93"/>
      <c r="B94" s="93"/>
      <c r="C94" s="94"/>
    </row>
    <row r="95" spans="1:3" x14ac:dyDescent="0.25">
      <c r="A95" s="93"/>
      <c r="B95" s="93"/>
      <c r="C95" s="94"/>
    </row>
    <row r="96" spans="1:3" x14ac:dyDescent="0.25">
      <c r="A96" s="93"/>
      <c r="B96" s="93"/>
      <c r="C96" s="94"/>
    </row>
    <row r="97" spans="1:3" x14ac:dyDescent="0.25">
      <c r="A97" s="93"/>
      <c r="B97" s="93"/>
      <c r="C97" s="94"/>
    </row>
    <row r="98" spans="1:3" x14ac:dyDescent="0.25">
      <c r="A98" s="93"/>
      <c r="B98" s="93"/>
      <c r="C98" s="94"/>
    </row>
    <row r="99" spans="1:3" x14ac:dyDescent="0.25">
      <c r="A99" s="93"/>
      <c r="B99" s="93"/>
      <c r="C99" s="94"/>
    </row>
    <row r="100" spans="1:3" x14ac:dyDescent="0.25">
      <c r="A100" s="93"/>
      <c r="B100" s="93"/>
      <c r="C100" s="94"/>
    </row>
    <row r="101" spans="1:3" x14ac:dyDescent="0.25">
      <c r="A101" s="93"/>
      <c r="B101" s="93"/>
      <c r="C101" s="94"/>
    </row>
    <row r="102" spans="1:3" x14ac:dyDescent="0.25">
      <c r="A102" s="93"/>
      <c r="B102" s="93"/>
      <c r="C102" s="94"/>
    </row>
    <row r="103" spans="1:3" x14ac:dyDescent="0.25">
      <c r="A103" s="93"/>
      <c r="B103" s="93"/>
      <c r="C103" s="94"/>
    </row>
    <row r="104" spans="1:3" x14ac:dyDescent="0.25">
      <c r="A104" s="93"/>
      <c r="B104" s="93"/>
      <c r="C104" s="94"/>
    </row>
    <row r="105" spans="1:3" x14ac:dyDescent="0.25">
      <c r="A105" s="93"/>
      <c r="B105" s="93"/>
      <c r="C105" s="94"/>
    </row>
    <row r="106" spans="1:3" x14ac:dyDescent="0.25">
      <c r="A106" s="93"/>
      <c r="B106" s="93"/>
      <c r="C106" s="94"/>
    </row>
    <row r="107" spans="1:3" x14ac:dyDescent="0.25">
      <c r="A107" s="93"/>
      <c r="B107" s="93"/>
      <c r="C107" s="94"/>
    </row>
    <row r="108" spans="1:3" x14ac:dyDescent="0.25">
      <c r="A108" s="93"/>
      <c r="B108" s="93"/>
      <c r="C108" s="94"/>
    </row>
    <row r="109" spans="1:3" x14ac:dyDescent="0.25">
      <c r="A109" s="93"/>
      <c r="B109" s="93"/>
      <c r="C109" s="94"/>
    </row>
    <row r="110" spans="1:3" x14ac:dyDescent="0.25">
      <c r="A110" s="93"/>
      <c r="B110" s="93"/>
      <c r="C110" s="94"/>
    </row>
    <row r="111" spans="1:3" x14ac:dyDescent="0.25">
      <c r="A111" s="93"/>
      <c r="B111" s="93"/>
      <c r="C111" s="94"/>
    </row>
    <row r="112" spans="1:3" x14ac:dyDescent="0.25">
      <c r="A112" s="93"/>
      <c r="B112" s="93"/>
      <c r="C112" s="94"/>
    </row>
    <row r="113" spans="1:3" x14ac:dyDescent="0.25">
      <c r="A113" s="93"/>
      <c r="B113" s="93"/>
      <c r="C113" s="94"/>
    </row>
    <row r="114" spans="1:3" x14ac:dyDescent="0.25">
      <c r="A114" s="93"/>
      <c r="B114" s="93"/>
      <c r="C114" s="94"/>
    </row>
    <row r="115" spans="1:3" x14ac:dyDescent="0.25">
      <c r="A115" s="93"/>
      <c r="B115" s="93"/>
      <c r="C115" s="94"/>
    </row>
    <row r="116" spans="1:3" x14ac:dyDescent="0.25">
      <c r="A116" s="93"/>
      <c r="B116" s="93"/>
      <c r="C116" s="94"/>
    </row>
    <row r="117" spans="1:3" x14ac:dyDescent="0.25">
      <c r="A117" s="93"/>
      <c r="B117" s="93"/>
      <c r="C117" s="94"/>
    </row>
    <row r="118" spans="1:3" x14ac:dyDescent="0.25">
      <c r="A118" s="93"/>
      <c r="B118" s="93"/>
      <c r="C118" s="94"/>
    </row>
    <row r="119" spans="1:3" x14ac:dyDescent="0.25">
      <c r="A119" s="93"/>
      <c r="B119" s="93"/>
      <c r="C119" s="94"/>
    </row>
    <row r="120" spans="1:3" x14ac:dyDescent="0.25">
      <c r="A120" s="93"/>
      <c r="B120" s="93"/>
      <c r="C120" s="94"/>
    </row>
    <row r="121" spans="1:3" x14ac:dyDescent="0.25">
      <c r="A121" s="93"/>
      <c r="B121" s="93"/>
      <c r="C121" s="94"/>
    </row>
    <row r="122" spans="1:3" x14ac:dyDescent="0.25">
      <c r="A122" s="93"/>
      <c r="B122" s="93"/>
      <c r="C122" s="94"/>
    </row>
    <row r="123" spans="1:3" x14ac:dyDescent="0.25">
      <c r="A123" s="93"/>
      <c r="B123" s="93"/>
      <c r="C123" s="94"/>
    </row>
    <row r="124" spans="1:3" x14ac:dyDescent="0.25">
      <c r="A124" s="93"/>
      <c r="B124" s="93"/>
      <c r="C124" s="94"/>
    </row>
    <row r="125" spans="1:3" x14ac:dyDescent="0.25">
      <c r="A125" s="93"/>
      <c r="B125" s="93"/>
      <c r="C125" s="94"/>
    </row>
    <row r="126" spans="1:3" x14ac:dyDescent="0.25">
      <c r="A126" s="93"/>
      <c r="B126" s="93"/>
      <c r="C126" s="94"/>
    </row>
    <row r="127" spans="1:3" x14ac:dyDescent="0.25">
      <c r="A127" s="93"/>
      <c r="B127" s="93"/>
      <c r="C127" s="94"/>
    </row>
    <row r="128" spans="1:3" x14ac:dyDescent="0.25">
      <c r="A128" s="93"/>
      <c r="B128" s="93"/>
      <c r="C128" s="94"/>
    </row>
    <row r="129" spans="1:3" x14ac:dyDescent="0.25">
      <c r="A129" s="93"/>
      <c r="B129" s="93"/>
      <c r="C129" s="94"/>
    </row>
    <row r="130" spans="1:3" x14ac:dyDescent="0.25">
      <c r="A130" s="93"/>
      <c r="B130" s="93"/>
      <c r="C130" s="94"/>
    </row>
    <row r="131" spans="1:3" x14ac:dyDescent="0.25">
      <c r="A131" s="93"/>
      <c r="B131" s="93"/>
      <c r="C131" s="94"/>
    </row>
    <row r="132" spans="1:3" x14ac:dyDescent="0.25">
      <c r="A132" s="93"/>
      <c r="B132" s="93"/>
      <c r="C132" s="94"/>
    </row>
    <row r="133" spans="1:3" x14ac:dyDescent="0.25">
      <c r="A133" s="93"/>
      <c r="B133" s="93"/>
      <c r="C133" s="94"/>
    </row>
    <row r="134" spans="1:3" x14ac:dyDescent="0.25">
      <c r="A134" s="93"/>
      <c r="B134" s="93"/>
      <c r="C134" s="94"/>
    </row>
    <row r="135" spans="1:3" x14ac:dyDescent="0.25">
      <c r="A135" s="93"/>
      <c r="B135" s="93"/>
      <c r="C135" s="94"/>
    </row>
    <row r="136" spans="1:3" x14ac:dyDescent="0.25">
      <c r="A136" s="93"/>
      <c r="B136" s="93"/>
      <c r="C136" s="94"/>
    </row>
    <row r="137" spans="1:3" x14ac:dyDescent="0.25">
      <c r="A137" s="93"/>
      <c r="B137" s="93"/>
      <c r="C137" s="94"/>
    </row>
    <row r="138" spans="1:3" x14ac:dyDescent="0.25">
      <c r="A138" s="93"/>
      <c r="B138" s="93"/>
      <c r="C138" s="94"/>
    </row>
    <row r="139" spans="1:3" x14ac:dyDescent="0.25">
      <c r="A139" s="93"/>
      <c r="B139" s="93"/>
      <c r="C139" s="94"/>
    </row>
    <row r="140" spans="1:3" x14ac:dyDescent="0.25">
      <c r="A140" s="93"/>
      <c r="B140" s="93"/>
      <c r="C140" s="94"/>
    </row>
    <row r="141" spans="1:3" x14ac:dyDescent="0.25">
      <c r="A141" s="93"/>
      <c r="B141" s="93"/>
      <c r="C141" s="94"/>
    </row>
    <row r="142" spans="1:3" x14ac:dyDescent="0.25">
      <c r="A142" s="93"/>
      <c r="B142" s="93"/>
      <c r="C142" s="94"/>
    </row>
    <row r="143" spans="1:3" x14ac:dyDescent="0.25">
      <c r="A143" s="93"/>
      <c r="B143" s="93"/>
      <c r="C143" s="94"/>
    </row>
    <row r="144" spans="1:3" x14ac:dyDescent="0.25">
      <c r="A144" s="93"/>
      <c r="B144" s="93"/>
      <c r="C144" s="94"/>
    </row>
    <row r="145" spans="1:3" x14ac:dyDescent="0.25">
      <c r="A145" s="93"/>
      <c r="B145" s="93"/>
      <c r="C145" s="94"/>
    </row>
    <row r="146" spans="1:3" x14ac:dyDescent="0.25">
      <c r="A146" s="93"/>
      <c r="B146" s="93"/>
      <c r="C146" s="94"/>
    </row>
    <row r="147" spans="1:3" x14ac:dyDescent="0.25">
      <c r="A147" s="93"/>
      <c r="B147" s="93"/>
      <c r="C147" s="94"/>
    </row>
    <row r="148" spans="1:3" x14ac:dyDescent="0.25">
      <c r="A148" s="93"/>
      <c r="B148" s="93"/>
      <c r="C148" s="94"/>
    </row>
    <row r="149" spans="1:3" x14ac:dyDescent="0.25">
      <c r="A149" s="93"/>
      <c r="B149" s="93"/>
      <c r="C149" s="94"/>
    </row>
    <row r="150" spans="1:3" x14ac:dyDescent="0.25">
      <c r="A150" s="93"/>
      <c r="B150" s="93"/>
      <c r="C150" s="94"/>
    </row>
    <row r="151" spans="1:3" x14ac:dyDescent="0.25">
      <c r="A151" s="93"/>
      <c r="B151" s="93"/>
      <c r="C151" s="94"/>
    </row>
    <row r="152" spans="1:3" x14ac:dyDescent="0.25">
      <c r="A152" s="93"/>
      <c r="B152" s="93"/>
      <c r="C152" s="94"/>
    </row>
    <row r="153" spans="1:3" x14ac:dyDescent="0.25">
      <c r="A153" s="93"/>
      <c r="B153" s="93"/>
      <c r="C153" s="94"/>
    </row>
    <row r="154" spans="1:3" x14ac:dyDescent="0.25">
      <c r="A154" s="93"/>
      <c r="B154" s="93"/>
      <c r="C154" s="94"/>
    </row>
    <row r="155" spans="1:3" x14ac:dyDescent="0.25">
      <c r="A155" s="93"/>
      <c r="B155" s="93"/>
      <c r="C155" s="94"/>
    </row>
    <row r="156" spans="1:3" x14ac:dyDescent="0.25">
      <c r="A156" s="93"/>
      <c r="B156" s="93"/>
      <c r="C156" s="94"/>
    </row>
    <row r="157" spans="1:3" x14ac:dyDescent="0.25">
      <c r="A157" s="93"/>
      <c r="B157" s="93"/>
      <c r="C157" s="94"/>
    </row>
    <row r="158" spans="1:3" x14ac:dyDescent="0.25">
      <c r="A158" s="93"/>
      <c r="B158" s="93"/>
      <c r="C158" s="94"/>
    </row>
    <row r="159" spans="1:3" x14ac:dyDescent="0.25">
      <c r="A159" s="93"/>
      <c r="B159" s="93"/>
      <c r="C159" s="94"/>
    </row>
    <row r="160" spans="1:3" x14ac:dyDescent="0.25">
      <c r="A160" s="93"/>
      <c r="B160" s="93"/>
      <c r="C160" s="94"/>
    </row>
    <row r="161" spans="1:3" x14ac:dyDescent="0.25">
      <c r="A161" s="93"/>
      <c r="B161" s="93"/>
      <c r="C161" s="94"/>
    </row>
    <row r="162" spans="1:3" x14ac:dyDescent="0.25">
      <c r="A162" s="93"/>
      <c r="B162" s="93"/>
      <c r="C162" s="94"/>
    </row>
    <row r="163" spans="1:3" x14ac:dyDescent="0.25">
      <c r="A163" s="93"/>
      <c r="B163" s="93"/>
      <c r="C163" s="94"/>
    </row>
    <row r="164" spans="1:3" x14ac:dyDescent="0.25">
      <c r="A164" s="93"/>
      <c r="B164" s="93"/>
      <c r="C164" s="94"/>
    </row>
    <row r="165" spans="1:3" x14ac:dyDescent="0.25">
      <c r="A165" s="93"/>
      <c r="B165" s="93"/>
      <c r="C165" s="94"/>
    </row>
    <row r="166" spans="1:3" x14ac:dyDescent="0.25">
      <c r="A166" s="93"/>
      <c r="B166" s="93"/>
      <c r="C166" s="94"/>
    </row>
    <row r="167" spans="1:3" x14ac:dyDescent="0.25">
      <c r="A167" s="93"/>
      <c r="B167" s="93"/>
      <c r="C167" s="94"/>
    </row>
    <row r="168" spans="1:3" x14ac:dyDescent="0.25">
      <c r="A168" s="93"/>
      <c r="B168" s="93"/>
      <c r="C168" s="94"/>
    </row>
    <row r="169" spans="1:3" x14ac:dyDescent="0.25">
      <c r="A169" s="93"/>
      <c r="B169" s="93"/>
      <c r="C169" s="94"/>
    </row>
    <row r="170" spans="1:3" x14ac:dyDescent="0.25">
      <c r="A170" s="93"/>
      <c r="B170" s="93"/>
      <c r="C170" s="94"/>
    </row>
    <row r="171" spans="1:3" x14ac:dyDescent="0.25">
      <c r="A171" s="93"/>
      <c r="B171" s="93"/>
      <c r="C171" s="94"/>
    </row>
    <row r="172" spans="1:3" x14ac:dyDescent="0.25">
      <c r="A172" s="93"/>
      <c r="B172" s="93"/>
      <c r="C172" s="94"/>
    </row>
    <row r="173" spans="1:3" x14ac:dyDescent="0.25">
      <c r="A173" s="93"/>
      <c r="B173" s="93"/>
      <c r="C173" s="94"/>
    </row>
    <row r="174" spans="1:3" x14ac:dyDescent="0.25">
      <c r="A174" s="93"/>
      <c r="B174" s="93"/>
      <c r="C174" s="94"/>
    </row>
    <row r="175" spans="1:3" x14ac:dyDescent="0.25">
      <c r="A175" s="93"/>
      <c r="B175" s="93"/>
      <c r="C175" s="94"/>
    </row>
    <row r="176" spans="1:3" x14ac:dyDescent="0.25">
      <c r="A176" s="93"/>
      <c r="B176" s="93"/>
      <c r="C176" s="94"/>
    </row>
    <row r="177" spans="1:3" x14ac:dyDescent="0.25">
      <c r="A177" s="93"/>
      <c r="B177" s="93"/>
      <c r="C177" s="94"/>
    </row>
    <row r="178" spans="1:3" x14ac:dyDescent="0.25">
      <c r="A178" s="93"/>
      <c r="B178" s="93"/>
      <c r="C178" s="94"/>
    </row>
    <row r="179" spans="1:3" x14ac:dyDescent="0.25">
      <c r="A179" s="93"/>
      <c r="B179" s="93"/>
      <c r="C179" s="94"/>
    </row>
    <row r="180" spans="1:3" x14ac:dyDescent="0.25">
      <c r="A180" s="93"/>
      <c r="B180" s="93"/>
      <c r="C180" s="94"/>
    </row>
    <row r="181" spans="1:3" x14ac:dyDescent="0.25">
      <c r="A181" s="93"/>
      <c r="B181" s="93"/>
      <c r="C181" s="94"/>
    </row>
    <row r="182" spans="1:3" x14ac:dyDescent="0.25">
      <c r="A182" s="93"/>
      <c r="B182" s="93"/>
      <c r="C182" s="94"/>
    </row>
    <row r="183" spans="1:3" x14ac:dyDescent="0.25">
      <c r="A183" s="93"/>
      <c r="B183" s="93"/>
      <c r="C183" s="94"/>
    </row>
    <row r="184" spans="1:3" x14ac:dyDescent="0.25">
      <c r="A184" s="93"/>
      <c r="B184" s="93"/>
      <c r="C184" s="94"/>
    </row>
    <row r="185" spans="1:3" x14ac:dyDescent="0.25">
      <c r="A185" s="93"/>
      <c r="B185" s="93"/>
      <c r="C185" s="94"/>
    </row>
    <row r="186" spans="1:3" x14ac:dyDescent="0.25">
      <c r="A186" s="93"/>
      <c r="B186" s="93"/>
      <c r="C186" s="94"/>
    </row>
    <row r="187" spans="1:3" x14ac:dyDescent="0.25">
      <c r="A187" s="93"/>
      <c r="B187" s="93"/>
      <c r="C187" s="94"/>
    </row>
    <row r="188" spans="1:3" x14ac:dyDescent="0.25">
      <c r="A188" s="93"/>
      <c r="B188" s="93"/>
      <c r="C188" s="94"/>
    </row>
    <row r="189" spans="1:3" x14ac:dyDescent="0.25">
      <c r="A189" s="93"/>
      <c r="B189" s="93"/>
      <c r="C189" s="94"/>
    </row>
    <row r="190" spans="1:3" x14ac:dyDescent="0.25">
      <c r="A190" s="93"/>
      <c r="B190" s="93"/>
      <c r="C190" s="94"/>
    </row>
    <row r="191" spans="1:3" x14ac:dyDescent="0.25">
      <c r="A191" s="93"/>
      <c r="B191" s="93"/>
      <c r="C191" s="94"/>
    </row>
    <row r="192" spans="1:3" x14ac:dyDescent="0.25">
      <c r="A192" s="93"/>
      <c r="B192" s="93"/>
      <c r="C192" s="94"/>
    </row>
    <row r="193" spans="1:3" x14ac:dyDescent="0.25">
      <c r="A193" s="93"/>
      <c r="B193" s="93"/>
      <c r="C193" s="94"/>
    </row>
    <row r="194" spans="1:3" x14ac:dyDescent="0.25">
      <c r="A194" s="93"/>
      <c r="B194" s="93"/>
      <c r="C194" s="94"/>
    </row>
    <row r="195" spans="1:3" x14ac:dyDescent="0.25">
      <c r="A195" s="93"/>
      <c r="B195" s="93"/>
      <c r="C195" s="94"/>
    </row>
    <row r="196" spans="1:3" x14ac:dyDescent="0.25">
      <c r="A196" s="93"/>
      <c r="B196" s="93"/>
      <c r="C196" s="94"/>
    </row>
    <row r="197" spans="1:3" x14ac:dyDescent="0.25">
      <c r="A197" s="93"/>
      <c r="B197" s="93"/>
      <c r="C197" s="94"/>
    </row>
    <row r="198" spans="1:3" x14ac:dyDescent="0.25">
      <c r="A198" s="93"/>
      <c r="B198" s="93"/>
      <c r="C198" s="94"/>
    </row>
    <row r="199" spans="1:3" x14ac:dyDescent="0.25">
      <c r="A199" s="93"/>
      <c r="B199" s="93"/>
      <c r="C199" s="94"/>
    </row>
    <row r="200" spans="1:3" x14ac:dyDescent="0.25">
      <c r="A200" s="93"/>
      <c r="B200" s="93"/>
      <c r="C200" s="94"/>
    </row>
    <row r="201" spans="1:3" x14ac:dyDescent="0.25">
      <c r="A201" s="93"/>
      <c r="B201" s="93"/>
      <c r="C201" s="94"/>
    </row>
    <row r="202" spans="1:3" x14ac:dyDescent="0.25">
      <c r="A202" s="93"/>
      <c r="B202" s="93"/>
      <c r="C202" s="94"/>
    </row>
    <row r="203" spans="1:3" x14ac:dyDescent="0.25">
      <c r="A203" s="93"/>
      <c r="B203" s="93"/>
      <c r="C203" s="94"/>
    </row>
    <row r="204" spans="1:3" x14ac:dyDescent="0.25">
      <c r="A204" s="93"/>
      <c r="B204" s="93"/>
      <c r="C204" s="94"/>
    </row>
    <row r="205" spans="1:3" x14ac:dyDescent="0.25">
      <c r="A205" s="93"/>
      <c r="B205" s="93"/>
      <c r="C205" s="94"/>
    </row>
    <row r="206" spans="1:3" x14ac:dyDescent="0.25">
      <c r="A206" s="93"/>
      <c r="B206" s="93"/>
      <c r="C206" s="94"/>
    </row>
    <row r="207" spans="1:3" x14ac:dyDescent="0.25">
      <c r="A207" s="93"/>
      <c r="B207" s="93"/>
      <c r="C207" s="94"/>
    </row>
    <row r="208" spans="1:3" x14ac:dyDescent="0.25">
      <c r="A208" s="93"/>
      <c r="B208" s="93"/>
      <c r="C208" s="94"/>
    </row>
    <row r="209" spans="1:3" x14ac:dyDescent="0.25">
      <c r="A209" s="93"/>
      <c r="B209" s="93"/>
      <c r="C209" s="94"/>
    </row>
    <row r="210" spans="1:3" x14ac:dyDescent="0.25">
      <c r="A210" s="93"/>
      <c r="B210" s="93"/>
      <c r="C210" s="94"/>
    </row>
    <row r="211" spans="1:3" x14ac:dyDescent="0.25">
      <c r="A211" s="93"/>
      <c r="B211" s="93"/>
      <c r="C211" s="94"/>
    </row>
    <row r="212" spans="1:3" x14ac:dyDescent="0.25">
      <c r="A212" s="93"/>
      <c r="B212" s="93"/>
      <c r="C212" s="94"/>
    </row>
    <row r="213" spans="1:3" x14ac:dyDescent="0.25">
      <c r="A213" s="93"/>
      <c r="B213" s="93"/>
      <c r="C213" s="94"/>
    </row>
    <row r="214" spans="1:3" x14ac:dyDescent="0.25">
      <c r="A214" s="93"/>
      <c r="B214" s="93"/>
      <c r="C214" s="94"/>
    </row>
    <row r="215" spans="1:3" x14ac:dyDescent="0.25">
      <c r="A215" s="93"/>
      <c r="B215" s="93"/>
      <c r="C215" s="94"/>
    </row>
    <row r="216" spans="1:3" x14ac:dyDescent="0.25">
      <c r="A216" s="93"/>
      <c r="B216" s="93"/>
      <c r="C216" s="94"/>
    </row>
    <row r="217" spans="1:3" x14ac:dyDescent="0.25">
      <c r="A217" s="93"/>
      <c r="B217" s="93"/>
      <c r="C217" s="94"/>
    </row>
    <row r="218" spans="1:3" x14ac:dyDescent="0.25">
      <c r="A218" s="93"/>
      <c r="B218" s="93"/>
      <c r="C218" s="94"/>
    </row>
    <row r="219" spans="1:3" x14ac:dyDescent="0.25">
      <c r="A219" s="93"/>
      <c r="B219" s="93"/>
      <c r="C219" s="94"/>
    </row>
    <row r="220" spans="1:3" x14ac:dyDescent="0.25">
      <c r="A220" s="93"/>
      <c r="B220" s="93"/>
      <c r="C220" s="94"/>
    </row>
    <row r="221" spans="1:3" x14ac:dyDescent="0.25">
      <c r="A221" s="93"/>
      <c r="B221" s="93"/>
      <c r="C221" s="94"/>
    </row>
    <row r="222" spans="1:3" x14ac:dyDescent="0.25">
      <c r="A222" s="93"/>
      <c r="B222" s="93"/>
      <c r="C222" s="94"/>
    </row>
    <row r="223" spans="1:3" x14ac:dyDescent="0.25">
      <c r="A223" s="93"/>
      <c r="B223" s="93"/>
      <c r="C223" s="94"/>
    </row>
    <row r="224" spans="1:3" x14ac:dyDescent="0.25">
      <c r="A224" s="93"/>
      <c r="B224" s="93"/>
      <c r="C224" s="94"/>
    </row>
    <row r="225" spans="1:3" x14ac:dyDescent="0.25">
      <c r="A225" s="93"/>
      <c r="B225" s="93"/>
      <c r="C225" s="94"/>
    </row>
    <row r="226" spans="1:3" x14ac:dyDescent="0.25">
      <c r="A226" s="93"/>
      <c r="B226" s="93"/>
      <c r="C226" s="94"/>
    </row>
    <row r="227" spans="1:3" x14ac:dyDescent="0.25">
      <c r="A227" s="93"/>
      <c r="B227" s="93"/>
      <c r="C227" s="94"/>
    </row>
    <row r="228" spans="1:3" x14ac:dyDescent="0.25">
      <c r="A228" s="93"/>
      <c r="B228" s="93"/>
      <c r="C228" s="94"/>
    </row>
    <row r="229" spans="1:3" x14ac:dyDescent="0.25">
      <c r="A229" s="93"/>
      <c r="B229" s="93"/>
      <c r="C229" s="94"/>
    </row>
    <row r="230" spans="1:3" x14ac:dyDescent="0.25">
      <c r="A230" s="93"/>
      <c r="B230" s="93"/>
      <c r="C230" s="94"/>
    </row>
    <row r="231" spans="1:3" x14ac:dyDescent="0.25">
      <c r="A231" s="93"/>
      <c r="B231" s="93"/>
      <c r="C231" s="94"/>
    </row>
    <row r="232" spans="1:3" x14ac:dyDescent="0.25">
      <c r="A232" s="93"/>
      <c r="B232" s="93"/>
      <c r="C232" s="94"/>
    </row>
    <row r="233" spans="1:3" x14ac:dyDescent="0.25">
      <c r="A233" s="93"/>
      <c r="B233" s="93"/>
      <c r="C233" s="94"/>
    </row>
    <row r="234" spans="1:3" x14ac:dyDescent="0.25">
      <c r="A234" s="93"/>
      <c r="B234" s="93"/>
      <c r="C234" s="94"/>
    </row>
    <row r="235" spans="1:3" x14ac:dyDescent="0.25">
      <c r="A235" s="93"/>
      <c r="B235" s="93"/>
      <c r="C235" s="94"/>
    </row>
  </sheetData>
  <mergeCells count="249">
    <mergeCell ref="EK8:EK9"/>
    <mergeCell ref="EL5:EN5"/>
    <mergeCell ref="EL6:EN7"/>
    <mergeCell ref="EL8:EL9"/>
    <mergeCell ref="EM8:EM9"/>
    <mergeCell ref="EN8:EN9"/>
    <mergeCell ref="EO5:EQ5"/>
    <mergeCell ref="EO6:EQ7"/>
    <mergeCell ref="EO8:EO9"/>
    <mergeCell ref="EP8:EP9"/>
    <mergeCell ref="EQ8:EQ9"/>
    <mergeCell ref="D2:L3"/>
    <mergeCell ref="AZ5:BB5"/>
    <mergeCell ref="BC5:BE5"/>
    <mergeCell ref="BF5:BH5"/>
    <mergeCell ref="BI5:BK5"/>
    <mergeCell ref="BL5:BN5"/>
    <mergeCell ref="D5:F5"/>
    <mergeCell ref="G5:I5"/>
    <mergeCell ref="P5:R5"/>
    <mergeCell ref="S5:U5"/>
    <mergeCell ref="V5:X5"/>
    <mergeCell ref="Y5:AA5"/>
    <mergeCell ref="AN5:AP5"/>
    <mergeCell ref="AQ5:AS5"/>
    <mergeCell ref="AT5:AV5"/>
    <mergeCell ref="AW5:AY5"/>
    <mergeCell ref="M5:O5"/>
    <mergeCell ref="AK5:AM5"/>
    <mergeCell ref="AB5:AD5"/>
    <mergeCell ref="AE5:AG5"/>
    <mergeCell ref="AH5:AJ5"/>
    <mergeCell ref="DV8:DV9"/>
    <mergeCell ref="DW8:DW9"/>
    <mergeCell ref="CT8:CT9"/>
    <mergeCell ref="CU8:CU9"/>
    <mergeCell ref="CP8:CP9"/>
    <mergeCell ref="CQ8:CQ9"/>
    <mergeCell ref="CR8:CR9"/>
    <mergeCell ref="CY8:CY9"/>
    <mergeCell ref="DL8:DL9"/>
    <mergeCell ref="DM8:DM9"/>
    <mergeCell ref="DN8:DN9"/>
    <mergeCell ref="DF8:DF9"/>
    <mergeCell ref="DG8:DG9"/>
    <mergeCell ref="DH8:DH9"/>
    <mergeCell ref="DI8:DI9"/>
    <mergeCell ref="DJ8:DJ9"/>
    <mergeCell ref="DK8:DK9"/>
    <mergeCell ref="CV8:CV9"/>
    <mergeCell ref="CW8:CW9"/>
    <mergeCell ref="CX8:CX9"/>
    <mergeCell ref="CH8:CH9"/>
    <mergeCell ref="CI8:CI9"/>
    <mergeCell ref="CM8:CM9"/>
    <mergeCell ref="CN8:CN9"/>
    <mergeCell ref="CO8:CO9"/>
    <mergeCell ref="CS8:CS9"/>
    <mergeCell ref="CE8:CE9"/>
    <mergeCell ref="CF8:CF9"/>
    <mergeCell ref="CJ8:CJ9"/>
    <mergeCell ref="CK8:CK9"/>
    <mergeCell ref="CL8:CL9"/>
    <mergeCell ref="CG8:CG9"/>
    <mergeCell ref="BZ8:BZ9"/>
    <mergeCell ref="CA8:CA9"/>
    <mergeCell ref="CB8:CB9"/>
    <mergeCell ref="CC8:CC9"/>
    <mergeCell ref="CD8:CD9"/>
    <mergeCell ref="BS8:BS9"/>
    <mergeCell ref="BT8:BT9"/>
    <mergeCell ref="BU8:BU9"/>
    <mergeCell ref="BV8:BV9"/>
    <mergeCell ref="BW8:BW9"/>
    <mergeCell ref="BX8:BX9"/>
    <mergeCell ref="BQ8:BQ9"/>
    <mergeCell ref="BR8:BR9"/>
    <mergeCell ref="BG8:BG9"/>
    <mergeCell ref="BH8:BH9"/>
    <mergeCell ref="BI8:BI9"/>
    <mergeCell ref="BJ8:BJ9"/>
    <mergeCell ref="BK8:BK9"/>
    <mergeCell ref="BL8:BL9"/>
    <mergeCell ref="BY8:BY9"/>
    <mergeCell ref="P8:P9"/>
    <mergeCell ref="BF8:BF9"/>
    <mergeCell ref="AU8:AU9"/>
    <mergeCell ref="AV8:AV9"/>
    <mergeCell ref="AW8:AW9"/>
    <mergeCell ref="AX8:AX9"/>
    <mergeCell ref="AY8:AY9"/>
    <mergeCell ref="AZ8:AZ9"/>
    <mergeCell ref="BM8:BM9"/>
    <mergeCell ref="W8:W9"/>
    <mergeCell ref="X8:X9"/>
    <mergeCell ref="Y8:Y9"/>
    <mergeCell ref="Z8:Z9"/>
    <mergeCell ref="AA8:AA9"/>
    <mergeCell ref="AB8:AB9"/>
    <mergeCell ref="Q8:Q9"/>
    <mergeCell ref="R8:R9"/>
    <mergeCell ref="S8:S9"/>
    <mergeCell ref="T8:T9"/>
    <mergeCell ref="U8:U9"/>
    <mergeCell ref="V8:V9"/>
    <mergeCell ref="AI8:AI9"/>
    <mergeCell ref="AJ8:AJ9"/>
    <mergeCell ref="AC8:AC9"/>
    <mergeCell ref="AD8:AD9"/>
    <mergeCell ref="AE8:AE9"/>
    <mergeCell ref="AF8:AF9"/>
    <mergeCell ref="AG8:AG9"/>
    <mergeCell ref="AH8:AH9"/>
    <mergeCell ref="CG6:CI7"/>
    <mergeCell ref="AO8:AO9"/>
    <mergeCell ref="AP8:AP9"/>
    <mergeCell ref="AQ8:AQ9"/>
    <mergeCell ref="AR8:AR9"/>
    <mergeCell ref="AS8:AS9"/>
    <mergeCell ref="AT8:AT9"/>
    <mergeCell ref="AK8:AK9"/>
    <mergeCell ref="AL8:AL9"/>
    <mergeCell ref="AM8:AM9"/>
    <mergeCell ref="AN8:AN9"/>
    <mergeCell ref="BA8:BA9"/>
    <mergeCell ref="BB8:BB9"/>
    <mergeCell ref="BC8:BC9"/>
    <mergeCell ref="BD8:BD9"/>
    <mergeCell ref="BE8:BE9"/>
    <mergeCell ref="BN8:BN9"/>
    <mergeCell ref="BO8:BO9"/>
    <mergeCell ref="BP8:BP9"/>
    <mergeCell ref="CM6:CO7"/>
    <mergeCell ref="CS6:CU7"/>
    <mergeCell ref="CP6:CR7"/>
    <mergeCell ref="CY6:DA7"/>
    <mergeCell ref="DB6:DD7"/>
    <mergeCell ref="BR6:BT7"/>
    <mergeCell ref="BU6:BW7"/>
    <mergeCell ref="BX6:BZ7"/>
    <mergeCell ref="CA6:CC7"/>
    <mergeCell ref="CD6:CF7"/>
    <mergeCell ref="CJ6:CL7"/>
    <mergeCell ref="CV6:CX7"/>
    <mergeCell ref="BX5:BZ5"/>
    <mergeCell ref="AZ6:BB7"/>
    <mergeCell ref="BC6:BE7"/>
    <mergeCell ref="BF6:BH7"/>
    <mergeCell ref="BI6:BK7"/>
    <mergeCell ref="BL6:BN7"/>
    <mergeCell ref="BO6:BQ7"/>
    <mergeCell ref="BO5:BQ5"/>
    <mergeCell ref="BR5:BT5"/>
    <mergeCell ref="Y6:AA7"/>
    <mergeCell ref="AB6:AD7"/>
    <mergeCell ref="AE6:AG7"/>
    <mergeCell ref="AH6:AJ7"/>
    <mergeCell ref="AK6:AM7"/>
    <mergeCell ref="AN6:AP7"/>
    <mergeCell ref="AQ6:AS7"/>
    <mergeCell ref="AT6:AV7"/>
    <mergeCell ref="BU5:BW5"/>
    <mergeCell ref="A5:A9"/>
    <mergeCell ref="B5:B9"/>
    <mergeCell ref="C5:C9"/>
    <mergeCell ref="J5:L5"/>
    <mergeCell ref="D8:D9"/>
    <mergeCell ref="D6:F7"/>
    <mergeCell ref="G6:I7"/>
    <mergeCell ref="J6:L7"/>
    <mergeCell ref="M6:O7"/>
    <mergeCell ref="I8:I9"/>
    <mergeCell ref="J8:J9"/>
    <mergeCell ref="L8:L9"/>
    <mergeCell ref="M8:M9"/>
    <mergeCell ref="N8:N9"/>
    <mergeCell ref="O8:O9"/>
    <mergeCell ref="P6:R7"/>
    <mergeCell ref="S6:U7"/>
    <mergeCell ref="K8:K9"/>
    <mergeCell ref="E8:E9"/>
    <mergeCell ref="F8:F9"/>
    <mergeCell ref="G8:G9"/>
    <mergeCell ref="H8:H9"/>
    <mergeCell ref="DN5:DP5"/>
    <mergeCell ref="DQ5:DS5"/>
    <mergeCell ref="AW6:AY7"/>
    <mergeCell ref="CP5:CR5"/>
    <mergeCell ref="CY5:DA5"/>
    <mergeCell ref="DB5:DD5"/>
    <mergeCell ref="DE5:DG5"/>
    <mergeCell ref="DH5:DJ5"/>
    <mergeCell ref="DK5:DM5"/>
    <mergeCell ref="CA5:CC5"/>
    <mergeCell ref="CD5:CF5"/>
    <mergeCell ref="CJ5:CL5"/>
    <mergeCell ref="CG5:CI5"/>
    <mergeCell ref="CM5:CO5"/>
    <mergeCell ref="CS5:CU5"/>
    <mergeCell ref="CV5:CX5"/>
    <mergeCell ref="V6:X7"/>
    <mergeCell ref="DT5:DV5"/>
    <mergeCell ref="DW5:DY5"/>
    <mergeCell ref="CZ8:CZ9"/>
    <mergeCell ref="DA8:DA9"/>
    <mergeCell ref="DB8:DB9"/>
    <mergeCell ref="DC8:DC9"/>
    <mergeCell ref="DD8:DD9"/>
    <mergeCell ref="DE8:DE9"/>
    <mergeCell ref="DO8:DO9"/>
    <mergeCell ref="DP8:DP9"/>
    <mergeCell ref="DQ8:DQ9"/>
    <mergeCell ref="DW6:DY7"/>
    <mergeCell ref="DE6:DG7"/>
    <mergeCell ref="DH6:DJ7"/>
    <mergeCell ref="DK6:DM7"/>
    <mergeCell ref="DN6:DP7"/>
    <mergeCell ref="DQ6:DS7"/>
    <mergeCell ref="DT6:DV7"/>
    <mergeCell ref="DX8:DX9"/>
    <mergeCell ref="DY8:DY9"/>
    <mergeCell ref="DR8:DR9"/>
    <mergeCell ref="DS8:DS9"/>
    <mergeCell ref="DT8:DT9"/>
    <mergeCell ref="DU8:DU9"/>
    <mergeCell ref="DZ5:EB5"/>
    <mergeCell ref="DZ6:EB7"/>
    <mergeCell ref="DZ8:DZ9"/>
    <mergeCell ref="EA8:EA9"/>
    <mergeCell ref="EB8:EB9"/>
    <mergeCell ref="EF5:EH5"/>
    <mergeCell ref="ER5:ET5"/>
    <mergeCell ref="EF6:EH7"/>
    <mergeCell ref="ER6:ET7"/>
    <mergeCell ref="ES8:ES9"/>
    <mergeCell ref="ET8:ET9"/>
    <mergeCell ref="EF8:EF9"/>
    <mergeCell ref="EG8:EG9"/>
    <mergeCell ref="EH8:EH9"/>
    <mergeCell ref="ER8:ER9"/>
    <mergeCell ref="EC8:EC9"/>
    <mergeCell ref="ED8:ED9"/>
    <mergeCell ref="EE8:EE9"/>
    <mergeCell ref="EC6:EE7"/>
    <mergeCell ref="EC5:EE5"/>
    <mergeCell ref="EI5:EK5"/>
    <mergeCell ref="EI6:EK7"/>
    <mergeCell ref="EI8:EI9"/>
    <mergeCell ref="EJ8:EJ9"/>
  </mergeCells>
  <printOptions horizontalCentered="1"/>
  <pageMargins left="0" right="0" top="0.31496062992125984" bottom="0" header="7.874015748031496E-2" footer="0.31496062992125984"/>
  <pageSetup paperSize="9" scale="45" fitToWidth="20" orientation="landscape" r:id="rId1"/>
  <headerFooter alignWithMargins="0">
    <oddHeader>&amp;R 5.  melléklet</oddHeader>
  </headerFooter>
  <colBreaks count="15" manualBreakCount="15">
    <brk id="12" max="72" man="1"/>
    <brk id="21" max="72" man="1"/>
    <brk id="36" max="72" man="1"/>
    <brk id="45" max="72" man="1"/>
    <brk id="54" max="72" man="1"/>
    <brk id="63" max="72" man="1"/>
    <brk id="72" max="72" man="1"/>
    <brk id="81" max="72" man="1"/>
    <brk id="90" max="72" man="1"/>
    <brk id="99" max="72" man="1"/>
    <brk id="108" max="72" man="1"/>
    <brk id="117" max="72" man="1"/>
    <brk id="126" max="72" man="1"/>
    <brk id="138" max="72" man="1"/>
    <brk id="147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2021</vt:lpstr>
      <vt:lpstr>'2021'!Nyomtatási_cím</vt:lpstr>
      <vt:lpstr>'2021'!Nyomtatási_terület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2022-05-16T12:55:31Z</dcterms:modified>
</cp:coreProperties>
</file>