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docProps/custom.xml" ContentType="application/vnd.openxmlformats-officedocument.custom-propertie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Info" sheetId="1" r:id="rId1"/>
    <sheet name="Főösszesítő" sheetId="2" r:id="rId2"/>
    <sheet name="Munkanem összesítő" sheetId="3" r:id="rId3"/>
    <sheet name="2.Bontás, építőanyagok újraha" sheetId="4" r:id="rId4"/>
    <sheet name="5.Építőgépek, szerszámok" sheetId="5" r:id="rId5"/>
    <sheet name="12.Felvonulási létesítmények" sheetId="6" r:id="rId6"/>
    <sheet name="15.Zsaluzás és állványozás" sheetId="7" r:id="rId7"/>
    <sheet name="19.Költségtérítések" sheetId="8" r:id="rId8"/>
    <sheet name="31.Helyszíni beton és vasbeton" sheetId="9" r:id="rId9"/>
    <sheet name="33.Falazás és egyéb kőműves mu" sheetId="10" r:id="rId10"/>
    <sheet name="34.Fém- és könnyű épületszerke" sheetId="11" r:id="rId11"/>
    <sheet name="35.Ácsmunka" sheetId="12" r:id="rId12"/>
    <sheet name="36.Vakolás és rabicolás" sheetId="13" r:id="rId13"/>
    <sheet name="42.Hideg-, meleg- és homlokzat" sheetId="14" r:id="rId14"/>
    <sheet name="44.Fa- és műanyag szerkezet el" sheetId="15" r:id="rId15"/>
    <sheet name="45.Fém nyílászáró és épületlak" sheetId="16" r:id="rId16"/>
    <sheet name="47.Felületképzés" sheetId="17" r:id="rId17"/>
    <sheet name="61.Útburkolat alap és makadámb" sheetId="18" r:id="rId18"/>
    <sheet name="75.Megújuló energiahasznosító" sheetId="19" r:id="rId19"/>
  </sheets>
  <calcPr calcId="124519" fullCalcOnLoad="1"/>
</workbook>
</file>

<file path=xl/sharedStrings.xml><?xml version="1.0" encoding="utf-8"?>
<sst xmlns="http://schemas.openxmlformats.org/spreadsheetml/2006/main" count="723" uniqueCount="279">
  <si>
    <t>Exportált költségvetés adatai</t>
  </si>
  <si>
    <t>Költségvetés neve:</t>
  </si>
  <si>
    <t>Király u. 15. műemléképület erkélyek felújítása</t>
  </si>
  <si>
    <t>Leírás:</t>
  </si>
  <si>
    <t>Költségvetés jellege:</t>
  </si>
  <si>
    <t>Felújítás</t>
  </si>
  <si>
    <t>Tételek száma:</t>
  </si>
  <si>
    <t>83 db</t>
  </si>
  <si>
    <t>Munkanemek száma:</t>
  </si>
  <si>
    <t>16 db</t>
  </si>
  <si>
    <t>Fejezetek száma:</t>
  </si>
  <si>
    <t>Nem fejezetes</t>
  </si>
  <si>
    <t>Építmény tulajdonsága:</t>
  </si>
  <si>
    <t>Két és többlakásos lakóépület</t>
  </si>
  <si>
    <t>Utolsó módosítás:</t>
  </si>
  <si>
    <t>2025-03-19 17:07:14</t>
  </si>
  <si>
    <t>Rezsióradíj:</t>
  </si>
  <si>
    <t>Bruttó végösszeg:</t>
  </si>
  <si>
    <t>Készítette:</t>
  </si>
  <si>
    <t>viktortoth01ev@gmail.com</t>
  </si>
  <si>
    <t>Figyelem!</t>
  </si>
  <si>
    <t>Ez az információs ablak az exportálással létrejött költségvetés alapadatait tartalmazza!</t>
  </si>
  <si>
    <t>A további munkafüzet-lapokon történő változtatások nincsenek hatással az oldal adataira!
Továbbá az ezen az oldalon kiadott módosítások nem változtatják a költségvetés adatait!</t>
  </si>
  <si>
    <t>Készült a TERC-ETALON Online Építőipari Költségvetés-készítő és Kiíró Programrendszerrel</t>
  </si>
  <si>
    <t>http://www.etalon.terc.hu</t>
  </si>
  <si>
    <t>Ssz.</t>
  </si>
  <si>
    <t>Megnevezés</t>
  </si>
  <si>
    <t>Anyagköltség</t>
  </si>
  <si>
    <t>Díjköltség</t>
  </si>
  <si>
    <t>2</t>
  </si>
  <si>
    <t>Bontás, építőanyagok újrahasznosítása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</si>
  <si>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</si>
  <si>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</si>
  <si>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</si>
  <si>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</si>
  <si>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</si>
  <si>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</si>
  <si>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</si>
  <si>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</si>
  <si>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Megjegyzés</t>
  </si>
  <si>
    <t>ÉNGY kód</t>
  </si>
  <si>
    <t>K. jelző</t>
  </si>
  <si>
    <t>Munkanem</t>
  </si>
  <si>
    <t>Normaidő</t>
  </si>
  <si>
    <t>21-011-11.3</t>
  </si>
  <si>
    <t>Építési törmelék konténeres elszállítása, lerakása, lerakóhelyi díjjal, 5,0 m³-es konténerbe</t>
  </si>
  <si>
    <t>db</t>
  </si>
  <si>
    <t xml:space="preserve"> 210110016762</t>
  </si>
  <si>
    <t>ÖN</t>
  </si>
  <si>
    <t>02-020-8.2.2.1</t>
  </si>
  <si>
    <t>Kiegészítő munkák, törmelék mozgatás helyszínen, kézi erővel, talicskával,  10,0 m távolságra</t>
  </si>
  <si>
    <t>m³</t>
  </si>
  <si>
    <t xml:space="preserve"> 20203277064</t>
  </si>
  <si>
    <t>Munkanem összesen (HUF)</t>
  </si>
  <si>
    <t>5</t>
  </si>
  <si>
    <t>Építőgépek, szerszámok</t>
  </si>
  <si>
    <t>05-008-2.2.2.2</t>
  </si>
  <si>
    <t>Autódaruval végzett munka, autódaru teleszkópos gémmel, 420 kW-ig, 200 t teherbírásig, 120 kW, teherbírás: 18t</t>
  </si>
  <si>
    <t>óra</t>
  </si>
  <si>
    <t>vaskonzolok és kőelemek elhelyezésekor</t>
  </si>
  <si>
    <t xml:space="preserve"> 50084515604</t>
  </si>
  <si>
    <t>05-009-1.1.1.2</t>
  </si>
  <si>
    <t>Teherkocsival végzett munka, kéttengelyes rögzített  rakfelületű tehergépkocsi, 13t saját tömegig, 80 kW, saját tömeg: 4,0t</t>
  </si>
  <si>
    <t>vasöntvények szállítása lakatosműhelybe és lakatosműhelyből építési területre</t>
  </si>
  <si>
    <t xml:space="preserve"> 50094516143</t>
  </si>
  <si>
    <t>12</t>
  </si>
  <si>
    <t>Felvonulási létesítmények</t>
  </si>
  <si>
    <t>12-011-1.1-0025032</t>
  </si>
  <si>
    <t>Mobil WC bérleti díj elszámolása, szállítással, heti tisztítással, karbantartással, Mobil WC kézfertőtlenítős, bérleti díj/hó</t>
  </si>
  <si>
    <t xml:space="preserve"> 120115062321</t>
  </si>
  <si>
    <t>12-021-1.5-0211005</t>
  </si>
  <si>
    <t>Ideiglenes kerítés, vízálló, műgyantával stabilizált faforgácslap (OSB) kerítés elhelyezése, Mérsékelten vízálló OSB-3 lap, 2500x1250x15 mm méretű</t>
  </si>
  <si>
    <t>m2</t>
  </si>
  <si>
    <t>ideiglenes portál deszkázat földszinten</t>
  </si>
  <si>
    <t>K</t>
  </si>
  <si>
    <t>ideiglenes ablak és erkélyajtó deszkázat földszinten</t>
  </si>
  <si>
    <t>15</t>
  </si>
  <si>
    <t>Zsaluzás és állványozás</t>
  </si>
  <si>
    <t>15-017-2.2</t>
  </si>
  <si>
    <t>Törmelékcsúszda készítése beömlőnyílásokkal ütésálló műanyagból (1,1 m-es elemekből)</t>
  </si>
  <si>
    <t>m</t>
  </si>
  <si>
    <t xml:space="preserve"> 150170013264</t>
  </si>
  <si>
    <t>15-012-7.1</t>
  </si>
  <si>
    <t>Homlokzati csőállvány állítása állványcsőből mint munkaállvány, szintenkénti pallóterítéssel, korláttal, lábdeszkával, háromlábas, 0,91-1,50 m padlószélességgel, munkapadló távolság 2,00 m, 2,00 kN/m² terhelhetőséggel, állványépítés MSZ és alkalmazástechnikai kézikönyv szerint, 20,00 m munkapadló magasságig</t>
  </si>
  <si>
    <t>m²</t>
  </si>
  <si>
    <t xml:space="preserve"> 150120012454</t>
  </si>
  <si>
    <t>15-012-12.2</t>
  </si>
  <si>
    <t>Homlokzati állvány (csőállványoknál) felülfizetés, dupla cső alkalmazása esetén, 24,00 m magasságig, háromlábas csőállványnál</t>
  </si>
  <si>
    <t xml:space="preserve"> 150120012592</t>
  </si>
  <si>
    <t>15-012-25.2</t>
  </si>
  <si>
    <t>Védőfüggöny szerelése állványszerkezetre, biztonsági védőhálóból</t>
  </si>
  <si>
    <t xml:space="preserve"> 150120012781</t>
  </si>
  <si>
    <t>19</t>
  </si>
  <si>
    <t>Költségtérítések</t>
  </si>
  <si>
    <t>19-010-1.1.4.1</t>
  </si>
  <si>
    <t>Általános teendők, tervezési és előkészítési szakaszban, területhasználati díjak, közterületek</t>
  </si>
  <si>
    <t xml:space="preserve"> 190102244263</t>
  </si>
  <si>
    <t>19-010-1.1.3</t>
  </si>
  <si>
    <t>Általános teendők, tervezési és előkészítési szakaszban, felvonulás előkészítése</t>
  </si>
  <si>
    <t>forgalomtechnikai terv készítése</t>
  </si>
  <si>
    <t xml:space="preserve"> 190102244251</t>
  </si>
  <si>
    <t>közútkezelői hozzájárulás, forgalomtechnikai kezelői hozzájárulás</t>
  </si>
  <si>
    <t>19-010-1.11.1.2</t>
  </si>
  <si>
    <t>Általános teendők, megvalósulás szakaszában, ellenőrző mérések, lézersugaras kitűzések</t>
  </si>
  <si>
    <t xml:space="preserve"> 190102244171</t>
  </si>
  <si>
    <t>19-010-1.11.1.1</t>
  </si>
  <si>
    <t>Általános teendők, megvalósulás szakaszában, vasöntvény anyagvizsgálat metallurgiai laboratóriumban</t>
  </si>
  <si>
    <t>19-010-1.11.1.4</t>
  </si>
  <si>
    <t>Általános teendők, megvalósulás szakaszában, ellenőrző mérések, tervezői műszaki vezetés a kivitelezés helyszínén</t>
  </si>
  <si>
    <t>Építész tervezői művezetés</t>
  </si>
  <si>
    <t xml:space="preserve"> 190102244195</t>
  </si>
  <si>
    <t>Tartószerkezet-tervezői művezetés</t>
  </si>
  <si>
    <t>19-010-1.11.1.3</t>
  </si>
  <si>
    <t>Általános teendők, megvalósulás szakaszában, ellenőrző mérések, építési műszaki ellenőrzés</t>
  </si>
  <si>
    <t xml:space="preserve"> 190102244183</t>
  </si>
  <si>
    <t>19-010-1.21.3</t>
  </si>
  <si>
    <t>Általános teendők, befejezés szakaszában, használatbavételi eljárás megindítása</t>
  </si>
  <si>
    <t xml:space="preserve"> 190102244326</t>
  </si>
  <si>
    <t>19-010-1.21.2</t>
  </si>
  <si>
    <t>Általános teendők, befejezés szakaszában, kibontott sérült öntvények átadása önkormányzat vagy építészeti múzeum részére</t>
  </si>
  <si>
    <t>19-090-9</t>
  </si>
  <si>
    <t>Építéshelyi szelektív hulladékgyűjtés és hulladék-elszállítás</t>
  </si>
  <si>
    <t>19-010-1.1.1</t>
  </si>
  <si>
    <t>Általános teendők, tervezési és előkészítési szakaszban, felújítással érintett ingatlanok biztosítói állapotfelmérése</t>
  </si>
  <si>
    <t>19-090-1</t>
  </si>
  <si>
    <t>Építmények átadás előtti utolsó takarítása (pipere)</t>
  </si>
  <si>
    <t xml:space="preserve"> 190902244980</t>
  </si>
  <si>
    <t>Fémrestaurátori szakfelügyelet</t>
  </si>
  <si>
    <t>31</t>
  </si>
  <si>
    <t>Helyszíni beton és vasbeton munkák</t>
  </si>
  <si>
    <t>31-000-12.1</t>
  </si>
  <si>
    <t>Födémfeltöltések bontása, könnyű feltöltések bontása perlitből, könnyű adalékból, testsűrűség 1000 kg/m³ alatt</t>
  </si>
  <si>
    <t>többlet födémfeltöltés helyszíni tárolásáért</t>
  </si>
  <si>
    <t xml:space="preserve"> 310000034771</t>
  </si>
  <si>
    <t>31-030-1.1.2</t>
  </si>
  <si>
    <t>Födémfeltöltések készítése, könnyű ömlesztett feltöltések, salakból, sittből, testsűrűség 500-1500 kg/m³ között</t>
  </si>
  <si>
    <t>kiszedett, saját anyaggal, kézi tömörítéssel</t>
  </si>
  <si>
    <t>33</t>
  </si>
  <si>
    <t>Falazás és egyéb kőműves munkák</t>
  </si>
  <si>
    <t>33-063-3.2.4</t>
  </si>
  <si>
    <t>Horonyvésés, téglafalban, 24,01-50,00 cm² keresztmetszet között</t>
  </si>
  <si>
    <t>erkély kőlemezek kivételéhez, kő ajtókeretek megkerülésével</t>
  </si>
  <si>
    <t xml:space="preserve"> 330630094865</t>
  </si>
  <si>
    <t>33-063-21.1.2</t>
  </si>
  <si>
    <t>Fészekvésés, téglafalban, 0,0151-0,030 m³ között</t>
  </si>
  <si>
    <t>meglévő vaskonzolok körbevésése</t>
  </si>
  <si>
    <t xml:space="preserve"> 330630095100</t>
  </si>
  <si>
    <t>33-000-9</t>
  </si>
  <si>
    <t>mészkő erkélylemezek gondos kiemelése és felrakása szállítóeszközre, emelési magasság 5,14 m és 9,14 m, legnagyobb súly 2,15 t, legnagyobb méret 1,3 m x 3,6 m x 0,17 m, autódaru bérlés külön tételben</t>
  </si>
  <si>
    <t>33-091-4.1.2-3128108</t>
  </si>
  <si>
    <t>Teherhordó és kitöltő falazat, égetett agyag-kerámia termékekből, meglévő falazati hiányosságok pótlása, falazat pótlása, 0,01-0,03 m³ között, Kisméretű tömör tégla, 250×120×65 mm, I.o., KERAKOLL Biocalce Muratura falazóhabarcs, M5, falazatok nagyon áteresztő ágyazatához és törmelékes feltöltéséhez, baktérium és gombaálló hatású, B+ F+</t>
  </si>
  <si>
    <t xml:space="preserve"> 330915141905</t>
  </si>
  <si>
    <t>33-063-21.1.9</t>
  </si>
  <si>
    <t>Fészekvésés, csaposgerendás födémben, 0,015 m³-ig</t>
  </si>
  <si>
    <t>födém és hártakötés síkegyezés esetén</t>
  </si>
  <si>
    <t>34</t>
  </si>
  <si>
    <t>Fém- és könnyű épületszerkezetek szerelése</t>
  </si>
  <si>
    <t>34-013-3.1-9999999</t>
  </si>
  <si>
    <t>Egy- vagy többszintes épület elsődleges és másodlagos teherviselő acél elemeinek gyártásához, öntvényminta készítés</t>
  </si>
  <si>
    <t>3db öntöttvas konzolok öntvényminta készítés</t>
  </si>
  <si>
    <t xml:space="preserve">kisebb alakos öntvények, I. és II. emeleti szegélyek, rozetta öntőminta készítés </t>
  </si>
  <si>
    <t>34-013-3.1-0135003</t>
  </si>
  <si>
    <t>Egy- vagy többszintes épület elsődleges és másodlagos teherviselő acél elemeinek gyártása, vasöntvény készítése EN-GJS-500-7 alapanyagból, mintakészítés külön tételben</t>
  </si>
  <si>
    <t>kg</t>
  </si>
  <si>
    <t>Ltk 2B, próbaöntvény jóváhagyása tervezői művezetés keretében</t>
  </si>
  <si>
    <t>Ltk 3B, próbaöntvény jóváhagyása tervezői művezetés keretében</t>
  </si>
  <si>
    <t>Ltk 1B, próbaöntvény jóváhagyása tervezői művezetés keretében</t>
  </si>
  <si>
    <t>Egy- vagy többszintes épület elsődleges és másodlagos teherviselő acél elemeinek gyártása, többlet új és meglévő vasöntvény átfurás</t>
  </si>
  <si>
    <t>Egy- vagy többszintes épület elsődleges és másodlagos teherviselő acél elemeinek gyártása, többlet teherosztó acéllemez gyártására, tönkrement vasöntvény esetén</t>
  </si>
  <si>
    <t>Egy- vagy többszintes épület elsődleges és másodlagos teherviselő acél elemeinek gyártása, vasöntvény készítése EN-GJS-500-7 alapanyagból, alakra vágással és furatolással mintakészítés külön tételben</t>
  </si>
  <si>
    <t xml:space="preserve">Lsz1-Lsz26 </t>
  </si>
  <si>
    <t>Lr1</t>
  </si>
  <si>
    <t xml:space="preserve">Egy- vagy többszintes épület elsődleges és másodlagos teherviselő acél elemeinek gyártása, gyártmánytervek készítésével, Lkm1-Lkm2* rajz szerinti 7 db korlát merevítő visszakötés egyedi kovácsolt acél szerkezet, felületkezelés nélkül </t>
  </si>
  <si>
    <t xml:space="preserve">Egy- vagy többszintes épület elsődleges és másodlagos teherviselő acél elemeinek gyártása, gyártmánytervek készítésével, Lhl1-Lhl13 rajz szerinti 44 db korlát-rögzítő homloklemez egyedi kovácsolt acél szerkezet, felületkezelés nélkül </t>
  </si>
  <si>
    <t xml:space="preserve">Egy- vagy többszintes épület elsődleges és másodlagos teherviselő acél elemeinek gyártása, gyártmánytervek készítésével, Lhk1-Lhk4 rajz szerinti 54 db konzol-hátrakötő acél szerkezet, felületkezelés nélkül </t>
  </si>
  <si>
    <t>35</t>
  </si>
  <si>
    <t>Ácsmunka</t>
  </si>
  <si>
    <t>35-000-1.1</t>
  </si>
  <si>
    <t>Meglévő védőállvány, mint fa tetőszerkezet bontása 0,036 m³/m² famennyiségig</t>
  </si>
  <si>
    <t>36</t>
  </si>
  <si>
    <t>Vakolás és rabicolás</t>
  </si>
  <si>
    <t>36-000-1.3</t>
  </si>
  <si>
    <t>Vakolat leverése homlokzatról 2,5 cm vastagságig</t>
  </si>
  <si>
    <t xml:space="preserve"> 360000110610</t>
  </si>
  <si>
    <t>36-000-17</t>
  </si>
  <si>
    <t>Gipszrozetta leverése</t>
  </si>
  <si>
    <t>becsült mennyiség, lehetőség szerint egyben kiemelés</t>
  </si>
  <si>
    <t xml:space="preserve"> 360000110755</t>
  </si>
  <si>
    <t>36-002-13-0415951</t>
  </si>
  <si>
    <t>Szellőző, szárító vakolat alapozók felhordása, falazatok vakolatfelújításához, Baumit SanovaVorspritzer Előfröcskölő, Cikkszám: 153105</t>
  </si>
  <si>
    <t xml:space="preserve"> 360020112434</t>
  </si>
  <si>
    <t>42</t>
  </si>
  <si>
    <t>Hideg-, meleg- és homlokzatburkolatok készítése, aljzat előkészítése</t>
  </si>
  <si>
    <t>42-000-3.1.1</t>
  </si>
  <si>
    <t>Fa-, hézagmentes műanyag- és szőnyegburkolatok bontása, fapadló burkolatok, vakpadló párnafával</t>
  </si>
  <si>
    <t xml:space="preserve"> 420000222070</t>
  </si>
  <si>
    <t>42-000-3.1.2</t>
  </si>
  <si>
    <t>Fa-, hézagmentes műanyag- és szőnyegburkolatok bontása, fapadló burkolatok, hajópadló 22 mm vastag deszkából vagy rövid svéd padló</t>
  </si>
  <si>
    <t xml:space="preserve"> 420000222082</t>
  </si>
  <si>
    <t>42-002-1.18.1.1-0210010</t>
  </si>
  <si>
    <t>Erkélyfödém készítése, mattcsiszolt vagy fényezett felülettel, 17 cm lapvastagságig, kemény mészkőből, egyedi rajz szerint, 1825/1083/170 mm vtg. tardosi vörös márvány, K1 konszignációs tétel</t>
  </si>
  <si>
    <t>elhelyezés külön tételben</t>
  </si>
  <si>
    <t xml:space="preserve">Erkélyfödém helyszíni elhelyező munka, mattcsiszolt vagy fényezett felülettel, 17 cm lapvastagságig, kemény mészkőből, egyedi rajz szerint </t>
  </si>
  <si>
    <t>daruköltség külön tételben</t>
  </si>
  <si>
    <t>42-042-1-0110027</t>
  </si>
  <si>
    <t>Vakpadló készítése 24 mm-es deszkából, 48x75 mm-es párnafákkal, Lucfenyő szélezett deszka, 3-6,5 m-es, 24 mm-es</t>
  </si>
  <si>
    <t xml:space="preserve"> 420420273014</t>
  </si>
  <si>
    <t>42-002-1.18.1.1-9999999</t>
  </si>
  <si>
    <t>Erkélyfödém készítése, mattcsiszolt vagy fényezett felülettel, 17 cm lapvastagságig, kemény mészkőből, egyedi rajz szerint, 1825/1083/170 mm vtg. tardosi vörös márvány, K2 konszignációs tétel</t>
  </si>
  <si>
    <t>Erkélyfödém készítése, mattcsiszolt vagy fényezett felülettel, 17 cm lapvastagságig, kemény mészkőből, egyedi rajz szerint, 1300/380/170 mm vtg. tardosi vörös márvány, K3 konszignációs tétel</t>
  </si>
  <si>
    <t>Erkélyfödém készítése, mattcsiszolt vagy fényezett felülettel, 17 cm lapvastagságig, kemény mészkőből, egyedi rajz szerint, 1942/1300/170 mm vtg. tardosi vörös márvány, K4 konszignációs tétel</t>
  </si>
  <si>
    <t>Erkélyfödém készítése, mattcsiszolt vagy fényezett felülettel, 17 cm lapvastagságig, kemény mészkőből, egyedi rajz szerint, 1087/1300/170 mm vtg. tardosi vörös márvány, K5 konszignációs tétel</t>
  </si>
  <si>
    <t>Erkélyfödém készítése, mattcsiszolt vagy fényezett felülettel, 17 cm lapvastagságig, kemény mészkőből, egyedi rajz szerint, 1612/1300/170 mm vtg. tardosi vörös márvány, K6 konszignációs tétel</t>
  </si>
  <si>
    <t>Erkélyfödém készítése, mattcsiszolt vagy fényezett felülettel, 17 cm lapvastagságig, kemény mészkőből, egyedi rajz szerint, 1042/1300/170 mm vtg. tardosi vörös márvány, K7 konszignációs tétel</t>
  </si>
  <si>
    <t>Erkélyfödém készítése, mattcsiszolt vagy fényezett felülettel, 17 cm lapvastagságig, kemény mészkőből, egyedi rajz szerint, 1998/1300/170 mm vtg. tardosi vörös márvány, K8 konszignációs tétel</t>
  </si>
  <si>
    <t>Erkélyfödém készítése, mattcsiszolt vagy fényezett felülettel, 17 cm lapvastagságig, kemény mészkőből, egyedi rajz szerint, 380/1300/170 mm vtg. tardosi vörös márvány, K9 konszignációs tétel</t>
  </si>
  <si>
    <t>Erkélyfödém készítése, mattcsiszolt vagy fényezett felülettel, 13 cm lapvastagságig, kemény mészkőből, egyedi rajz szerint, 1820/1120/130 mm vtg. tardosi vörös márvány, K10 konszignációs tétel</t>
  </si>
  <si>
    <t>Erkélyfödém készítése, mattcsiszolt vagy fényezett felülettel, 13 cm lapvastagságig, kemény mészkőből, egyedi rajz szerint, 1820/1120/130 mm vtg. tardosi vörös márvány, K11 konszignációs tétel</t>
  </si>
  <si>
    <t>44</t>
  </si>
  <si>
    <t>Fa- és műanyag szerkezet elhelyezése</t>
  </si>
  <si>
    <t>44-000-1.9</t>
  </si>
  <si>
    <t>Fa vagy műanyag nyílászáró szerkezetek gondos kiszerelése és tárolása, ajtó, ablak vagy kapu, 2,00 m²-ig</t>
  </si>
  <si>
    <t>44-090-2.6</t>
  </si>
  <si>
    <t>Meglévő mindenféle nyílászáró szerkezet javítása faanyag- és/vagy vasalatpótlással, 0,0038 m³-ig, faanyag pótlással</t>
  </si>
  <si>
    <t>tok állók alsó részének javítása és küszöb pótlások</t>
  </si>
  <si>
    <t xml:space="preserve"> 440900375122</t>
  </si>
  <si>
    <t>45</t>
  </si>
  <si>
    <t>Fém nyílászáró és épületlakatos szerkezet elhelyezése</t>
  </si>
  <si>
    <t>45-000-3.4</t>
  </si>
  <si>
    <t>Egyéb épületlakatos szerkezetek bontása, acélgerenda a szükséges vésésekkel</t>
  </si>
  <si>
    <t>t</t>
  </si>
  <si>
    <t>utólagos acélkonzolok kivágása és vésése</t>
  </si>
  <si>
    <t xml:space="preserve"> 450000376536</t>
  </si>
  <si>
    <t>45-000-2.1</t>
  </si>
  <si>
    <t>Rácsok, korlátok, kerítések bontása, idomacél rács vagy korlát</t>
  </si>
  <si>
    <t xml:space="preserve"> 450000376444</t>
  </si>
  <si>
    <t>öntöttvas konzolok gondos kiemelése, szükséges helyszíni vésésekkel, összesen 19 db, autódaru külön tételben</t>
  </si>
  <si>
    <t>Öntöttvas teherosztó lemezek kiszedése</t>
  </si>
  <si>
    <t>45-005-2.6-0109001</t>
  </si>
  <si>
    <t>Egyéb épületlakatos szerkezetek elhelyezése, felületkezelt teherosztó lemez elhelyezése cementhabarcs falegyenre</t>
  </si>
  <si>
    <t>45-004-1-9999999</t>
  </si>
  <si>
    <t xml:space="preserve">Acél erkélykorlát elhelyezése, fészekbe kőcsavaros rögzítéssel, Lko1-Lko6 konszignációs rajz szerint, felületvédelem nélkül, helyszínen csavarozással rögzítve </t>
  </si>
  <si>
    <t xml:space="preserve">Acél erkélykorlát elhelyezése, fészekbe kőcsavaros rögzítéssel, többletfizetés meglévő jó állapotú korlátelem elhelyezéséért, felületvédelem nélkül, helyszínen csavarozással rögzítve </t>
  </si>
  <si>
    <t>47</t>
  </si>
  <si>
    <t>Felületképzés</t>
  </si>
  <si>
    <t>47-000-4.5.1.4.2.1-0120305</t>
  </si>
  <si>
    <t>Acélfelületek mázolásának előkészítő és részmunkái; gépi rozsdamentesítés, szemcsefúvással, rácson, korláton, kerítésen, sodronyhálón, Sa 2 1/2 tisztasági fokozatra régi mázolt felületen vagy reve esetén, Szemcsés homok (0,1-0,6 mm), 25kg zsákos kiszerelésben</t>
  </si>
  <si>
    <t>47-021-12.3.3</t>
  </si>
  <si>
    <t>Korróziógátló alapozás felülettisztított vasöntvényen, 2 rtg. kétkomponensű epoxibázisú, magas cinktartalmú alapozó, Epamin A 900 és B 004</t>
  </si>
  <si>
    <t>47-020-41-0180906</t>
  </si>
  <si>
    <t>Díszkovács termékek kataforetikus (KTL) festése, korlátok, acél hátrakötés, homloklemezek, falba épülő elemek</t>
  </si>
  <si>
    <t>becsült súly!</t>
  </si>
  <si>
    <t>47-021-21.3.4-0162132</t>
  </si>
  <si>
    <t>Acélfelületek közbenső festése rácson, korláton, kerítésen, sodronyhálón kétkomponensű poliuretán alapú festékkel, Tikkurila Temadur 10 kétkomponensű, matt poliuretán bevonat korróziógátló pigment-tartalommal, alifás izocianát edzővel (ipari korrózióvédelem), javasolt szállító- és vontatóberendezések, tárolótartályok külső felületeinek, egyéb acél szerkezetek, gépek és berendezések festésére + Tikkurila 008 7590 edző kétkomponensű bevonatokhoz, Cikkszám: 00875900015</t>
  </si>
  <si>
    <t>becsült felület! v.e.é.</t>
  </si>
  <si>
    <t xml:space="preserve"> 470219301755</t>
  </si>
  <si>
    <t>47-021-31.3.4-0162136</t>
  </si>
  <si>
    <t>Acélfelületek átvonó festése rácson, korláton, kerítésen, sodronyhálón kétkomponensű poliuretán alapú festékkel, Tikkurila Temadur 50 kétkomponensű, tartós, nem krétásodó félfényes poliuretán bevonat, alifás izocianát edzővel (ipari korrózióvédelem), javasolt felhasználási területei: közlekedési és szállító eszközök tartályok külső felülete, acélszerkezetek és egyéb acél felületek, gépek és berendezések kezelésére + Tikkurila 008 7590 edző kétkomponensű bevonatokhoz, Cikkszám: 00875900015</t>
  </si>
  <si>
    <t>becsült felület! 2 rtg! v.e.é.</t>
  </si>
  <si>
    <t xml:space="preserve"> 470219302290</t>
  </si>
  <si>
    <t>teherosztó vaslapok korróziómentesítése</t>
  </si>
  <si>
    <t>ötöttvas teherosztó lapokon</t>
  </si>
  <si>
    <t>47-013-31.1.1.1-9999999</t>
  </si>
  <si>
    <t>Impregnálás (hidrofóbizáló anyaggal), oldószeres nedvességvédő réteg felhordása vöröskő felületre, sima felületen, 2 rétegben</t>
  </si>
  <si>
    <t>61</t>
  </si>
  <si>
    <t>Útburkolat alap és makadámburkolat készítése</t>
  </si>
  <si>
    <t>61-001-5.1</t>
  </si>
  <si>
    <t>kivitelezés során környező, közterület-foglalással nem érintett útfelületek rendszeres takarítása</t>
  </si>
  <si>
    <t>75</t>
  </si>
  <si>
    <t>Megújuló energiahasznosító berendezések</t>
  </si>
  <si>
    <t>75-000-1.6</t>
  </si>
  <si>
    <t>Rendszerelemek bontása, kültéri egység leszerelése</t>
  </si>
  <si>
    <t>jobb II. emeleti</t>
  </si>
  <si>
    <t>Összesen (HUF)</t>
  </si>
  <si>
    <t>Költségvetés főösszesítő</t>
  </si>
  <si>
    <t>1 Építmény közvetlen költségei</t>
  </si>
  <si>
    <t>2.1 ÁFA vetítési alap</t>
  </si>
  <si>
    <t>2.2 ÁFA</t>
  </si>
  <si>
    <t>3 A munka ára (HUF)</t>
  </si>
</sst>
</file>

<file path=xl/styles.xml><?xml version="1.0" encoding="utf-8"?>
<styleSheet xmlns="http://schemas.openxmlformats.org/spreadsheetml/2006/main">
  <numFmts count="4">
    <numFmt numFmtId="164" formatCode="### ### ### ##0"/>
    <numFmt numFmtId="165" formatCode="### ### ### ##0 Ft"/>
    <numFmt numFmtId="164" formatCode="### ### ### ##0"/>
    <numFmt numFmtId="164" formatCode="### ### ### ##0"/>
    <numFmt numFmtId="164" formatCode="### ### ### ##0"/>
    <numFmt numFmtId="166" formatCode="0.00%"/>
    <numFmt numFmtId="164" formatCode="### ### ### ##0"/>
    <numFmt numFmtId="164" formatCode="### ### ### ##0"/>
    <numFmt numFmtId="167" formatCode="@"/>
    <numFmt numFmtId="164" formatCode="### ### ### ##0"/>
  </numFmts>
  <fonts count="5">
    <font>
      <sz val="11"/>
      <color theme="1"/>
      <name val="Calibri"/>
      <family val="2"/>
      <scheme val="minor"/>
    </font>
    <font>
      <b/>
      <sz val="10"/>
      <color theme="1"/>
      <name val="Times New Roman"/>
      <family val="2"/>
    </font>
    <font>
      <sz val="10"/>
      <color theme="1"/>
      <name val="Times New Roman"/>
      <family val="2"/>
    </font>
    <font>
      <b/>
      <sz val="14"/>
      <color theme="1"/>
      <name val="Times New Roman"/>
      <family val="2"/>
    </font>
    <font>
      <b/>
      <sz val="11"/>
      <color theme="1"/>
      <name val="Times New Roman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164" fontId="2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 wrapText="1"/>
    </xf>
    <xf numFmtId="164" fontId="3" fillId="0" borderId="2" xfId="0" applyNumberFormat="1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right" vertical="top" wrapText="1"/>
    </xf>
    <xf numFmtId="164" fontId="1" fillId="0" borderId="0" xfId="0" applyNumberFormat="1" applyFont="1" applyAlignment="1">
      <alignment vertical="top" wrapText="1"/>
    </xf>
    <xf numFmtId="164" fontId="2" fillId="0" borderId="0" xfId="0" applyNumberFormat="1" applyFont="1" applyAlignment="1">
      <alignment horizontal="center" vertical="top" wrapText="1"/>
    </xf>
    <xf numFmtId="166" fontId="2" fillId="0" borderId="2" xfId="0" applyNumberFormat="1" applyFont="1" applyBorder="1" applyAlignment="1">
      <alignment horizontal="right" vertical="top" wrapText="1"/>
    </xf>
    <xf numFmtId="164" fontId="4" fillId="0" borderId="3" xfId="0" applyNumberFormat="1" applyFont="1" applyBorder="1" applyAlignment="1">
      <alignment vertical="top" wrapText="1"/>
    </xf>
    <xf numFmtId="164" fontId="4" fillId="0" borderId="3" xfId="0" applyNumberFormat="1" applyFont="1" applyBorder="1" applyAlignment="1">
      <alignment horizontal="center" vertical="top" wrapText="1"/>
    </xf>
    <xf numFmtId="0" fontId="1" fillId="3" borderId="1" xfId="0" applyFont="1" applyFill="1" applyBorder="1" applyAlignment="1">
      <alignment horizontal="right" vertical="top" wrapText="1"/>
    </xf>
    <xf numFmtId="0" fontId="2" fillId="0" borderId="0" xfId="0" applyFont="1" applyAlignment="1">
      <alignment horizontal="right" vertical="top" wrapText="1"/>
    </xf>
    <xf numFmtId="167" fontId="2" fillId="0" borderId="0" xfId="0" applyNumberFormat="1" applyFont="1" applyAlignment="1">
      <alignment horizontal="right" vertical="top" wrapText="1"/>
    </xf>
    <xf numFmtId="164" fontId="1" fillId="0" borderId="3" xfId="0" applyNumberFormat="1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20" Type="http://schemas.openxmlformats.org/officeDocument/2006/relationships/theme" Target="theme/theme1.xml"/><Relationship Id="rId21" Type="http://schemas.openxmlformats.org/officeDocument/2006/relationships/styles" Target="styles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://www.etalon.terc.h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8"/>
  <sheetViews>
    <sheetView tabSelected="1" workbookViewId="0"/>
  </sheetViews>
  <sheetFormatPr defaultRowHeight="15"/>
  <cols>
    <col min="1" max="1" width="30.7109375" customWidth="1"/>
    <col min="2" max="2" width="30.7109375" customWidth="1"/>
  </cols>
  <sheetData>
    <row r="1" spans="1:2">
      <c r="A1" s="1" t="s">
        <v>0</v>
      </c>
      <c r="B1" s="1"/>
    </row>
    <row r="2" spans="1:2">
      <c r="A2" s="2" t="s">
        <v>1</v>
      </c>
      <c r="B2" s="3" t="s">
        <v>2</v>
      </c>
    </row>
    <row r="3" spans="1:2">
      <c r="A3" s="2" t="s">
        <v>3</v>
      </c>
      <c r="B3" s="3"/>
    </row>
    <row r="4" spans="1:2">
      <c r="A4" s="2" t="s">
        <v>4</v>
      </c>
      <c r="B4" s="3" t="s">
        <v>5</v>
      </c>
    </row>
    <row r="5" spans="1:2">
      <c r="A5" s="2" t="s">
        <v>6</v>
      </c>
      <c r="B5" s="3" t="s">
        <v>7</v>
      </c>
    </row>
    <row r="6" spans="1:2">
      <c r="A6" s="2" t="s">
        <v>8</v>
      </c>
      <c r="B6" s="3" t="s">
        <v>9</v>
      </c>
    </row>
    <row r="7" spans="1:2">
      <c r="A7" s="2" t="s">
        <v>10</v>
      </c>
      <c r="B7" s="3" t="s">
        <v>11</v>
      </c>
    </row>
    <row r="8" spans="1:2">
      <c r="A8" s="2" t="s">
        <v>12</v>
      </c>
      <c r="B8" s="3" t="s">
        <v>13</v>
      </c>
    </row>
    <row r="10" spans="1:2">
      <c r="A10" s="2" t="s">
        <v>14</v>
      </c>
      <c r="B10" s="3" t="s">
        <v>15</v>
      </c>
    </row>
    <row r="12" spans="1:2">
      <c r="A12" s="2" t="s">
        <v>16</v>
      </c>
      <c r="B12" s="4">
        <v>6700</v>
      </c>
    </row>
    <row r="13" spans="1:2">
      <c r="A13" s="2" t="s">
        <v>17</v>
      </c>
      <c r="B13" s="5">
        <v>94662248</v>
      </c>
    </row>
    <row r="15" spans="1:2">
      <c r="A15" s="2" t="s">
        <v>18</v>
      </c>
      <c r="B15" s="3" t="s">
        <v>19</v>
      </c>
    </row>
    <row r="17" spans="1:2">
      <c r="A17" s="2" t="s">
        <v>20</v>
      </c>
    </row>
    <row r="18" spans="1:2">
      <c r="A18" s="3" t="s">
        <v>21</v>
      </c>
      <c r="B18" s="3"/>
    </row>
    <row r="21" spans="1:2">
      <c r="A21" s="3" t="s">
        <v>22</v>
      </c>
      <c r="B21" s="3"/>
    </row>
    <row r="26" spans="1:2">
      <c r="A26" s="2" t="s">
        <v>23</v>
      </c>
      <c r="B26" s="2"/>
    </row>
    <row r="28" spans="1:2">
      <c r="A28" s="3" t="s">
        <v>24</v>
      </c>
    </row>
  </sheetData>
  <mergeCells count="4">
    <mergeCell ref="A1:B1"/>
    <mergeCell ref="A18:B18"/>
    <mergeCell ref="A21:B21"/>
    <mergeCell ref="A26:B26"/>
  </mergeCells>
  <hyperlinks>
    <hyperlink ref="A28" r:id="rId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N7"/>
  <sheetViews>
    <sheetView workbookViewId="0"/>
  </sheetViews>
  <sheetFormatPr defaultRowHeight="15"/>
  <cols>
    <col min="1" max="1" width="4.7109375" customWidth="1"/>
    <col min="2" max="2" width="20.7109375" customWidth="1"/>
    <col min="3" max="3" width="35.7109375" customWidth="1"/>
    <col min="4" max="4" width="7.7109375" customWidth="1"/>
    <col min="5" max="5" width="8.7109375" customWidth="1"/>
    <col min="6" max="6" width="12.7109375" customWidth="1"/>
    <col min="7" max="7" width="12.7109375" customWidth="1"/>
    <col min="8" max="8" width="12.7109375" customWidth="1"/>
    <col min="9" max="9" width="12.7109375" customWidth="1"/>
    <col min="10" max="10" width="20.7109375" customWidth="1"/>
    <col min="11" max="11" width="12.7109375" customWidth="1"/>
    <col min="12" max="12" width="6.7109375" customWidth="1"/>
    <col min="13" max="13" width="8.7109375" customWidth="1"/>
    <col min="14" max="14" width="8.7109375" customWidth="1"/>
  </cols>
  <sheetData>
    <row r="1" spans="1:14">
      <c r="A1" s="1" t="s">
        <v>25</v>
      </c>
      <c r="B1" s="1" t="s">
        <v>31</v>
      </c>
      <c r="C1" s="1" t="s">
        <v>32</v>
      </c>
      <c r="D1" s="7" t="s">
        <v>33</v>
      </c>
      <c r="E1" s="7" t="s">
        <v>34</v>
      </c>
      <c r="F1" s="7" t="s">
        <v>35</v>
      </c>
      <c r="G1" s="7" t="s">
        <v>36</v>
      </c>
      <c r="H1" s="7" t="s">
        <v>37</v>
      </c>
      <c r="I1" s="7" t="s">
        <v>38</v>
      </c>
      <c r="J1" s="13" t="s">
        <v>39</v>
      </c>
      <c r="K1" s="13" t="s">
        <v>40</v>
      </c>
      <c r="L1" s="13" t="s">
        <v>41</v>
      </c>
      <c r="M1" s="13" t="s">
        <v>42</v>
      </c>
      <c r="N1" s="13" t="s">
        <v>43</v>
      </c>
    </row>
    <row r="2" spans="1:14">
      <c r="A2" s="3">
        <v>1</v>
      </c>
      <c r="B2" s="2" t="s">
        <v>139</v>
      </c>
      <c r="C2" s="3" t="s">
        <v>140</v>
      </c>
      <c r="D2" s="2">
        <v>22.7</v>
      </c>
      <c r="E2" s="3" t="s">
        <v>80</v>
      </c>
      <c r="F2" s="4">
        <v>0</v>
      </c>
      <c r="G2" s="4">
        <v>2144</v>
      </c>
      <c r="H2" s="8">
        <f>ROUND(F2*D2,0)</f>
        <v>0</v>
      </c>
      <c r="I2" s="8">
        <f>ROUND(G2*D2,0)</f>
        <v>0</v>
      </c>
      <c r="J2" s="14" t="s">
        <v>141</v>
      </c>
      <c r="K2" s="15" t="s">
        <v>142</v>
      </c>
      <c r="L2" s="3" t="s">
        <v>48</v>
      </c>
      <c r="M2" s="3">
        <v>33</v>
      </c>
      <c r="N2" s="3">
        <v>0.32</v>
      </c>
    </row>
    <row r="3" spans="1:14">
      <c r="A3" s="3">
        <v>2</v>
      </c>
      <c r="B3" s="2" t="s">
        <v>143</v>
      </c>
      <c r="C3" s="3" t="s">
        <v>144</v>
      </c>
      <c r="D3" s="2">
        <v>19</v>
      </c>
      <c r="E3" s="3" t="s">
        <v>46</v>
      </c>
      <c r="F3" s="4">
        <v>0</v>
      </c>
      <c r="G3" s="4">
        <v>10787</v>
      </c>
      <c r="H3" s="8">
        <f>ROUND(F3*D3,0)</f>
        <v>0</v>
      </c>
      <c r="I3" s="8">
        <f>ROUND(G3*D3,0)</f>
        <v>0</v>
      </c>
      <c r="J3" s="14" t="s">
        <v>145</v>
      </c>
      <c r="K3" s="15" t="s">
        <v>146</v>
      </c>
      <c r="L3" s="3" t="s">
        <v>48</v>
      </c>
      <c r="M3" s="3">
        <v>33</v>
      </c>
      <c r="N3" s="3">
        <v>1.61</v>
      </c>
    </row>
    <row r="4" spans="1:14">
      <c r="A4" s="3">
        <v>3</v>
      </c>
      <c r="B4" s="2" t="s">
        <v>147</v>
      </c>
      <c r="C4" s="3" t="s">
        <v>148</v>
      </c>
      <c r="D4" s="2">
        <v>24.2</v>
      </c>
      <c r="E4" s="3" t="s">
        <v>84</v>
      </c>
      <c r="F4" s="4">
        <v>0</v>
      </c>
      <c r="G4" s="4">
        <v>6030</v>
      </c>
      <c r="H4" s="8">
        <f>ROUND(F4*D4,0)</f>
        <v>0</v>
      </c>
      <c r="I4" s="8">
        <f>ROUND(G4*D4,0)</f>
        <v>0</v>
      </c>
      <c r="J4" s="14"/>
      <c r="K4" s="15"/>
      <c r="L4" s="3" t="s">
        <v>74</v>
      </c>
      <c r="M4" s="3">
        <v>33</v>
      </c>
      <c r="N4" s="3">
        <v>0.9</v>
      </c>
    </row>
    <row r="5" spans="1:14">
      <c r="A5" s="3">
        <v>4</v>
      </c>
      <c r="B5" s="2" t="s">
        <v>149</v>
      </c>
      <c r="C5" s="3" t="s">
        <v>150</v>
      </c>
      <c r="D5" s="2">
        <v>38</v>
      </c>
      <c r="E5" s="3" t="s">
        <v>46</v>
      </c>
      <c r="F5" s="4">
        <v>1935</v>
      </c>
      <c r="G5" s="4">
        <v>3886</v>
      </c>
      <c r="H5" s="8">
        <f>ROUND(F5*D5,0)</f>
        <v>0</v>
      </c>
      <c r="I5" s="8">
        <f>ROUND(G5*D5,0)</f>
        <v>0</v>
      </c>
      <c r="J5" s="14"/>
      <c r="K5" s="15" t="s">
        <v>151</v>
      </c>
      <c r="L5" s="3" t="s">
        <v>48</v>
      </c>
      <c r="M5" s="3">
        <v>33</v>
      </c>
      <c r="N5" s="3">
        <v>0.58</v>
      </c>
    </row>
    <row r="6" spans="1:14">
      <c r="A6" s="3">
        <v>5</v>
      </c>
      <c r="B6" s="2" t="s">
        <v>152</v>
      </c>
      <c r="C6" s="3" t="s">
        <v>153</v>
      </c>
      <c r="D6" s="2">
        <v>30</v>
      </c>
      <c r="E6" s="3" t="s">
        <v>46</v>
      </c>
      <c r="F6" s="4">
        <v>0</v>
      </c>
      <c r="G6" s="4">
        <v>5561</v>
      </c>
      <c r="H6" s="8">
        <f>ROUND(F6*D6,0)</f>
        <v>0</v>
      </c>
      <c r="I6" s="8">
        <f>ROUND(G6*D6,0)</f>
        <v>0</v>
      </c>
      <c r="J6" s="14" t="s">
        <v>154</v>
      </c>
      <c r="K6" s="15"/>
      <c r="L6" s="3" t="s">
        <v>74</v>
      </c>
      <c r="M6" s="3">
        <v>33</v>
      </c>
      <c r="N6" s="3">
        <v>0.83</v>
      </c>
    </row>
    <row r="7" spans="1:14">
      <c r="A7" s="11"/>
      <c r="B7" s="11"/>
      <c r="C7" s="11" t="s">
        <v>53</v>
      </c>
      <c r="D7" s="11"/>
      <c r="E7" s="11"/>
      <c r="F7" s="11"/>
      <c r="G7" s="11"/>
      <c r="H7" s="16">
        <f>ROUND(SUM(H2:H6),0)</f>
        <v>0</v>
      </c>
      <c r="I7" s="16">
        <f>ROUND(SUM(I2:I6),0)</f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N14"/>
  <sheetViews>
    <sheetView workbookViewId="0"/>
  </sheetViews>
  <sheetFormatPr defaultRowHeight="15"/>
  <cols>
    <col min="1" max="1" width="4.7109375" customWidth="1"/>
    <col min="2" max="2" width="20.7109375" customWidth="1"/>
    <col min="3" max="3" width="35.7109375" customWidth="1"/>
    <col min="4" max="4" width="7.7109375" customWidth="1"/>
    <col min="5" max="5" width="8.7109375" customWidth="1"/>
    <col min="6" max="6" width="12.7109375" customWidth="1"/>
    <col min="7" max="7" width="12.7109375" customWidth="1"/>
    <col min="8" max="8" width="12.7109375" customWidth="1"/>
    <col min="9" max="9" width="12.7109375" customWidth="1"/>
    <col min="10" max="10" width="20.7109375" customWidth="1"/>
    <col min="11" max="11" width="12.7109375" customWidth="1"/>
    <col min="12" max="12" width="6.7109375" customWidth="1"/>
    <col min="13" max="13" width="8.7109375" customWidth="1"/>
    <col min="14" max="14" width="8.7109375" customWidth="1"/>
  </cols>
  <sheetData>
    <row r="1" spans="1:14">
      <c r="A1" s="1" t="s">
        <v>25</v>
      </c>
      <c r="B1" s="1" t="s">
        <v>31</v>
      </c>
      <c r="C1" s="1" t="s">
        <v>32</v>
      </c>
      <c r="D1" s="7" t="s">
        <v>33</v>
      </c>
      <c r="E1" s="7" t="s">
        <v>34</v>
      </c>
      <c r="F1" s="7" t="s">
        <v>35</v>
      </c>
      <c r="G1" s="7" t="s">
        <v>36</v>
      </c>
      <c r="H1" s="7" t="s">
        <v>37</v>
      </c>
      <c r="I1" s="7" t="s">
        <v>38</v>
      </c>
      <c r="J1" s="13" t="s">
        <v>39</v>
      </c>
      <c r="K1" s="13" t="s">
        <v>40</v>
      </c>
      <c r="L1" s="13" t="s">
        <v>41</v>
      </c>
      <c r="M1" s="13" t="s">
        <v>42</v>
      </c>
      <c r="N1" s="13" t="s">
        <v>43</v>
      </c>
    </row>
    <row r="2" spans="1:14">
      <c r="A2" s="3">
        <v>1</v>
      </c>
      <c r="B2" s="2" t="s">
        <v>157</v>
      </c>
      <c r="C2" s="3" t="s">
        <v>158</v>
      </c>
      <c r="D2" s="2">
        <v>3</v>
      </c>
      <c r="E2" s="3" t="s">
        <v>46</v>
      </c>
      <c r="F2" s="4">
        <v>800000</v>
      </c>
      <c r="G2" s="4">
        <v>1340000</v>
      </c>
      <c r="H2" s="8">
        <f>ROUND(F2*D2,0)</f>
        <v>0</v>
      </c>
      <c r="I2" s="8">
        <f>ROUND(G2*D2,0)</f>
        <v>0</v>
      </c>
      <c r="J2" s="14" t="s">
        <v>159</v>
      </c>
      <c r="K2" s="15"/>
      <c r="L2" s="3" t="s">
        <v>74</v>
      </c>
      <c r="M2" s="3">
        <v>34</v>
      </c>
      <c r="N2" s="3">
        <v>200</v>
      </c>
    </row>
    <row r="3" spans="1:14">
      <c r="A3" s="3">
        <v>2</v>
      </c>
      <c r="B3" s="2" t="s">
        <v>157</v>
      </c>
      <c r="C3" s="3" t="s">
        <v>158</v>
      </c>
      <c r="D3" s="2">
        <v>3</v>
      </c>
      <c r="E3" s="3" t="s">
        <v>46</v>
      </c>
      <c r="F3" s="4">
        <v>200000</v>
      </c>
      <c r="G3" s="4">
        <v>335000</v>
      </c>
      <c r="H3" s="8">
        <f>ROUND(F3*D3,0)</f>
        <v>0</v>
      </c>
      <c r="I3" s="8">
        <f>ROUND(G3*D3,0)</f>
        <v>0</v>
      </c>
      <c r="J3" s="14" t="s">
        <v>160</v>
      </c>
      <c r="K3" s="15"/>
      <c r="L3" s="3" t="s">
        <v>74</v>
      </c>
      <c r="M3" s="3">
        <v>34</v>
      </c>
      <c r="N3" s="3">
        <v>50</v>
      </c>
    </row>
    <row r="4" spans="1:14">
      <c r="A4" s="3">
        <v>3</v>
      </c>
      <c r="B4" s="2" t="s">
        <v>161</v>
      </c>
      <c r="C4" s="3" t="s">
        <v>162</v>
      </c>
      <c r="D4" s="2">
        <v>1400</v>
      </c>
      <c r="E4" s="3" t="s">
        <v>163</v>
      </c>
      <c r="F4" s="4">
        <v>3600</v>
      </c>
      <c r="G4" s="4">
        <v>0</v>
      </c>
      <c r="H4" s="8">
        <f>ROUND(F4*D4,0)</f>
        <v>0</v>
      </c>
      <c r="I4" s="8">
        <f>ROUND(G4*D4,0)</f>
        <v>0</v>
      </c>
      <c r="J4" s="14" t="s">
        <v>164</v>
      </c>
      <c r="K4" s="15"/>
      <c r="L4" s="3" t="s">
        <v>74</v>
      </c>
      <c r="M4" s="3">
        <v>34</v>
      </c>
      <c r="N4" s="3">
        <v>0</v>
      </c>
    </row>
    <row r="5" spans="1:14">
      <c r="A5" s="3">
        <v>4</v>
      </c>
      <c r="B5" s="2" t="s">
        <v>161</v>
      </c>
      <c r="C5" s="3" t="s">
        <v>162</v>
      </c>
      <c r="D5" s="2">
        <v>820</v>
      </c>
      <c r="E5" s="3" t="s">
        <v>163</v>
      </c>
      <c r="F5" s="4">
        <v>3600</v>
      </c>
      <c r="G5" s="4">
        <v>0</v>
      </c>
      <c r="H5" s="8">
        <f>ROUND(F5*D5,0)</f>
        <v>0</v>
      </c>
      <c r="I5" s="8">
        <f>ROUND(G5*D5,0)</f>
        <v>0</v>
      </c>
      <c r="J5" s="14" t="s">
        <v>165</v>
      </c>
      <c r="K5" s="15"/>
      <c r="L5" s="3" t="s">
        <v>74</v>
      </c>
      <c r="M5" s="3">
        <v>34</v>
      </c>
      <c r="N5" s="3">
        <v>0</v>
      </c>
    </row>
    <row r="6" spans="1:14">
      <c r="A6" s="3">
        <v>5</v>
      </c>
      <c r="B6" s="2" t="s">
        <v>161</v>
      </c>
      <c r="C6" s="3" t="s">
        <v>162</v>
      </c>
      <c r="D6" s="2">
        <v>6060</v>
      </c>
      <c r="E6" s="3" t="s">
        <v>163</v>
      </c>
      <c r="F6" s="4">
        <v>3600</v>
      </c>
      <c r="G6" s="4">
        <v>0</v>
      </c>
      <c r="H6" s="8">
        <f>ROUND(F6*D6,0)</f>
        <v>0</v>
      </c>
      <c r="I6" s="8">
        <f>ROUND(G6*D6,0)</f>
        <v>0</v>
      </c>
      <c r="J6" s="14" t="s">
        <v>166</v>
      </c>
      <c r="K6" s="15"/>
      <c r="L6" s="3" t="s">
        <v>74</v>
      </c>
      <c r="M6" s="3">
        <v>34</v>
      </c>
      <c r="N6" s="3">
        <v>0</v>
      </c>
    </row>
    <row r="7" spans="1:14">
      <c r="A7" s="3">
        <v>6</v>
      </c>
      <c r="B7" s="2" t="s">
        <v>161</v>
      </c>
      <c r="C7" s="3" t="s">
        <v>167</v>
      </c>
      <c r="D7" s="2">
        <v>38</v>
      </c>
      <c r="E7" s="3" t="s">
        <v>46</v>
      </c>
      <c r="F7" s="4">
        <v>0</v>
      </c>
      <c r="G7" s="4">
        <v>3350</v>
      </c>
      <c r="H7" s="8">
        <f>ROUND(F7*D7,0)</f>
        <v>0</v>
      </c>
      <c r="I7" s="8">
        <f>ROUND(G7*D7,0)</f>
        <v>0</v>
      </c>
      <c r="J7" s="14"/>
      <c r="K7" s="15"/>
      <c r="L7" s="3" t="s">
        <v>74</v>
      </c>
      <c r="M7" s="3">
        <v>34</v>
      </c>
      <c r="N7" s="3">
        <v>0.5</v>
      </c>
    </row>
    <row r="8" spans="1:14">
      <c r="A8" s="3">
        <v>7</v>
      </c>
      <c r="B8" s="2" t="s">
        <v>161</v>
      </c>
      <c r="C8" s="3" t="s">
        <v>168</v>
      </c>
      <c r="D8" s="2">
        <v>200</v>
      </c>
      <c r="E8" s="3" t="s">
        <v>163</v>
      </c>
      <c r="F8" s="4">
        <v>3600</v>
      </c>
      <c r="G8" s="4">
        <v>0</v>
      </c>
      <c r="H8" s="8">
        <f>ROUND(F8*D8,0)</f>
        <v>0</v>
      </c>
      <c r="I8" s="8">
        <f>ROUND(G8*D8,0)</f>
        <v>0</v>
      </c>
      <c r="J8" s="14"/>
      <c r="K8" s="15"/>
      <c r="L8" s="3" t="s">
        <v>74</v>
      </c>
      <c r="M8" s="3">
        <v>34</v>
      </c>
      <c r="N8" s="3">
        <v>0</v>
      </c>
    </row>
    <row r="9" spans="1:14">
      <c r="A9" s="3">
        <v>8</v>
      </c>
      <c r="B9" s="2" t="s">
        <v>161</v>
      </c>
      <c r="C9" s="3" t="s">
        <v>169</v>
      </c>
      <c r="D9" s="2">
        <v>1370</v>
      </c>
      <c r="E9" s="3" t="s">
        <v>163</v>
      </c>
      <c r="F9" s="4">
        <v>3600</v>
      </c>
      <c r="G9" s="4">
        <v>670</v>
      </c>
      <c r="H9" s="8">
        <f>ROUND(F9*D9,0)</f>
        <v>0</v>
      </c>
      <c r="I9" s="8">
        <f>ROUND(G9*D9,0)</f>
        <v>0</v>
      </c>
      <c r="J9" s="14" t="s">
        <v>170</v>
      </c>
      <c r="K9" s="15"/>
      <c r="L9" s="3" t="s">
        <v>74</v>
      </c>
      <c r="M9" s="3">
        <v>34</v>
      </c>
      <c r="N9" s="3">
        <v>0.1</v>
      </c>
    </row>
    <row r="10" spans="1:14">
      <c r="A10" s="3">
        <v>9</v>
      </c>
      <c r="B10" s="2" t="s">
        <v>161</v>
      </c>
      <c r="C10" s="3" t="s">
        <v>169</v>
      </c>
      <c r="D10" s="2">
        <v>35</v>
      </c>
      <c r="E10" s="3" t="s">
        <v>163</v>
      </c>
      <c r="F10" s="4">
        <v>3600</v>
      </c>
      <c r="G10" s="4">
        <v>670</v>
      </c>
      <c r="H10" s="8">
        <f>ROUND(F10*D10,0)</f>
        <v>0</v>
      </c>
      <c r="I10" s="8">
        <f>ROUND(G10*D10,0)</f>
        <v>0</v>
      </c>
      <c r="J10" s="14" t="s">
        <v>171</v>
      </c>
      <c r="K10" s="15"/>
      <c r="L10" s="3" t="s">
        <v>74</v>
      </c>
      <c r="M10" s="3">
        <v>34</v>
      </c>
      <c r="N10" s="3">
        <v>0.1</v>
      </c>
    </row>
    <row r="11" spans="1:14">
      <c r="A11" s="3">
        <v>10</v>
      </c>
      <c r="B11" s="2" t="s">
        <v>157</v>
      </c>
      <c r="C11" s="3" t="s">
        <v>172</v>
      </c>
      <c r="D11" s="2">
        <v>115</v>
      </c>
      <c r="E11" s="3" t="s">
        <v>163</v>
      </c>
      <c r="F11" s="4">
        <v>1298</v>
      </c>
      <c r="G11" s="4">
        <v>2010</v>
      </c>
      <c r="H11" s="8">
        <f>ROUND(F11*D11,0)</f>
        <v>0</v>
      </c>
      <c r="I11" s="8">
        <f>ROUND(G11*D11,0)</f>
        <v>0</v>
      </c>
      <c r="J11" s="14"/>
      <c r="K11" s="15"/>
      <c r="L11" s="3" t="s">
        <v>74</v>
      </c>
      <c r="M11" s="3">
        <v>34</v>
      </c>
      <c r="N11" s="3">
        <v>0.3</v>
      </c>
    </row>
    <row r="12" spans="1:14">
      <c r="A12" s="3">
        <v>11</v>
      </c>
      <c r="B12" s="2" t="s">
        <v>157</v>
      </c>
      <c r="C12" s="3" t="s">
        <v>173</v>
      </c>
      <c r="D12" s="2">
        <v>235</v>
      </c>
      <c r="E12" s="3" t="s">
        <v>163</v>
      </c>
      <c r="F12" s="4">
        <v>1298</v>
      </c>
      <c r="G12" s="4">
        <v>2010</v>
      </c>
      <c r="H12" s="8">
        <f>ROUND(F12*D12,0)</f>
        <v>0</v>
      </c>
      <c r="I12" s="8">
        <f>ROUND(G12*D12,0)</f>
        <v>0</v>
      </c>
      <c r="J12" s="14"/>
      <c r="K12" s="15"/>
      <c r="L12" s="3" t="s">
        <v>74</v>
      </c>
      <c r="M12" s="3">
        <v>34</v>
      </c>
      <c r="N12" s="3">
        <v>0.3</v>
      </c>
    </row>
    <row r="13" spans="1:14">
      <c r="A13" s="3">
        <v>12</v>
      </c>
      <c r="B13" s="2" t="s">
        <v>157</v>
      </c>
      <c r="C13" s="3" t="s">
        <v>174</v>
      </c>
      <c r="D13" s="2">
        <v>165.4</v>
      </c>
      <c r="E13" s="3" t="s">
        <v>163</v>
      </c>
      <c r="F13" s="4">
        <v>1298</v>
      </c>
      <c r="G13" s="4">
        <v>2010</v>
      </c>
      <c r="H13" s="8">
        <f>ROUND(F13*D13,0)</f>
        <v>0</v>
      </c>
      <c r="I13" s="8">
        <f>ROUND(G13*D13,0)</f>
        <v>0</v>
      </c>
      <c r="J13" s="14"/>
      <c r="K13" s="15"/>
      <c r="L13" s="3" t="s">
        <v>74</v>
      </c>
      <c r="M13" s="3">
        <v>34</v>
      </c>
      <c r="N13" s="3">
        <v>0.3</v>
      </c>
    </row>
    <row r="14" spans="1:14">
      <c r="A14" s="11"/>
      <c r="B14" s="11"/>
      <c r="C14" s="11" t="s">
        <v>53</v>
      </c>
      <c r="D14" s="11"/>
      <c r="E14" s="11"/>
      <c r="F14" s="11"/>
      <c r="G14" s="11"/>
      <c r="H14" s="16">
        <f>ROUND(SUM(H2:H13),0)</f>
        <v>0</v>
      </c>
      <c r="I14" s="16">
        <f>ROUND(SUM(I2:I13),0)</f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N3"/>
  <sheetViews>
    <sheetView workbookViewId="0"/>
  </sheetViews>
  <sheetFormatPr defaultRowHeight="15"/>
  <cols>
    <col min="1" max="1" width="4.7109375" customWidth="1"/>
    <col min="2" max="2" width="20.7109375" customWidth="1"/>
    <col min="3" max="3" width="35.7109375" customWidth="1"/>
    <col min="4" max="4" width="7.7109375" customWidth="1"/>
    <col min="5" max="5" width="8.7109375" customWidth="1"/>
    <col min="6" max="6" width="12.7109375" customWidth="1"/>
    <col min="7" max="7" width="12.7109375" customWidth="1"/>
    <col min="8" max="8" width="12.7109375" customWidth="1"/>
    <col min="9" max="9" width="12.7109375" customWidth="1"/>
    <col min="10" max="10" width="20.7109375" customWidth="1"/>
    <col min="11" max="11" width="12.7109375" customWidth="1"/>
    <col min="12" max="12" width="6.7109375" customWidth="1"/>
    <col min="13" max="13" width="8.7109375" customWidth="1"/>
    <col min="14" max="14" width="8.7109375" customWidth="1"/>
  </cols>
  <sheetData>
    <row r="1" spans="1:14">
      <c r="A1" s="1" t="s">
        <v>25</v>
      </c>
      <c r="B1" s="1" t="s">
        <v>31</v>
      </c>
      <c r="C1" s="1" t="s">
        <v>32</v>
      </c>
      <c r="D1" s="7" t="s">
        <v>33</v>
      </c>
      <c r="E1" s="7" t="s">
        <v>34</v>
      </c>
      <c r="F1" s="7" t="s">
        <v>35</v>
      </c>
      <c r="G1" s="7" t="s">
        <v>36</v>
      </c>
      <c r="H1" s="7" t="s">
        <v>37</v>
      </c>
      <c r="I1" s="7" t="s">
        <v>38</v>
      </c>
      <c r="J1" s="13" t="s">
        <v>39</v>
      </c>
      <c r="K1" s="13" t="s">
        <v>40</v>
      </c>
      <c r="L1" s="13" t="s">
        <v>41</v>
      </c>
      <c r="M1" s="13" t="s">
        <v>42</v>
      </c>
      <c r="N1" s="13" t="s">
        <v>43</v>
      </c>
    </row>
    <row r="2" spans="1:14">
      <c r="A2" s="3">
        <v>1</v>
      </c>
      <c r="B2" s="2" t="s">
        <v>177</v>
      </c>
      <c r="C2" s="3" t="s">
        <v>178</v>
      </c>
      <c r="D2" s="2">
        <v>100</v>
      </c>
      <c r="E2" s="3" t="s">
        <v>84</v>
      </c>
      <c r="F2" s="4">
        <v>0</v>
      </c>
      <c r="G2" s="4">
        <v>1474</v>
      </c>
      <c r="H2" s="8">
        <f>ROUND(F2*D2,0)</f>
        <v>0</v>
      </c>
      <c r="I2" s="8">
        <f>ROUND(G2*D2,0)</f>
        <v>0</v>
      </c>
      <c r="J2" s="14"/>
      <c r="K2" s="15"/>
      <c r="L2" s="3" t="s">
        <v>74</v>
      </c>
      <c r="M2" s="3">
        <v>35</v>
      </c>
      <c r="N2" s="3">
        <v>0.22</v>
      </c>
    </row>
    <row r="3" spans="1:14">
      <c r="A3" s="11"/>
      <c r="B3" s="11"/>
      <c r="C3" s="11" t="s">
        <v>53</v>
      </c>
      <c r="D3" s="11"/>
      <c r="E3" s="11"/>
      <c r="F3" s="11"/>
      <c r="G3" s="11"/>
      <c r="H3" s="16">
        <f>ROUND(SUM(H2:H2),0)</f>
        <v>0</v>
      </c>
      <c r="I3" s="16">
        <f>ROUND(SUM(I2:I2),0)</f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N5"/>
  <sheetViews>
    <sheetView workbookViewId="0"/>
  </sheetViews>
  <sheetFormatPr defaultRowHeight="15"/>
  <cols>
    <col min="1" max="1" width="4.7109375" customWidth="1"/>
    <col min="2" max="2" width="20.7109375" customWidth="1"/>
    <col min="3" max="3" width="35.7109375" customWidth="1"/>
    <col min="4" max="4" width="7.7109375" customWidth="1"/>
    <col min="5" max="5" width="8.7109375" customWidth="1"/>
    <col min="6" max="6" width="12.7109375" customWidth="1"/>
    <col min="7" max="7" width="12.7109375" customWidth="1"/>
    <col min="8" max="8" width="12.7109375" customWidth="1"/>
    <col min="9" max="9" width="12.7109375" customWidth="1"/>
    <col min="10" max="10" width="20.7109375" customWidth="1"/>
    <col min="11" max="11" width="12.7109375" customWidth="1"/>
    <col min="12" max="12" width="6.7109375" customWidth="1"/>
    <col min="13" max="13" width="8.7109375" customWidth="1"/>
    <col min="14" max="14" width="8.7109375" customWidth="1"/>
  </cols>
  <sheetData>
    <row r="1" spans="1:14">
      <c r="A1" s="1" t="s">
        <v>25</v>
      </c>
      <c r="B1" s="1" t="s">
        <v>31</v>
      </c>
      <c r="C1" s="1" t="s">
        <v>32</v>
      </c>
      <c r="D1" s="7" t="s">
        <v>33</v>
      </c>
      <c r="E1" s="7" t="s">
        <v>34</v>
      </c>
      <c r="F1" s="7" t="s">
        <v>35</v>
      </c>
      <c r="G1" s="7" t="s">
        <v>36</v>
      </c>
      <c r="H1" s="7" t="s">
        <v>37</v>
      </c>
      <c r="I1" s="7" t="s">
        <v>38</v>
      </c>
      <c r="J1" s="13" t="s">
        <v>39</v>
      </c>
      <c r="K1" s="13" t="s">
        <v>40</v>
      </c>
      <c r="L1" s="13" t="s">
        <v>41</v>
      </c>
      <c r="M1" s="13" t="s">
        <v>42</v>
      </c>
      <c r="N1" s="13" t="s">
        <v>43</v>
      </c>
    </row>
    <row r="2" spans="1:14">
      <c r="A2" s="3">
        <v>1</v>
      </c>
      <c r="B2" s="2" t="s">
        <v>181</v>
      </c>
      <c r="C2" s="3" t="s">
        <v>182</v>
      </c>
      <c r="D2" s="2">
        <v>10.9</v>
      </c>
      <c r="E2" s="3" t="s">
        <v>84</v>
      </c>
      <c r="F2" s="4">
        <v>0</v>
      </c>
      <c r="G2" s="4">
        <v>1876</v>
      </c>
      <c r="H2" s="8">
        <f>ROUND(F2*D2,0)</f>
        <v>0</v>
      </c>
      <c r="I2" s="8">
        <f>ROUND(G2*D2,0)</f>
        <v>0</v>
      </c>
      <c r="J2" s="14"/>
      <c r="K2" s="15" t="s">
        <v>183</v>
      </c>
      <c r="L2" s="3" t="s">
        <v>48</v>
      </c>
      <c r="M2" s="3">
        <v>36</v>
      </c>
      <c r="N2" s="3">
        <v>0.28</v>
      </c>
    </row>
    <row r="3" spans="1:14">
      <c r="A3" s="3">
        <v>2</v>
      </c>
      <c r="B3" s="2" t="s">
        <v>184</v>
      </c>
      <c r="C3" s="3" t="s">
        <v>185</v>
      </c>
      <c r="D3" s="2">
        <v>25</v>
      </c>
      <c r="E3" s="3" t="s">
        <v>46</v>
      </c>
      <c r="F3" s="4">
        <v>0</v>
      </c>
      <c r="G3" s="4">
        <v>4824</v>
      </c>
      <c r="H3" s="8">
        <f>ROUND(F3*D3,0)</f>
        <v>0</v>
      </c>
      <c r="I3" s="8">
        <f>ROUND(G3*D3,0)</f>
        <v>0</v>
      </c>
      <c r="J3" s="14" t="s">
        <v>186</v>
      </c>
      <c r="K3" s="15" t="s">
        <v>187</v>
      </c>
      <c r="L3" s="3" t="s">
        <v>48</v>
      </c>
      <c r="M3" s="3">
        <v>36</v>
      </c>
      <c r="N3" s="3">
        <v>0.72</v>
      </c>
    </row>
    <row r="4" spans="1:14">
      <c r="A4" s="3">
        <v>3</v>
      </c>
      <c r="B4" s="2" t="s">
        <v>188</v>
      </c>
      <c r="C4" s="3" t="s">
        <v>189</v>
      </c>
      <c r="D4" s="2">
        <v>20</v>
      </c>
      <c r="E4" s="3" t="s">
        <v>84</v>
      </c>
      <c r="F4" s="4">
        <v>2200</v>
      </c>
      <c r="G4" s="4">
        <v>804</v>
      </c>
      <c r="H4" s="8">
        <f>ROUND(F4*D4,0)</f>
        <v>0</v>
      </c>
      <c r="I4" s="8">
        <f>ROUND(G4*D4,0)</f>
        <v>0</v>
      </c>
      <c r="J4" s="14"/>
      <c r="K4" s="15" t="s">
        <v>190</v>
      </c>
      <c r="L4" s="3" t="s">
        <v>48</v>
      </c>
      <c r="M4" s="3">
        <v>36</v>
      </c>
      <c r="N4" s="3">
        <v>0.12</v>
      </c>
    </row>
    <row r="5" spans="1:14">
      <c r="A5" s="11"/>
      <c r="B5" s="11"/>
      <c r="C5" s="11" t="s">
        <v>53</v>
      </c>
      <c r="D5" s="11"/>
      <c r="E5" s="11"/>
      <c r="F5" s="11"/>
      <c r="G5" s="11"/>
      <c r="H5" s="16">
        <f>ROUND(SUM(H2:H4),0)</f>
        <v>0</v>
      </c>
      <c r="I5" s="16">
        <f>ROUND(SUM(I2:I4),0)</f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N17"/>
  <sheetViews>
    <sheetView workbookViewId="0"/>
  </sheetViews>
  <sheetFormatPr defaultRowHeight="15"/>
  <cols>
    <col min="1" max="1" width="4.7109375" customWidth="1"/>
    <col min="2" max="2" width="20.7109375" customWidth="1"/>
    <col min="3" max="3" width="35.7109375" customWidth="1"/>
    <col min="4" max="4" width="7.7109375" customWidth="1"/>
    <col min="5" max="5" width="8.7109375" customWidth="1"/>
    <col min="6" max="6" width="12.7109375" customWidth="1"/>
    <col min="7" max="7" width="12.7109375" customWidth="1"/>
    <col min="8" max="8" width="12.7109375" customWidth="1"/>
    <col min="9" max="9" width="12.7109375" customWidth="1"/>
    <col min="10" max="10" width="20.7109375" customWidth="1"/>
    <col min="11" max="11" width="12.7109375" customWidth="1"/>
    <col min="12" max="12" width="6.7109375" customWidth="1"/>
    <col min="13" max="13" width="8.7109375" customWidth="1"/>
    <col min="14" max="14" width="8.7109375" customWidth="1"/>
  </cols>
  <sheetData>
    <row r="1" spans="1:14">
      <c r="A1" s="1" t="s">
        <v>25</v>
      </c>
      <c r="B1" s="1" t="s">
        <v>31</v>
      </c>
      <c r="C1" s="1" t="s">
        <v>32</v>
      </c>
      <c r="D1" s="7" t="s">
        <v>33</v>
      </c>
      <c r="E1" s="7" t="s">
        <v>34</v>
      </c>
      <c r="F1" s="7" t="s">
        <v>35</v>
      </c>
      <c r="G1" s="7" t="s">
        <v>36</v>
      </c>
      <c r="H1" s="7" t="s">
        <v>37</v>
      </c>
      <c r="I1" s="7" t="s">
        <v>38</v>
      </c>
      <c r="J1" s="13" t="s">
        <v>39</v>
      </c>
      <c r="K1" s="13" t="s">
        <v>40</v>
      </c>
      <c r="L1" s="13" t="s">
        <v>41</v>
      </c>
      <c r="M1" s="13" t="s">
        <v>42</v>
      </c>
      <c r="N1" s="13" t="s">
        <v>43</v>
      </c>
    </row>
    <row r="2" spans="1:14">
      <c r="A2" s="3">
        <v>1</v>
      </c>
      <c r="B2" s="2" t="s">
        <v>193</v>
      </c>
      <c r="C2" s="3" t="s">
        <v>194</v>
      </c>
      <c r="D2" s="2">
        <v>12.85</v>
      </c>
      <c r="E2" s="3" t="s">
        <v>84</v>
      </c>
      <c r="F2" s="4">
        <v>0</v>
      </c>
      <c r="G2" s="4">
        <v>1005</v>
      </c>
      <c r="H2" s="8">
        <f>ROUND(F2*D2,0)</f>
        <v>0</v>
      </c>
      <c r="I2" s="8">
        <f>ROUND(G2*D2,0)</f>
        <v>0</v>
      </c>
      <c r="J2" s="14"/>
      <c r="K2" s="15" t="s">
        <v>195</v>
      </c>
      <c r="L2" s="3" t="s">
        <v>48</v>
      </c>
      <c r="M2" s="3">
        <v>42</v>
      </c>
      <c r="N2" s="3">
        <v>0.15</v>
      </c>
    </row>
    <row r="3" spans="1:14">
      <c r="A3" s="3">
        <v>2</v>
      </c>
      <c r="B3" s="2" t="s">
        <v>196</v>
      </c>
      <c r="C3" s="3" t="s">
        <v>197</v>
      </c>
      <c r="D3" s="2">
        <v>12.85</v>
      </c>
      <c r="E3" s="3" t="s">
        <v>84</v>
      </c>
      <c r="F3" s="4">
        <v>0</v>
      </c>
      <c r="G3" s="4">
        <v>2412</v>
      </c>
      <c r="H3" s="8">
        <f>ROUND(F3*D3,0)</f>
        <v>0</v>
      </c>
      <c r="I3" s="8">
        <f>ROUND(G3*D3,0)</f>
        <v>0</v>
      </c>
      <c r="J3" s="14"/>
      <c r="K3" s="15" t="s">
        <v>198</v>
      </c>
      <c r="L3" s="3" t="s">
        <v>48</v>
      </c>
      <c r="M3" s="3">
        <v>42</v>
      </c>
      <c r="N3" s="3">
        <v>0.36</v>
      </c>
    </row>
    <row r="4" spans="1:14">
      <c r="A4" s="3">
        <v>3</v>
      </c>
      <c r="B4" s="2" t="s">
        <v>199</v>
      </c>
      <c r="C4" s="3" t="s">
        <v>200</v>
      </c>
      <c r="D4" s="2">
        <v>2</v>
      </c>
      <c r="E4" s="3" t="s">
        <v>46</v>
      </c>
      <c r="F4" s="4">
        <v>740000</v>
      </c>
      <c r="G4" s="4">
        <v>0</v>
      </c>
      <c r="H4" s="8">
        <f>ROUND(F4*D4,0)</f>
        <v>0</v>
      </c>
      <c r="I4" s="8">
        <f>ROUND(G4*D4,0)</f>
        <v>0</v>
      </c>
      <c r="J4" s="14" t="s">
        <v>201</v>
      </c>
      <c r="K4" s="15"/>
      <c r="L4" s="3" t="s">
        <v>74</v>
      </c>
      <c r="M4" s="3">
        <v>42</v>
      </c>
      <c r="N4" s="3">
        <v>0</v>
      </c>
    </row>
    <row r="5" spans="1:14">
      <c r="A5" s="3">
        <v>4</v>
      </c>
      <c r="B5" s="2" t="s">
        <v>199</v>
      </c>
      <c r="C5" s="3" t="s">
        <v>202</v>
      </c>
      <c r="D5" s="2">
        <v>15</v>
      </c>
      <c r="E5" s="3" t="s">
        <v>46</v>
      </c>
      <c r="F5" s="4">
        <v>0</v>
      </c>
      <c r="G5" s="4">
        <v>14740</v>
      </c>
      <c r="H5" s="8">
        <f>ROUND(F5*D5,0)</f>
        <v>0</v>
      </c>
      <c r="I5" s="8">
        <f>ROUND(G5*D5,0)</f>
        <v>0</v>
      </c>
      <c r="J5" s="14" t="s">
        <v>203</v>
      </c>
      <c r="K5" s="15"/>
      <c r="L5" s="3" t="s">
        <v>74</v>
      </c>
      <c r="M5" s="3">
        <v>42</v>
      </c>
      <c r="N5" s="3">
        <v>2.2</v>
      </c>
    </row>
    <row r="6" spans="1:14">
      <c r="A6" s="3">
        <v>5</v>
      </c>
      <c r="B6" s="2" t="s">
        <v>204</v>
      </c>
      <c r="C6" s="3" t="s">
        <v>205</v>
      </c>
      <c r="D6" s="2">
        <v>13</v>
      </c>
      <c r="E6" s="3" t="s">
        <v>84</v>
      </c>
      <c r="F6" s="4">
        <v>3478</v>
      </c>
      <c r="G6" s="4">
        <v>3484</v>
      </c>
      <c r="H6" s="8">
        <f>ROUND(F6*D6,0)</f>
        <v>0</v>
      </c>
      <c r="I6" s="8">
        <f>ROUND(G6*D6,0)</f>
        <v>0</v>
      </c>
      <c r="J6" s="14"/>
      <c r="K6" s="15" t="s">
        <v>206</v>
      </c>
      <c r="L6" s="3" t="s">
        <v>48</v>
      </c>
      <c r="M6" s="3">
        <v>42</v>
      </c>
      <c r="N6" s="3">
        <v>0.52</v>
      </c>
    </row>
    <row r="7" spans="1:14">
      <c r="A7" s="3">
        <v>6</v>
      </c>
      <c r="B7" s="2" t="s">
        <v>207</v>
      </c>
      <c r="C7" s="3" t="s">
        <v>208</v>
      </c>
      <c r="D7" s="2">
        <v>2</v>
      </c>
      <c r="E7" s="3" t="s">
        <v>46</v>
      </c>
      <c r="F7" s="4">
        <v>740000</v>
      </c>
      <c r="G7" s="4">
        <v>0</v>
      </c>
      <c r="H7" s="8">
        <f>ROUND(F7*D7,0)</f>
        <v>0</v>
      </c>
      <c r="I7" s="8">
        <f>ROUND(G7*D7,0)</f>
        <v>0</v>
      </c>
      <c r="J7" s="14" t="s">
        <v>201</v>
      </c>
      <c r="K7" s="15"/>
      <c r="L7" s="3" t="s">
        <v>74</v>
      </c>
      <c r="M7" s="3">
        <v>42</v>
      </c>
      <c r="N7" s="3">
        <v>0</v>
      </c>
    </row>
    <row r="8" spans="1:14">
      <c r="A8" s="3">
        <v>7</v>
      </c>
      <c r="B8" s="2" t="s">
        <v>207</v>
      </c>
      <c r="C8" s="3" t="s">
        <v>209</v>
      </c>
      <c r="D8" s="2">
        <v>1</v>
      </c>
      <c r="E8" s="3" t="s">
        <v>46</v>
      </c>
      <c r="F8" s="4">
        <v>185000</v>
      </c>
      <c r="G8" s="4">
        <v>0</v>
      </c>
      <c r="H8" s="8">
        <f>ROUND(F8*D8,0)</f>
        <v>0</v>
      </c>
      <c r="I8" s="8">
        <f>ROUND(G8*D8,0)</f>
        <v>0</v>
      </c>
      <c r="J8" s="14" t="s">
        <v>201</v>
      </c>
      <c r="K8" s="15"/>
      <c r="L8" s="3" t="s">
        <v>74</v>
      </c>
      <c r="M8" s="3">
        <v>42</v>
      </c>
      <c r="N8" s="3">
        <v>0</v>
      </c>
    </row>
    <row r="9" spans="1:14">
      <c r="A9" s="3">
        <v>8</v>
      </c>
      <c r="B9" s="2" t="s">
        <v>207</v>
      </c>
      <c r="C9" s="3" t="s">
        <v>210</v>
      </c>
      <c r="D9" s="2">
        <v>1</v>
      </c>
      <c r="E9" s="3" t="s">
        <v>46</v>
      </c>
      <c r="F9" s="4">
        <v>950000</v>
      </c>
      <c r="G9" s="4">
        <v>0</v>
      </c>
      <c r="H9" s="8">
        <f>ROUND(F9*D9,0)</f>
        <v>0</v>
      </c>
      <c r="I9" s="8">
        <f>ROUND(G9*D9,0)</f>
        <v>0</v>
      </c>
      <c r="J9" s="14" t="s">
        <v>201</v>
      </c>
      <c r="K9" s="15"/>
      <c r="L9" s="3" t="s">
        <v>74</v>
      </c>
      <c r="M9" s="3">
        <v>42</v>
      </c>
      <c r="N9" s="3">
        <v>0</v>
      </c>
    </row>
    <row r="10" spans="1:14">
      <c r="A10" s="3">
        <v>9</v>
      </c>
      <c r="B10" s="2" t="s">
        <v>207</v>
      </c>
      <c r="C10" s="3" t="s">
        <v>211</v>
      </c>
      <c r="D10" s="2">
        <v>1</v>
      </c>
      <c r="E10" s="3" t="s">
        <v>46</v>
      </c>
      <c r="F10" s="4">
        <v>530000</v>
      </c>
      <c r="G10" s="4">
        <v>0</v>
      </c>
      <c r="H10" s="8">
        <f>ROUND(F10*D10,0)</f>
        <v>0</v>
      </c>
      <c r="I10" s="8">
        <f>ROUND(G10*D10,0)</f>
        <v>0</v>
      </c>
      <c r="J10" s="14" t="s">
        <v>201</v>
      </c>
      <c r="K10" s="15"/>
      <c r="L10" s="3" t="s">
        <v>74</v>
      </c>
      <c r="M10" s="3">
        <v>42</v>
      </c>
      <c r="N10" s="3">
        <v>0</v>
      </c>
    </row>
    <row r="11" spans="1:14">
      <c r="A11" s="3">
        <v>10</v>
      </c>
      <c r="B11" s="2" t="s">
        <v>207</v>
      </c>
      <c r="C11" s="3" t="s">
        <v>212</v>
      </c>
      <c r="D11" s="2">
        <v>1</v>
      </c>
      <c r="E11" s="3" t="s">
        <v>46</v>
      </c>
      <c r="F11" s="4">
        <v>780000</v>
      </c>
      <c r="G11" s="4">
        <v>0</v>
      </c>
      <c r="H11" s="8">
        <f>ROUND(F11*D11,0)</f>
        <v>0</v>
      </c>
      <c r="I11" s="8">
        <f>ROUND(G11*D11,0)</f>
        <v>0</v>
      </c>
      <c r="J11" s="14" t="s">
        <v>201</v>
      </c>
      <c r="K11" s="15"/>
      <c r="L11" s="3" t="s">
        <v>74</v>
      </c>
      <c r="M11" s="3">
        <v>42</v>
      </c>
      <c r="N11" s="3">
        <v>0</v>
      </c>
    </row>
    <row r="12" spans="1:14">
      <c r="A12" s="3">
        <v>11</v>
      </c>
      <c r="B12" s="2" t="s">
        <v>207</v>
      </c>
      <c r="C12" s="3" t="s">
        <v>213</v>
      </c>
      <c r="D12" s="2">
        <v>1</v>
      </c>
      <c r="E12" s="3" t="s">
        <v>46</v>
      </c>
      <c r="F12" s="4">
        <v>505000</v>
      </c>
      <c r="G12" s="4">
        <v>0</v>
      </c>
      <c r="H12" s="8">
        <f>ROUND(F12*D12,0)</f>
        <v>0</v>
      </c>
      <c r="I12" s="8">
        <f>ROUND(G12*D12,0)</f>
        <v>0</v>
      </c>
      <c r="J12" s="14" t="s">
        <v>201</v>
      </c>
      <c r="K12" s="15"/>
      <c r="L12" s="3" t="s">
        <v>74</v>
      </c>
      <c r="M12" s="3">
        <v>42</v>
      </c>
      <c r="N12" s="3">
        <v>0</v>
      </c>
    </row>
    <row r="13" spans="1:14">
      <c r="A13" s="3">
        <v>12</v>
      </c>
      <c r="B13" s="2" t="s">
        <v>207</v>
      </c>
      <c r="C13" s="3" t="s">
        <v>214</v>
      </c>
      <c r="D13" s="2">
        <v>1</v>
      </c>
      <c r="E13" s="3" t="s">
        <v>46</v>
      </c>
      <c r="F13" s="4">
        <v>970000</v>
      </c>
      <c r="G13" s="4">
        <v>0</v>
      </c>
      <c r="H13" s="8">
        <f>ROUND(F13*D13,0)</f>
        <v>0</v>
      </c>
      <c r="I13" s="8">
        <f>ROUND(G13*D13,0)</f>
        <v>0</v>
      </c>
      <c r="J13" s="14" t="s">
        <v>201</v>
      </c>
      <c r="K13" s="15"/>
      <c r="L13" s="3" t="s">
        <v>74</v>
      </c>
      <c r="M13" s="3">
        <v>42</v>
      </c>
      <c r="N13" s="3">
        <v>0</v>
      </c>
    </row>
    <row r="14" spans="1:14">
      <c r="A14" s="3">
        <v>13</v>
      </c>
      <c r="B14" s="2" t="s">
        <v>207</v>
      </c>
      <c r="C14" s="3" t="s">
        <v>215</v>
      </c>
      <c r="D14" s="2">
        <v>1</v>
      </c>
      <c r="E14" s="3" t="s">
        <v>46</v>
      </c>
      <c r="F14" s="4">
        <v>185000</v>
      </c>
      <c r="G14" s="4">
        <v>0</v>
      </c>
      <c r="H14" s="8">
        <f>ROUND(F14*D14,0)</f>
        <v>0</v>
      </c>
      <c r="I14" s="8">
        <f>ROUND(G14*D14,0)</f>
        <v>0</v>
      </c>
      <c r="J14" s="14" t="s">
        <v>201</v>
      </c>
      <c r="K14" s="15"/>
      <c r="L14" s="3" t="s">
        <v>74</v>
      </c>
      <c r="M14" s="3">
        <v>42</v>
      </c>
      <c r="N14" s="3">
        <v>0</v>
      </c>
    </row>
    <row r="15" spans="1:14">
      <c r="A15" s="3">
        <v>14</v>
      </c>
      <c r="B15" s="2" t="s">
        <v>207</v>
      </c>
      <c r="C15" s="3" t="s">
        <v>216</v>
      </c>
      <c r="D15" s="2">
        <v>2</v>
      </c>
      <c r="E15" s="3" t="s">
        <v>46</v>
      </c>
      <c r="F15" s="4">
        <v>585000</v>
      </c>
      <c r="G15" s="4">
        <v>0</v>
      </c>
      <c r="H15" s="8">
        <f>ROUND(F15*D15,0)</f>
        <v>0</v>
      </c>
      <c r="I15" s="8">
        <f>ROUND(G15*D15,0)</f>
        <v>0</v>
      </c>
      <c r="J15" s="14" t="s">
        <v>201</v>
      </c>
      <c r="K15" s="15"/>
      <c r="L15" s="3" t="s">
        <v>74</v>
      </c>
      <c r="M15" s="3">
        <v>42</v>
      </c>
      <c r="N15" s="3">
        <v>0</v>
      </c>
    </row>
    <row r="16" spans="1:14">
      <c r="A16" s="3">
        <v>15</v>
      </c>
      <c r="B16" s="2" t="s">
        <v>207</v>
      </c>
      <c r="C16" s="3" t="s">
        <v>217</v>
      </c>
      <c r="D16" s="2">
        <v>2</v>
      </c>
      <c r="E16" s="3" t="s">
        <v>46</v>
      </c>
      <c r="F16" s="4">
        <v>585000</v>
      </c>
      <c r="G16" s="4">
        <v>0</v>
      </c>
      <c r="H16" s="8">
        <f>ROUND(F16*D16,0)</f>
        <v>0</v>
      </c>
      <c r="I16" s="8">
        <f>ROUND(G16*D16,0)</f>
        <v>0</v>
      </c>
      <c r="J16" s="14" t="s">
        <v>201</v>
      </c>
      <c r="K16" s="15"/>
      <c r="L16" s="3" t="s">
        <v>74</v>
      </c>
      <c r="M16" s="3">
        <v>42</v>
      </c>
      <c r="N16" s="3">
        <v>0</v>
      </c>
    </row>
    <row r="17" spans="1:9">
      <c r="A17" s="11"/>
      <c r="B17" s="11"/>
      <c r="C17" s="11" t="s">
        <v>53</v>
      </c>
      <c r="D17" s="11"/>
      <c r="E17" s="11"/>
      <c r="F17" s="11"/>
      <c r="G17" s="11"/>
      <c r="H17" s="16">
        <f>ROUND(SUM(H2:H16),0)</f>
        <v>0</v>
      </c>
      <c r="I17" s="16">
        <f>ROUND(SUM(I2:I16),0)</f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N4"/>
  <sheetViews>
    <sheetView workbookViewId="0"/>
  </sheetViews>
  <sheetFormatPr defaultRowHeight="15"/>
  <cols>
    <col min="1" max="1" width="4.7109375" customWidth="1"/>
    <col min="2" max="2" width="20.7109375" customWidth="1"/>
    <col min="3" max="3" width="35.7109375" customWidth="1"/>
    <col min="4" max="4" width="7.7109375" customWidth="1"/>
    <col min="5" max="5" width="8.7109375" customWidth="1"/>
    <col min="6" max="6" width="12.7109375" customWidth="1"/>
    <col min="7" max="7" width="12.7109375" customWidth="1"/>
    <col min="8" max="8" width="12.7109375" customWidth="1"/>
    <col min="9" max="9" width="12.7109375" customWidth="1"/>
    <col min="10" max="10" width="20.7109375" customWidth="1"/>
    <col min="11" max="11" width="12.7109375" customWidth="1"/>
    <col min="12" max="12" width="6.7109375" customWidth="1"/>
    <col min="13" max="13" width="8.7109375" customWidth="1"/>
    <col min="14" max="14" width="8.7109375" customWidth="1"/>
  </cols>
  <sheetData>
    <row r="1" spans="1:14">
      <c r="A1" s="1" t="s">
        <v>25</v>
      </c>
      <c r="B1" s="1" t="s">
        <v>31</v>
      </c>
      <c r="C1" s="1" t="s">
        <v>32</v>
      </c>
      <c r="D1" s="7" t="s">
        <v>33</v>
      </c>
      <c r="E1" s="7" t="s">
        <v>34</v>
      </c>
      <c r="F1" s="7" t="s">
        <v>35</v>
      </c>
      <c r="G1" s="7" t="s">
        <v>36</v>
      </c>
      <c r="H1" s="7" t="s">
        <v>37</v>
      </c>
      <c r="I1" s="7" t="s">
        <v>38</v>
      </c>
      <c r="J1" s="13" t="s">
        <v>39</v>
      </c>
      <c r="K1" s="13" t="s">
        <v>40</v>
      </c>
      <c r="L1" s="13" t="s">
        <v>41</v>
      </c>
      <c r="M1" s="13" t="s">
        <v>42</v>
      </c>
      <c r="N1" s="13" t="s">
        <v>43</v>
      </c>
    </row>
    <row r="2" spans="1:14">
      <c r="A2" s="3">
        <v>1</v>
      </c>
      <c r="B2" s="2" t="s">
        <v>220</v>
      </c>
      <c r="C2" s="3" t="s">
        <v>221</v>
      </c>
      <c r="D2" s="2">
        <v>29.8</v>
      </c>
      <c r="E2" s="3" t="s">
        <v>84</v>
      </c>
      <c r="F2" s="4">
        <v>0</v>
      </c>
      <c r="G2" s="4">
        <v>10385</v>
      </c>
      <c r="H2" s="8">
        <f>ROUND(F2*D2,0)</f>
        <v>0</v>
      </c>
      <c r="I2" s="8">
        <f>ROUND(G2*D2,0)</f>
        <v>0</v>
      </c>
      <c r="J2" s="14"/>
      <c r="K2" s="15"/>
      <c r="L2" s="3" t="s">
        <v>74</v>
      </c>
      <c r="M2" s="3">
        <v>44</v>
      </c>
      <c r="N2" s="3">
        <v>1.55</v>
      </c>
    </row>
    <row r="3" spans="1:14">
      <c r="A3" s="3">
        <v>2</v>
      </c>
      <c r="B3" s="2" t="s">
        <v>222</v>
      </c>
      <c r="C3" s="3" t="s">
        <v>223</v>
      </c>
      <c r="D3" s="2">
        <v>5</v>
      </c>
      <c r="E3" s="3" t="s">
        <v>46</v>
      </c>
      <c r="F3" s="4">
        <v>605</v>
      </c>
      <c r="G3" s="4">
        <v>18090</v>
      </c>
      <c r="H3" s="8">
        <f>ROUND(F3*D3,0)</f>
        <v>0</v>
      </c>
      <c r="I3" s="8">
        <f>ROUND(G3*D3,0)</f>
        <v>0</v>
      </c>
      <c r="J3" s="14" t="s">
        <v>224</v>
      </c>
      <c r="K3" s="15" t="s">
        <v>225</v>
      </c>
      <c r="L3" s="3" t="s">
        <v>48</v>
      </c>
      <c r="M3" s="3">
        <v>44</v>
      </c>
      <c r="N3" s="3">
        <v>2.7</v>
      </c>
    </row>
    <row r="4" spans="1:14">
      <c r="A4" s="11"/>
      <c r="B4" s="11"/>
      <c r="C4" s="11" t="s">
        <v>53</v>
      </c>
      <c r="D4" s="11"/>
      <c r="E4" s="11"/>
      <c r="F4" s="11"/>
      <c r="G4" s="11"/>
      <c r="H4" s="16">
        <f>ROUND(SUM(H2:H3),0)</f>
        <v>0</v>
      </c>
      <c r="I4" s="16">
        <f>ROUND(SUM(I2:I3),0)</f>
        <v>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N9"/>
  <sheetViews>
    <sheetView workbookViewId="0"/>
  </sheetViews>
  <sheetFormatPr defaultRowHeight="15"/>
  <cols>
    <col min="1" max="1" width="4.7109375" customWidth="1"/>
    <col min="2" max="2" width="20.7109375" customWidth="1"/>
    <col min="3" max="3" width="35.7109375" customWidth="1"/>
    <col min="4" max="4" width="7.7109375" customWidth="1"/>
    <col min="5" max="5" width="8.7109375" customWidth="1"/>
    <col min="6" max="6" width="12.7109375" customWidth="1"/>
    <col min="7" max="7" width="12.7109375" customWidth="1"/>
    <col min="8" max="8" width="12.7109375" customWidth="1"/>
    <col min="9" max="9" width="12.7109375" customWidth="1"/>
    <col min="10" max="10" width="20.7109375" customWidth="1"/>
    <col min="11" max="11" width="12.7109375" customWidth="1"/>
    <col min="12" max="12" width="6.7109375" customWidth="1"/>
    <col min="13" max="13" width="8.7109375" customWidth="1"/>
    <col min="14" max="14" width="8.7109375" customWidth="1"/>
  </cols>
  <sheetData>
    <row r="1" spans="1:14">
      <c r="A1" s="1" t="s">
        <v>25</v>
      </c>
      <c r="B1" s="1" t="s">
        <v>31</v>
      </c>
      <c r="C1" s="1" t="s">
        <v>32</v>
      </c>
      <c r="D1" s="7" t="s">
        <v>33</v>
      </c>
      <c r="E1" s="7" t="s">
        <v>34</v>
      </c>
      <c r="F1" s="7" t="s">
        <v>35</v>
      </c>
      <c r="G1" s="7" t="s">
        <v>36</v>
      </c>
      <c r="H1" s="7" t="s">
        <v>37</v>
      </c>
      <c r="I1" s="7" t="s">
        <v>38</v>
      </c>
      <c r="J1" s="13" t="s">
        <v>39</v>
      </c>
      <c r="K1" s="13" t="s">
        <v>40</v>
      </c>
      <c r="L1" s="13" t="s">
        <v>41</v>
      </c>
      <c r="M1" s="13" t="s">
        <v>42</v>
      </c>
      <c r="N1" s="13" t="s">
        <v>43</v>
      </c>
    </row>
    <row r="2" spans="1:14">
      <c r="A2" s="3">
        <v>1</v>
      </c>
      <c r="B2" s="2" t="s">
        <v>228</v>
      </c>
      <c r="C2" s="3" t="s">
        <v>229</v>
      </c>
      <c r="D2" s="2">
        <v>0.64</v>
      </c>
      <c r="E2" s="3" t="s">
        <v>230</v>
      </c>
      <c r="F2" s="4">
        <v>0</v>
      </c>
      <c r="G2" s="4">
        <v>41540</v>
      </c>
      <c r="H2" s="8">
        <f>ROUND(F2*D2,0)</f>
        <v>0</v>
      </c>
      <c r="I2" s="8">
        <f>ROUND(G2*D2,0)</f>
        <v>0</v>
      </c>
      <c r="J2" s="14" t="s">
        <v>231</v>
      </c>
      <c r="K2" s="15" t="s">
        <v>232</v>
      </c>
      <c r="L2" s="3" t="s">
        <v>48</v>
      </c>
      <c r="M2" s="3">
        <v>45</v>
      </c>
      <c r="N2" s="3">
        <v>6.2</v>
      </c>
    </row>
    <row r="3" spans="1:14">
      <c r="A3" s="3">
        <v>2</v>
      </c>
      <c r="B3" s="2" t="s">
        <v>233</v>
      </c>
      <c r="C3" s="3" t="s">
        <v>234</v>
      </c>
      <c r="D3" s="2">
        <v>26.9</v>
      </c>
      <c r="E3" s="3" t="s">
        <v>80</v>
      </c>
      <c r="F3" s="4">
        <v>0</v>
      </c>
      <c r="G3" s="4">
        <v>5561</v>
      </c>
      <c r="H3" s="8">
        <f>ROUND(F3*D3,0)</f>
        <v>0</v>
      </c>
      <c r="I3" s="8">
        <f>ROUND(G3*D3,0)</f>
        <v>0</v>
      </c>
      <c r="J3" s="14"/>
      <c r="K3" s="15" t="s">
        <v>235</v>
      </c>
      <c r="L3" s="3" t="s">
        <v>48</v>
      </c>
      <c r="M3" s="3">
        <v>45</v>
      </c>
      <c r="N3" s="3">
        <v>0.83</v>
      </c>
    </row>
    <row r="4" spans="1:14">
      <c r="A4" s="3">
        <v>3</v>
      </c>
      <c r="B4" s="2" t="s">
        <v>228</v>
      </c>
      <c r="C4" s="3" t="s">
        <v>229</v>
      </c>
      <c r="D4" s="2">
        <v>0.64</v>
      </c>
      <c r="E4" s="3" t="s">
        <v>230</v>
      </c>
      <c r="F4" s="4">
        <v>0</v>
      </c>
      <c r="G4" s="4">
        <v>41540</v>
      </c>
      <c r="H4" s="8">
        <f>ROUND(F4*D4,0)</f>
        <v>0</v>
      </c>
      <c r="I4" s="8">
        <f>ROUND(G4*D4,0)</f>
        <v>0</v>
      </c>
      <c r="J4" s="14" t="s">
        <v>236</v>
      </c>
      <c r="K4" s="15" t="s">
        <v>232</v>
      </c>
      <c r="L4" s="3" t="s">
        <v>48</v>
      </c>
      <c r="M4" s="3">
        <v>45</v>
      </c>
      <c r="N4" s="3">
        <v>6.2</v>
      </c>
    </row>
    <row r="5" spans="1:14">
      <c r="A5" s="3">
        <v>4</v>
      </c>
      <c r="B5" s="2" t="s">
        <v>228</v>
      </c>
      <c r="C5" s="3" t="s">
        <v>229</v>
      </c>
      <c r="D5" s="2">
        <v>19</v>
      </c>
      <c r="E5" s="3" t="s">
        <v>46</v>
      </c>
      <c r="F5" s="4">
        <v>0</v>
      </c>
      <c r="G5" s="4">
        <v>1340</v>
      </c>
      <c r="H5" s="8">
        <f>ROUND(F5*D5,0)</f>
        <v>0</v>
      </c>
      <c r="I5" s="8">
        <f>ROUND(G5*D5,0)</f>
        <v>0</v>
      </c>
      <c r="J5" s="14" t="s">
        <v>237</v>
      </c>
      <c r="K5" s="15"/>
      <c r="L5" s="3" t="s">
        <v>74</v>
      </c>
      <c r="M5" s="3">
        <v>45</v>
      </c>
      <c r="N5" s="3">
        <v>0.2</v>
      </c>
    </row>
    <row r="6" spans="1:14">
      <c r="A6" s="3">
        <v>5</v>
      </c>
      <c r="B6" s="2" t="s">
        <v>238</v>
      </c>
      <c r="C6" s="3" t="s">
        <v>239</v>
      </c>
      <c r="D6" s="2">
        <v>17</v>
      </c>
      <c r="E6" s="3" t="s">
        <v>46</v>
      </c>
      <c r="F6" s="4">
        <v>969</v>
      </c>
      <c r="G6" s="4">
        <v>2546</v>
      </c>
      <c r="H6" s="8">
        <f>ROUND(F6*D6,0)</f>
        <v>0</v>
      </c>
      <c r="I6" s="8">
        <f>ROUND(G6*D6,0)</f>
        <v>0</v>
      </c>
      <c r="J6" s="14"/>
      <c r="K6" s="15"/>
      <c r="L6" s="3" t="s">
        <v>74</v>
      </c>
      <c r="M6" s="3">
        <v>45</v>
      </c>
      <c r="N6" s="3">
        <v>0.38</v>
      </c>
    </row>
    <row r="7" spans="1:14">
      <c r="A7" s="3">
        <v>6</v>
      </c>
      <c r="B7" s="2" t="s">
        <v>240</v>
      </c>
      <c r="C7" s="3" t="s">
        <v>241</v>
      </c>
      <c r="D7" s="2">
        <v>33.4</v>
      </c>
      <c r="E7" s="3" t="s">
        <v>80</v>
      </c>
      <c r="F7" s="4">
        <v>202400</v>
      </c>
      <c r="G7" s="4">
        <v>7437</v>
      </c>
      <c r="H7" s="8">
        <f>ROUND(F7*D7,0)</f>
        <v>0</v>
      </c>
      <c r="I7" s="8">
        <f>ROUND(G7*D7,0)</f>
        <v>0</v>
      </c>
      <c r="J7" s="14"/>
      <c r="K7" s="15"/>
      <c r="L7" s="3" t="s">
        <v>74</v>
      </c>
      <c r="M7" s="3">
        <v>45</v>
      </c>
      <c r="N7" s="3">
        <v>1.11</v>
      </c>
    </row>
    <row r="8" spans="1:14">
      <c r="A8" s="3">
        <v>7</v>
      </c>
      <c r="B8" s="2" t="s">
        <v>240</v>
      </c>
      <c r="C8" s="3" t="s">
        <v>242</v>
      </c>
      <c r="D8" s="2">
        <v>1</v>
      </c>
      <c r="E8" s="3" t="s">
        <v>80</v>
      </c>
      <c r="F8" s="4">
        <v>202400</v>
      </c>
      <c r="G8" s="4">
        <v>7437</v>
      </c>
      <c r="H8" s="8">
        <f>ROUND(F8*D8,0)</f>
        <v>0</v>
      </c>
      <c r="I8" s="8">
        <f>ROUND(G8*D8,0)</f>
        <v>0</v>
      </c>
      <c r="J8" s="14"/>
      <c r="K8" s="15"/>
      <c r="L8" s="3" t="s">
        <v>74</v>
      </c>
      <c r="M8" s="3">
        <v>45</v>
      </c>
      <c r="N8" s="3">
        <v>1.11</v>
      </c>
    </row>
    <row r="9" spans="1:14">
      <c r="A9" s="11"/>
      <c r="B9" s="11"/>
      <c r="C9" s="11" t="s">
        <v>53</v>
      </c>
      <c r="D9" s="11"/>
      <c r="E9" s="11"/>
      <c r="F9" s="11"/>
      <c r="G9" s="11"/>
      <c r="H9" s="16">
        <f>ROUND(SUM(H2:H8),0)</f>
        <v>0</v>
      </c>
      <c r="I9" s="16">
        <f>ROUND(SUM(I2:I8),0)</f>
        <v>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N10"/>
  <sheetViews>
    <sheetView workbookViewId="0"/>
  </sheetViews>
  <sheetFormatPr defaultRowHeight="15"/>
  <cols>
    <col min="1" max="1" width="4.7109375" customWidth="1"/>
    <col min="2" max="2" width="20.7109375" customWidth="1"/>
    <col min="3" max="3" width="35.7109375" customWidth="1"/>
    <col min="4" max="4" width="7.7109375" customWidth="1"/>
    <col min="5" max="5" width="8.7109375" customWidth="1"/>
    <col min="6" max="6" width="12.7109375" customWidth="1"/>
    <col min="7" max="7" width="12.7109375" customWidth="1"/>
    <col min="8" max="8" width="12.7109375" customWidth="1"/>
    <col min="9" max="9" width="12.7109375" customWidth="1"/>
    <col min="10" max="10" width="20.7109375" customWidth="1"/>
    <col min="11" max="11" width="12.7109375" customWidth="1"/>
    <col min="12" max="12" width="6.7109375" customWidth="1"/>
    <col min="13" max="13" width="8.7109375" customWidth="1"/>
    <col min="14" max="14" width="8.7109375" customWidth="1"/>
  </cols>
  <sheetData>
    <row r="1" spans="1:14">
      <c r="A1" s="1" t="s">
        <v>25</v>
      </c>
      <c r="B1" s="1" t="s">
        <v>31</v>
      </c>
      <c r="C1" s="1" t="s">
        <v>32</v>
      </c>
      <c r="D1" s="7" t="s">
        <v>33</v>
      </c>
      <c r="E1" s="7" t="s">
        <v>34</v>
      </c>
      <c r="F1" s="7" t="s">
        <v>35</v>
      </c>
      <c r="G1" s="7" t="s">
        <v>36</v>
      </c>
      <c r="H1" s="7" t="s">
        <v>37</v>
      </c>
      <c r="I1" s="7" t="s">
        <v>38</v>
      </c>
      <c r="J1" s="13" t="s">
        <v>39</v>
      </c>
      <c r="K1" s="13" t="s">
        <v>40</v>
      </c>
      <c r="L1" s="13" t="s">
        <v>41</v>
      </c>
      <c r="M1" s="13" t="s">
        <v>42</v>
      </c>
      <c r="N1" s="13" t="s">
        <v>43</v>
      </c>
    </row>
    <row r="2" spans="1:14">
      <c r="A2" s="3">
        <v>1</v>
      </c>
      <c r="B2" s="2" t="s">
        <v>245</v>
      </c>
      <c r="C2" s="3" t="s">
        <v>246</v>
      </c>
      <c r="D2" s="2">
        <v>19.6</v>
      </c>
      <c r="E2" s="3" t="s">
        <v>84</v>
      </c>
      <c r="F2" s="4">
        <v>4416</v>
      </c>
      <c r="G2" s="4">
        <v>16575</v>
      </c>
      <c r="H2" s="8">
        <f>ROUND(F2*D2,0)</f>
        <v>0</v>
      </c>
      <c r="I2" s="8">
        <f>ROUND(G2*D2,0)</f>
        <v>0</v>
      </c>
      <c r="J2" s="14"/>
      <c r="K2" s="15"/>
      <c r="L2" s="3" t="s">
        <v>74</v>
      </c>
      <c r="M2" s="3">
        <v>47</v>
      </c>
      <c r="N2" s="3">
        <v>0.75</v>
      </c>
    </row>
    <row r="3" spans="1:14">
      <c r="A3" s="3">
        <v>2</v>
      </c>
      <c r="B3" s="2" t="s">
        <v>247</v>
      </c>
      <c r="C3" s="3" t="s">
        <v>248</v>
      </c>
      <c r="D3" s="2">
        <v>64.2</v>
      </c>
      <c r="E3" s="3" t="s">
        <v>84</v>
      </c>
      <c r="F3" s="4">
        <v>3256</v>
      </c>
      <c r="G3" s="4">
        <v>1876</v>
      </c>
      <c r="H3" s="8">
        <f>ROUND(F3*D3,0)</f>
        <v>0</v>
      </c>
      <c r="I3" s="8">
        <f>ROUND(G3*D3,0)</f>
        <v>0</v>
      </c>
      <c r="J3" s="14"/>
      <c r="K3" s="15"/>
      <c r="L3" s="3" t="s">
        <v>74</v>
      </c>
      <c r="M3" s="3">
        <v>47</v>
      </c>
      <c r="N3" s="3">
        <v>0.28</v>
      </c>
    </row>
    <row r="4" spans="1:14">
      <c r="A4" s="3">
        <v>3</v>
      </c>
      <c r="B4" s="2" t="s">
        <v>249</v>
      </c>
      <c r="C4" s="3" t="s">
        <v>250</v>
      </c>
      <c r="D4" s="2">
        <v>515.4</v>
      </c>
      <c r="E4" s="3" t="s">
        <v>163</v>
      </c>
      <c r="F4" s="4">
        <v>718</v>
      </c>
      <c r="G4" s="4">
        <v>0</v>
      </c>
      <c r="H4" s="8">
        <f>ROUND(F4*D4,0)</f>
        <v>0</v>
      </c>
      <c r="I4" s="8">
        <f>ROUND(G4*D4,0)</f>
        <v>0</v>
      </c>
      <c r="J4" s="14" t="s">
        <v>251</v>
      </c>
      <c r="K4" s="15"/>
      <c r="L4" s="3" t="s">
        <v>74</v>
      </c>
      <c r="M4" s="3">
        <v>47</v>
      </c>
      <c r="N4" s="3">
        <v>0</v>
      </c>
    </row>
    <row r="5" spans="1:14">
      <c r="A5" s="3">
        <v>4</v>
      </c>
      <c r="B5" s="2" t="s">
        <v>252</v>
      </c>
      <c r="C5" s="3" t="s">
        <v>253</v>
      </c>
      <c r="D5" s="2">
        <v>60</v>
      </c>
      <c r="E5" s="3" t="s">
        <v>84</v>
      </c>
      <c r="F5" s="4">
        <v>927</v>
      </c>
      <c r="G5" s="4">
        <v>2077</v>
      </c>
      <c r="H5" s="8">
        <f>ROUND(F5*D5,0)</f>
        <v>0</v>
      </c>
      <c r="I5" s="8">
        <f>ROUND(G5*D5,0)</f>
        <v>0</v>
      </c>
      <c r="J5" s="14" t="s">
        <v>254</v>
      </c>
      <c r="K5" s="15" t="s">
        <v>255</v>
      </c>
      <c r="L5" s="3" t="s">
        <v>48</v>
      </c>
      <c r="M5" s="3">
        <v>47</v>
      </c>
      <c r="N5" s="3">
        <v>0.31</v>
      </c>
    </row>
    <row r="6" spans="1:14">
      <c r="A6" s="3">
        <v>5</v>
      </c>
      <c r="B6" s="2" t="s">
        <v>256</v>
      </c>
      <c r="C6" s="3" t="s">
        <v>257</v>
      </c>
      <c r="D6" s="2">
        <v>120</v>
      </c>
      <c r="E6" s="3" t="s">
        <v>84</v>
      </c>
      <c r="F6" s="4">
        <v>1066</v>
      </c>
      <c r="G6" s="4">
        <v>2077</v>
      </c>
      <c r="H6" s="8">
        <f>ROUND(F6*D6,0)</f>
        <v>0</v>
      </c>
      <c r="I6" s="8">
        <f>ROUND(G6*D6,0)</f>
        <v>0</v>
      </c>
      <c r="J6" s="14" t="s">
        <v>258</v>
      </c>
      <c r="K6" s="15" t="s">
        <v>259</v>
      </c>
      <c r="L6" s="3" t="s">
        <v>48</v>
      </c>
      <c r="M6" s="3">
        <v>47</v>
      </c>
      <c r="N6" s="3">
        <v>0.31</v>
      </c>
    </row>
    <row r="7" spans="1:14">
      <c r="A7" s="3">
        <v>6</v>
      </c>
      <c r="B7" s="2" t="s">
        <v>245</v>
      </c>
      <c r="C7" s="3" t="s">
        <v>246</v>
      </c>
      <c r="D7" s="2">
        <v>8.5</v>
      </c>
      <c r="E7" s="3" t="s">
        <v>84</v>
      </c>
      <c r="F7" s="4">
        <v>4416</v>
      </c>
      <c r="G7" s="4">
        <v>16575</v>
      </c>
      <c r="H7" s="8">
        <f>ROUND(F7*D7,0)</f>
        <v>0</v>
      </c>
      <c r="I7" s="8">
        <f>ROUND(G7*D7,0)</f>
        <v>0</v>
      </c>
      <c r="J7" s="14" t="s">
        <v>260</v>
      </c>
      <c r="K7" s="15"/>
      <c r="L7" s="3" t="s">
        <v>74</v>
      </c>
      <c r="M7" s="3">
        <v>47</v>
      </c>
      <c r="N7" s="3">
        <v>0.75</v>
      </c>
    </row>
    <row r="8" spans="1:14">
      <c r="A8" s="3">
        <v>7</v>
      </c>
      <c r="B8" s="2" t="s">
        <v>247</v>
      </c>
      <c r="C8" s="3" t="s">
        <v>248</v>
      </c>
      <c r="D8" s="2">
        <v>8.5</v>
      </c>
      <c r="E8" s="3" t="s">
        <v>84</v>
      </c>
      <c r="F8" s="4">
        <v>3256</v>
      </c>
      <c r="G8" s="4">
        <v>1876</v>
      </c>
      <c r="H8" s="8">
        <f>ROUND(F8*D8,0)</f>
        <v>0</v>
      </c>
      <c r="I8" s="8">
        <f>ROUND(G8*D8,0)</f>
        <v>0</v>
      </c>
      <c r="J8" s="14" t="s">
        <v>261</v>
      </c>
      <c r="K8" s="15"/>
      <c r="L8" s="3" t="s">
        <v>74</v>
      </c>
      <c r="M8" s="3">
        <v>47</v>
      </c>
      <c r="N8" s="3">
        <v>0.28</v>
      </c>
    </row>
    <row r="9" spans="1:14">
      <c r="A9" s="3">
        <v>8</v>
      </c>
      <c r="B9" s="2" t="s">
        <v>262</v>
      </c>
      <c r="C9" s="3" t="s">
        <v>263</v>
      </c>
      <c r="D9" s="2">
        <v>24.5</v>
      </c>
      <c r="E9" s="3" t="s">
        <v>84</v>
      </c>
      <c r="F9" s="4">
        <v>3100</v>
      </c>
      <c r="G9" s="4">
        <v>1005</v>
      </c>
      <c r="H9" s="8">
        <f>ROUND(F9*D9,0)</f>
        <v>0</v>
      </c>
      <c r="I9" s="8">
        <f>ROUND(G9*D9,0)</f>
        <v>0</v>
      </c>
      <c r="J9" s="14"/>
      <c r="K9" s="15"/>
      <c r="L9" s="3" t="s">
        <v>74</v>
      </c>
      <c r="M9" s="3">
        <v>47</v>
      </c>
      <c r="N9" s="3">
        <v>0.15</v>
      </c>
    </row>
    <row r="10" spans="1:14">
      <c r="A10" s="11"/>
      <c r="B10" s="11"/>
      <c r="C10" s="11" t="s">
        <v>53</v>
      </c>
      <c r="D10" s="11"/>
      <c r="E10" s="11"/>
      <c r="F10" s="11"/>
      <c r="G10" s="11"/>
      <c r="H10" s="16">
        <f>ROUND(SUM(H2:H9),0)</f>
        <v>0</v>
      </c>
      <c r="I10" s="16">
        <f>ROUND(SUM(I2:I9),0)</f>
        <v>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N3"/>
  <sheetViews>
    <sheetView workbookViewId="0"/>
  </sheetViews>
  <sheetFormatPr defaultRowHeight="15"/>
  <cols>
    <col min="1" max="1" width="4.7109375" customWidth="1"/>
    <col min="2" max="2" width="20.7109375" customWidth="1"/>
    <col min="3" max="3" width="35.7109375" customWidth="1"/>
    <col min="4" max="4" width="7.7109375" customWidth="1"/>
    <col min="5" max="5" width="8.7109375" customWidth="1"/>
    <col min="6" max="6" width="12.7109375" customWidth="1"/>
    <col min="7" max="7" width="12.7109375" customWidth="1"/>
    <col min="8" max="8" width="12.7109375" customWidth="1"/>
    <col min="9" max="9" width="12.7109375" customWidth="1"/>
    <col min="10" max="10" width="20.7109375" customWidth="1"/>
    <col min="11" max="11" width="12.7109375" customWidth="1"/>
    <col min="12" max="12" width="6.7109375" customWidth="1"/>
    <col min="13" max="13" width="8.7109375" customWidth="1"/>
    <col min="14" max="14" width="8.7109375" customWidth="1"/>
  </cols>
  <sheetData>
    <row r="1" spans="1:14">
      <c r="A1" s="1" t="s">
        <v>25</v>
      </c>
      <c r="B1" s="1" t="s">
        <v>31</v>
      </c>
      <c r="C1" s="1" t="s">
        <v>32</v>
      </c>
      <c r="D1" s="7" t="s">
        <v>33</v>
      </c>
      <c r="E1" s="7" t="s">
        <v>34</v>
      </c>
      <c r="F1" s="7" t="s">
        <v>35</v>
      </c>
      <c r="G1" s="7" t="s">
        <v>36</v>
      </c>
      <c r="H1" s="7" t="s">
        <v>37</v>
      </c>
      <c r="I1" s="7" t="s">
        <v>38</v>
      </c>
      <c r="J1" s="13" t="s">
        <v>39</v>
      </c>
      <c r="K1" s="13" t="s">
        <v>40</v>
      </c>
      <c r="L1" s="13" t="s">
        <v>41</v>
      </c>
      <c r="M1" s="13" t="s">
        <v>42</v>
      </c>
      <c r="N1" s="13" t="s">
        <v>43</v>
      </c>
    </row>
    <row r="2" spans="1:14">
      <c r="A2" s="3">
        <v>1</v>
      </c>
      <c r="B2" s="2" t="s">
        <v>266</v>
      </c>
      <c r="C2" s="3" t="s">
        <v>267</v>
      </c>
      <c r="D2" s="2">
        <v>100</v>
      </c>
      <c r="E2" s="3" t="s">
        <v>84</v>
      </c>
      <c r="F2" s="4">
        <v>0</v>
      </c>
      <c r="G2" s="4">
        <v>1943</v>
      </c>
      <c r="H2" s="8">
        <f>ROUND(F2*D2,0)</f>
        <v>0</v>
      </c>
      <c r="I2" s="8">
        <f>ROUND(G2*D2,0)</f>
        <v>0</v>
      </c>
      <c r="J2" s="14"/>
      <c r="K2" s="15"/>
      <c r="L2" s="3" t="s">
        <v>74</v>
      </c>
      <c r="M2" s="3">
        <v>61</v>
      </c>
      <c r="N2" s="3">
        <v>0.29</v>
      </c>
    </row>
    <row r="3" spans="1:14">
      <c r="A3" s="11"/>
      <c r="B3" s="11"/>
      <c r="C3" s="11" t="s">
        <v>53</v>
      </c>
      <c r="D3" s="11"/>
      <c r="E3" s="11"/>
      <c r="F3" s="11"/>
      <c r="G3" s="11"/>
      <c r="H3" s="16">
        <f>ROUND(SUM(H2:H2),0)</f>
        <v>0</v>
      </c>
      <c r="I3" s="16">
        <f>ROUND(SUM(I2:I2),0)</f>
        <v>0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N3"/>
  <sheetViews>
    <sheetView workbookViewId="0"/>
  </sheetViews>
  <sheetFormatPr defaultRowHeight="15"/>
  <cols>
    <col min="1" max="1" width="4.7109375" customWidth="1"/>
    <col min="2" max="2" width="20.7109375" customWidth="1"/>
    <col min="3" max="3" width="35.7109375" customWidth="1"/>
    <col min="4" max="4" width="7.7109375" customWidth="1"/>
    <col min="5" max="5" width="8.7109375" customWidth="1"/>
    <col min="6" max="6" width="12.7109375" customWidth="1"/>
    <col min="7" max="7" width="12.7109375" customWidth="1"/>
    <col min="8" max="8" width="12.7109375" customWidth="1"/>
    <col min="9" max="9" width="12.7109375" customWidth="1"/>
    <col min="10" max="10" width="20.7109375" customWidth="1"/>
    <col min="11" max="11" width="12.7109375" customWidth="1"/>
    <col min="12" max="12" width="6.7109375" customWidth="1"/>
    <col min="13" max="13" width="8.7109375" customWidth="1"/>
    <col min="14" max="14" width="8.7109375" customWidth="1"/>
  </cols>
  <sheetData>
    <row r="1" spans="1:14">
      <c r="A1" s="1" t="s">
        <v>25</v>
      </c>
      <c r="B1" s="1" t="s">
        <v>31</v>
      </c>
      <c r="C1" s="1" t="s">
        <v>32</v>
      </c>
      <c r="D1" s="7" t="s">
        <v>33</v>
      </c>
      <c r="E1" s="7" t="s">
        <v>34</v>
      </c>
      <c r="F1" s="7" t="s">
        <v>35</v>
      </c>
      <c r="G1" s="7" t="s">
        <v>36</v>
      </c>
      <c r="H1" s="7" t="s">
        <v>37</v>
      </c>
      <c r="I1" s="7" t="s">
        <v>38</v>
      </c>
      <c r="J1" s="13" t="s">
        <v>39</v>
      </c>
      <c r="K1" s="13" t="s">
        <v>40</v>
      </c>
      <c r="L1" s="13" t="s">
        <v>41</v>
      </c>
      <c r="M1" s="13" t="s">
        <v>42</v>
      </c>
      <c r="N1" s="13" t="s">
        <v>43</v>
      </c>
    </row>
    <row r="2" spans="1:14">
      <c r="A2" s="3">
        <v>1</v>
      </c>
      <c r="B2" s="2" t="s">
        <v>270</v>
      </c>
      <c r="C2" s="3" t="s">
        <v>271</v>
      </c>
      <c r="D2" s="2">
        <v>1</v>
      </c>
      <c r="E2" s="3" t="s">
        <v>46</v>
      </c>
      <c r="F2" s="4">
        <v>0</v>
      </c>
      <c r="G2" s="4">
        <v>11323</v>
      </c>
      <c r="H2" s="8">
        <f>ROUND(F2*D2,0)</f>
        <v>0</v>
      </c>
      <c r="I2" s="8">
        <f>ROUND(G2*D2,0)</f>
        <v>0</v>
      </c>
      <c r="J2" s="14" t="s">
        <v>272</v>
      </c>
      <c r="K2" s="15"/>
      <c r="L2" s="3" t="s">
        <v>74</v>
      </c>
      <c r="M2" s="3">
        <v>75</v>
      </c>
      <c r="N2" s="3">
        <v>1.69</v>
      </c>
    </row>
    <row r="3" spans="1:14">
      <c r="A3" s="11"/>
      <c r="B3" s="11"/>
      <c r="C3" s="11" t="s">
        <v>53</v>
      </c>
      <c r="D3" s="11"/>
      <c r="E3" s="11"/>
      <c r="F3" s="11"/>
      <c r="G3" s="11"/>
      <c r="H3" s="16">
        <f>ROUND(SUM(H2:H2),0)</f>
        <v>0</v>
      </c>
      <c r="I3" s="16">
        <f>ROUND(SUM(I2:I2),0)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8"/>
  <sheetViews>
    <sheetView workbookViewId="0"/>
  </sheetViews>
  <sheetFormatPr defaultRowHeight="15"/>
  <cols>
    <col min="1" max="1" width="30.7109375" customWidth="1"/>
    <col min="2" max="2" width="8.7109375" customWidth="1"/>
    <col min="3" max="3" width="12.7109375" customWidth="1"/>
    <col min="4" max="4" width="12.7109375" customWidth="1"/>
  </cols>
  <sheetData>
    <row r="1" spans="1:4">
      <c r="A1" s="2"/>
      <c r="B1" s="2"/>
      <c r="C1" s="2"/>
      <c r="D1" s="2"/>
    </row>
    <row r="3" spans="1:4">
      <c r="A3" s="6" t="s">
        <v>274</v>
      </c>
      <c r="B3" s="6"/>
      <c r="C3" s="6"/>
      <c r="D3" s="6"/>
    </row>
    <row r="4" spans="1:4">
      <c r="A4" s="1" t="s">
        <v>26</v>
      </c>
      <c r="B4" s="7"/>
      <c r="C4" s="7" t="s">
        <v>27</v>
      </c>
      <c r="D4" s="7" t="s">
        <v>28</v>
      </c>
    </row>
    <row r="5" spans="1:4">
      <c r="A5" s="3" t="s">
        <v>275</v>
      </c>
      <c r="C5" s="8">
        <f>'Munkanem összesítő'!C18</f>
        <v>0</v>
      </c>
      <c r="D5" s="8">
        <f>'Munkanem összesítő'!D18</f>
        <v>0</v>
      </c>
    </row>
    <row r="6" spans="1:4">
      <c r="A6" s="3" t="s">
        <v>276</v>
      </c>
      <c r="C6" s="9">
        <f>ROUND(C5+D5,0)</f>
        <v>0</v>
      </c>
      <c r="D6" s="9"/>
    </row>
    <row r="7" spans="1:4">
      <c r="A7" s="3" t="s">
        <v>277</v>
      </c>
      <c r="B7" s="10">
        <v>0.27</v>
      </c>
      <c r="C7" s="9">
        <f>ROUND(C6*B7,0)</f>
        <v>0</v>
      </c>
      <c r="D7" s="9"/>
    </row>
    <row r="8" spans="1:4">
      <c r="A8" s="11" t="s">
        <v>278</v>
      </c>
      <c r="B8" s="11"/>
      <c r="C8" s="12">
        <f>ROUND(C7+C6,0)</f>
        <v>0</v>
      </c>
      <c r="D8" s="12"/>
    </row>
  </sheetData>
  <mergeCells count="5">
    <mergeCell ref="A1:D1"/>
    <mergeCell ref="A3:D3"/>
    <mergeCell ref="C6:D6"/>
    <mergeCell ref="C7:D7"/>
    <mergeCell ref="C8:D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8"/>
  <sheetViews>
    <sheetView workbookViewId="0"/>
  </sheetViews>
  <sheetFormatPr defaultRowHeight="15"/>
  <cols>
    <col min="1" max="1" width="4.7109375" customWidth="1"/>
    <col min="2" max="2" width="30.7109375" customWidth="1"/>
    <col min="3" max="3" width="12.7109375" customWidth="1"/>
    <col min="4" max="4" width="12.7109375" customWidth="1"/>
  </cols>
  <sheetData>
    <row r="1" spans="1:4">
      <c r="A1" s="1" t="s">
        <v>25</v>
      </c>
      <c r="B1" s="1" t="s">
        <v>26</v>
      </c>
      <c r="C1" s="7" t="s">
        <v>27</v>
      </c>
      <c r="D1" s="7" t="s">
        <v>28</v>
      </c>
    </row>
    <row r="2" spans="1:4">
      <c r="A2" s="3" t="s">
        <v>29</v>
      </c>
      <c r="B2" s="3" t="s">
        <v>30</v>
      </c>
      <c r="C2" s="4">
        <f>'2.Bontás, építőanyagok újraha'!H4</f>
        <v>0</v>
      </c>
      <c r="D2" s="4">
        <f>'2.Bontás, építőanyagok újraha'!I4</f>
        <v>0</v>
      </c>
    </row>
    <row r="3" spans="1:4">
      <c r="A3" s="3" t="s">
        <v>54</v>
      </c>
      <c r="B3" s="3" t="s">
        <v>55</v>
      </c>
      <c r="C3" s="4">
        <f>'5.Építőgépek, szerszámok'!H5</f>
        <v>0</v>
      </c>
      <c r="D3" s="4">
        <f>'5.Építőgépek, szerszámok'!I5</f>
        <v>0</v>
      </c>
    </row>
    <row r="4" spans="1:4">
      <c r="A4" s="3" t="s">
        <v>65</v>
      </c>
      <c r="B4" s="3" t="s">
        <v>66</v>
      </c>
      <c r="C4" s="4">
        <f>'12.Felvonulási létesítmények'!H5</f>
        <v>0</v>
      </c>
      <c r="D4" s="4">
        <f>'12.Felvonulási létesítmények'!I5</f>
        <v>0</v>
      </c>
    </row>
    <row r="5" spans="1:4">
      <c r="A5" s="3" t="s">
        <v>76</v>
      </c>
      <c r="B5" s="3" t="s">
        <v>77</v>
      </c>
      <c r="C5" s="4">
        <f>'15.Zsaluzás és állványozás'!H6</f>
        <v>0</v>
      </c>
      <c r="D5" s="4">
        <f>'15.Zsaluzás és állványozás'!I6</f>
        <v>0</v>
      </c>
    </row>
    <row r="6" spans="1:4">
      <c r="A6" s="3" t="s">
        <v>92</v>
      </c>
      <c r="B6" s="3" t="s">
        <v>93</v>
      </c>
      <c r="C6" s="4">
        <f>'19.Költségtérítések'!H16</f>
        <v>0</v>
      </c>
      <c r="D6" s="4">
        <f>'19.Költségtérítések'!I16</f>
        <v>0</v>
      </c>
    </row>
    <row r="7" spans="1:4">
      <c r="A7" s="3" t="s">
        <v>128</v>
      </c>
      <c r="B7" s="3" t="s">
        <v>129</v>
      </c>
      <c r="C7" s="4">
        <f>'31.Helyszíni beton és vasbeton'!H4</f>
        <v>0</v>
      </c>
      <c r="D7" s="4">
        <f>'31.Helyszíni beton és vasbeton'!I4</f>
        <v>0</v>
      </c>
    </row>
    <row r="8" spans="1:4">
      <c r="A8" s="3" t="s">
        <v>137</v>
      </c>
      <c r="B8" s="3" t="s">
        <v>138</v>
      </c>
      <c r="C8" s="4">
        <f>'33.Falazás és egyéb kőműves mu'!H7</f>
        <v>0</v>
      </c>
      <c r="D8" s="4">
        <f>'33.Falazás és egyéb kőműves mu'!I7</f>
        <v>0</v>
      </c>
    </row>
    <row r="9" spans="1:4">
      <c r="A9" s="3" t="s">
        <v>155</v>
      </c>
      <c r="B9" s="3" t="s">
        <v>156</v>
      </c>
      <c r="C9" s="4">
        <f>'34.Fém- és könnyű épületszerke'!H14</f>
        <v>0</v>
      </c>
      <c r="D9" s="4">
        <f>'34.Fém- és könnyű épületszerke'!I14</f>
        <v>0</v>
      </c>
    </row>
    <row r="10" spans="1:4">
      <c r="A10" s="3" t="s">
        <v>175</v>
      </c>
      <c r="B10" s="3" t="s">
        <v>176</v>
      </c>
      <c r="C10" s="4">
        <f>'35.Ácsmunka'!H3</f>
        <v>0</v>
      </c>
      <c r="D10" s="4">
        <f>'35.Ácsmunka'!I3</f>
        <v>0</v>
      </c>
    </row>
    <row r="11" spans="1:4">
      <c r="A11" s="3" t="s">
        <v>179</v>
      </c>
      <c r="B11" s="3" t="s">
        <v>180</v>
      </c>
      <c r="C11" s="4">
        <f>'36.Vakolás és rabicolás'!H5</f>
        <v>0</v>
      </c>
      <c r="D11" s="4">
        <f>'36.Vakolás és rabicolás'!I5</f>
        <v>0</v>
      </c>
    </row>
    <row r="12" spans="1:4">
      <c r="A12" s="3" t="s">
        <v>191</v>
      </c>
      <c r="B12" s="3" t="s">
        <v>192</v>
      </c>
      <c r="C12" s="4">
        <f>'42.Hideg-, meleg- és homlokzat'!H17</f>
        <v>0</v>
      </c>
      <c r="D12" s="4">
        <f>'42.Hideg-, meleg- és homlokzat'!I17</f>
        <v>0</v>
      </c>
    </row>
    <row r="13" spans="1:4">
      <c r="A13" s="3" t="s">
        <v>218</v>
      </c>
      <c r="B13" s="3" t="s">
        <v>219</v>
      </c>
      <c r="C13" s="4">
        <f>'44.Fa- és műanyag szerkezet el'!H4</f>
        <v>0</v>
      </c>
      <c r="D13" s="4">
        <f>'44.Fa- és műanyag szerkezet el'!I4</f>
        <v>0</v>
      </c>
    </row>
    <row r="14" spans="1:4">
      <c r="A14" s="3" t="s">
        <v>226</v>
      </c>
      <c r="B14" s="3" t="s">
        <v>227</v>
      </c>
      <c r="C14" s="4">
        <f>'45.Fém nyílászáró és épületlak'!H9</f>
        <v>0</v>
      </c>
      <c r="D14" s="4">
        <f>'45.Fém nyílászáró és épületlak'!I9</f>
        <v>0</v>
      </c>
    </row>
    <row r="15" spans="1:4">
      <c r="A15" s="3" t="s">
        <v>243</v>
      </c>
      <c r="B15" s="3" t="s">
        <v>244</v>
      </c>
      <c r="C15" s="4">
        <f>'47.Felületképzés'!H10</f>
        <v>0</v>
      </c>
      <c r="D15" s="4">
        <f>'47.Felületképzés'!I10</f>
        <v>0</v>
      </c>
    </row>
    <row r="16" spans="1:4">
      <c r="A16" s="3" t="s">
        <v>264</v>
      </c>
      <c r="B16" s="3" t="s">
        <v>265</v>
      </c>
      <c r="C16" s="4">
        <f>'61.Útburkolat alap és makadámb'!H3</f>
        <v>0</v>
      </c>
      <c r="D16" s="4">
        <f>'61.Útburkolat alap és makadámb'!I3</f>
        <v>0</v>
      </c>
    </row>
    <row r="17" spans="1:4">
      <c r="A17" s="3" t="s">
        <v>268</v>
      </c>
      <c r="B17" s="3" t="s">
        <v>269</v>
      </c>
      <c r="C17" s="4">
        <f>'75.Megújuló energiahasznosító'!H3</f>
        <v>0</v>
      </c>
      <c r="D17" s="4">
        <f>'75.Megújuló energiahasznosító'!I3</f>
        <v>0</v>
      </c>
    </row>
    <row r="18" spans="1:4">
      <c r="A18" s="11"/>
      <c r="B18" s="11" t="s">
        <v>273</v>
      </c>
      <c r="C18" s="11">
        <f>ROUND(SUM(C2:C17),0)</f>
        <v>0</v>
      </c>
      <c r="D18" s="11">
        <f>ROUND(SUM(D2:D17),0)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4"/>
  <sheetViews>
    <sheetView workbookViewId="0"/>
  </sheetViews>
  <sheetFormatPr defaultRowHeight="15"/>
  <cols>
    <col min="1" max="1" width="4.7109375" customWidth="1"/>
    <col min="2" max="2" width="20.7109375" customWidth="1"/>
    <col min="3" max="3" width="35.7109375" customWidth="1"/>
    <col min="4" max="4" width="7.7109375" customWidth="1"/>
    <col min="5" max="5" width="8.7109375" customWidth="1"/>
    <col min="6" max="6" width="12.7109375" customWidth="1"/>
    <col min="7" max="7" width="12.7109375" customWidth="1"/>
    <col min="8" max="8" width="12.7109375" customWidth="1"/>
    <col min="9" max="9" width="12.7109375" customWidth="1"/>
    <col min="10" max="10" width="20.7109375" customWidth="1"/>
    <col min="11" max="11" width="12.7109375" customWidth="1"/>
    <col min="12" max="12" width="6.7109375" customWidth="1"/>
    <col min="13" max="13" width="8.7109375" customWidth="1"/>
    <col min="14" max="14" width="8.7109375" customWidth="1"/>
  </cols>
  <sheetData>
    <row r="1" spans="1:14">
      <c r="A1" s="1" t="s">
        <v>25</v>
      </c>
      <c r="B1" s="1" t="s">
        <v>31</v>
      </c>
      <c r="C1" s="1" t="s">
        <v>32</v>
      </c>
      <c r="D1" s="7" t="s">
        <v>33</v>
      </c>
      <c r="E1" s="7" t="s">
        <v>34</v>
      </c>
      <c r="F1" s="7" t="s">
        <v>35</v>
      </c>
      <c r="G1" s="7" t="s">
        <v>36</v>
      </c>
      <c r="H1" s="7" t="s">
        <v>37</v>
      </c>
      <c r="I1" s="7" t="s">
        <v>38</v>
      </c>
      <c r="J1" s="13" t="s">
        <v>39</v>
      </c>
      <c r="K1" s="13" t="s">
        <v>40</v>
      </c>
      <c r="L1" s="13" t="s">
        <v>41</v>
      </c>
      <c r="M1" s="13" t="s">
        <v>42</v>
      </c>
      <c r="N1" s="13" t="s">
        <v>43</v>
      </c>
    </row>
    <row r="2" spans="1:14">
      <c r="A2" s="3">
        <v>1</v>
      </c>
      <c r="B2" s="2" t="s">
        <v>44</v>
      </c>
      <c r="C2" s="3" t="s">
        <v>45</v>
      </c>
      <c r="D2" s="2">
        <v>2</v>
      </c>
      <c r="E2" s="3" t="s">
        <v>46</v>
      </c>
      <c r="F2" s="4">
        <v>44800</v>
      </c>
      <c r="G2" s="4">
        <v>0</v>
      </c>
      <c r="H2" s="8">
        <f>ROUND(F2*D2,0)</f>
        <v>0</v>
      </c>
      <c r="I2" s="8">
        <f>ROUND(G2*D2,0)</f>
        <v>0</v>
      </c>
      <c r="J2" s="14"/>
      <c r="K2" s="15" t="s">
        <v>47</v>
      </c>
      <c r="L2" s="3" t="s">
        <v>48</v>
      </c>
      <c r="M2" s="3">
        <v>2</v>
      </c>
      <c r="N2" s="3">
        <v>0</v>
      </c>
    </row>
    <row r="3" spans="1:14">
      <c r="A3" s="3">
        <v>2</v>
      </c>
      <c r="B3" s="2" t="s">
        <v>49</v>
      </c>
      <c r="C3" s="3" t="s">
        <v>50</v>
      </c>
      <c r="D3" s="2">
        <v>5.14</v>
      </c>
      <c r="E3" s="3" t="s">
        <v>51</v>
      </c>
      <c r="F3" s="4">
        <v>0</v>
      </c>
      <c r="G3" s="4">
        <v>2211</v>
      </c>
      <c r="H3" s="8">
        <f>ROUND(F3*D3,0)</f>
        <v>0</v>
      </c>
      <c r="I3" s="8">
        <f>ROUND(G3*D3,0)</f>
        <v>0</v>
      </c>
      <c r="J3" s="14"/>
      <c r="K3" s="15" t="s">
        <v>52</v>
      </c>
      <c r="L3" s="3" t="s">
        <v>48</v>
      </c>
      <c r="M3" s="3">
        <v>2</v>
      </c>
      <c r="N3" s="3">
        <v>0.33</v>
      </c>
    </row>
    <row r="4" spans="1:14">
      <c r="A4" s="11"/>
      <c r="B4" s="11"/>
      <c r="C4" s="11" t="s">
        <v>53</v>
      </c>
      <c r="D4" s="11"/>
      <c r="E4" s="11"/>
      <c r="F4" s="11"/>
      <c r="G4" s="11"/>
      <c r="H4" s="16">
        <f>ROUND(SUM(H2:H3),0)</f>
        <v>0</v>
      </c>
      <c r="I4" s="16">
        <f>ROUND(SUM(I2:I3),0)</f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N5"/>
  <sheetViews>
    <sheetView workbookViewId="0"/>
  </sheetViews>
  <sheetFormatPr defaultRowHeight="15"/>
  <cols>
    <col min="1" max="1" width="4.7109375" customWidth="1"/>
    <col min="2" max="2" width="20.7109375" customWidth="1"/>
    <col min="3" max="3" width="35.7109375" customWidth="1"/>
    <col min="4" max="4" width="7.7109375" customWidth="1"/>
    <col min="5" max="5" width="8.7109375" customWidth="1"/>
    <col min="6" max="6" width="12.7109375" customWidth="1"/>
    <col min="7" max="7" width="12.7109375" customWidth="1"/>
    <col min="8" max="8" width="12.7109375" customWidth="1"/>
    <col min="9" max="9" width="12.7109375" customWidth="1"/>
    <col min="10" max="10" width="20.7109375" customWidth="1"/>
    <col min="11" max="11" width="12.7109375" customWidth="1"/>
    <col min="12" max="12" width="6.7109375" customWidth="1"/>
    <col min="13" max="13" width="8.7109375" customWidth="1"/>
    <col min="14" max="14" width="8.7109375" customWidth="1"/>
  </cols>
  <sheetData>
    <row r="1" spans="1:14">
      <c r="A1" s="1" t="s">
        <v>25</v>
      </c>
      <c r="B1" s="1" t="s">
        <v>31</v>
      </c>
      <c r="C1" s="1" t="s">
        <v>32</v>
      </c>
      <c r="D1" s="7" t="s">
        <v>33</v>
      </c>
      <c r="E1" s="7" t="s">
        <v>34</v>
      </c>
      <c r="F1" s="7" t="s">
        <v>35</v>
      </c>
      <c r="G1" s="7" t="s">
        <v>36</v>
      </c>
      <c r="H1" s="7" t="s">
        <v>37</v>
      </c>
      <c r="I1" s="7" t="s">
        <v>38</v>
      </c>
      <c r="J1" s="13" t="s">
        <v>39</v>
      </c>
      <c r="K1" s="13" t="s">
        <v>40</v>
      </c>
      <c r="L1" s="13" t="s">
        <v>41</v>
      </c>
      <c r="M1" s="13" t="s">
        <v>42</v>
      </c>
      <c r="N1" s="13" t="s">
        <v>43</v>
      </c>
    </row>
    <row r="2" spans="1:14">
      <c r="A2" s="3">
        <v>1</v>
      </c>
      <c r="B2" s="2" t="s">
        <v>56</v>
      </c>
      <c r="C2" s="3" t="s">
        <v>57</v>
      </c>
      <c r="D2" s="2">
        <v>16</v>
      </c>
      <c r="E2" s="3" t="s">
        <v>58</v>
      </c>
      <c r="F2" s="4">
        <v>0</v>
      </c>
      <c r="G2" s="4">
        <v>38345</v>
      </c>
      <c r="H2" s="8">
        <f>ROUND(F2*D2,0)</f>
        <v>0</v>
      </c>
      <c r="I2" s="8">
        <f>ROUND(G2*D2,0)</f>
        <v>0</v>
      </c>
      <c r="J2" s="14" t="s">
        <v>59</v>
      </c>
      <c r="K2" s="15" t="s">
        <v>60</v>
      </c>
      <c r="L2" s="3" t="s">
        <v>48</v>
      </c>
      <c r="M2" s="3">
        <v>5</v>
      </c>
      <c r="N2" s="3">
        <v>0</v>
      </c>
    </row>
    <row r="3" spans="1:14">
      <c r="A3" s="3">
        <v>2</v>
      </c>
      <c r="B3" s="2" t="s">
        <v>61</v>
      </c>
      <c r="C3" s="3" t="s">
        <v>62</v>
      </c>
      <c r="D3" s="2">
        <v>4</v>
      </c>
      <c r="E3" s="3" t="s">
        <v>58</v>
      </c>
      <c r="F3" s="4">
        <v>0</v>
      </c>
      <c r="G3" s="4">
        <v>21527</v>
      </c>
      <c r="H3" s="8">
        <f>ROUND(F3*D3,0)</f>
        <v>0</v>
      </c>
      <c r="I3" s="8">
        <f>ROUND(G3*D3,0)</f>
        <v>0</v>
      </c>
      <c r="J3" s="14" t="s">
        <v>63</v>
      </c>
      <c r="K3" s="15" t="s">
        <v>64</v>
      </c>
      <c r="L3" s="3" t="s">
        <v>48</v>
      </c>
      <c r="M3" s="3">
        <v>5</v>
      </c>
      <c r="N3" s="3">
        <v>0</v>
      </c>
    </row>
    <row r="4" spans="1:14">
      <c r="A4" s="3">
        <v>3</v>
      </c>
      <c r="B4" s="2" t="s">
        <v>56</v>
      </c>
      <c r="C4" s="3" t="s">
        <v>57</v>
      </c>
      <c r="D4" s="2">
        <v>16</v>
      </c>
      <c r="E4" s="3" t="s">
        <v>58</v>
      </c>
      <c r="F4" s="4">
        <v>0</v>
      </c>
      <c r="G4" s="4">
        <v>38345</v>
      </c>
      <c r="H4" s="8">
        <f>ROUND(F4*D4,0)</f>
        <v>0</v>
      </c>
      <c r="I4" s="8">
        <f>ROUND(G4*D4,0)</f>
        <v>0</v>
      </c>
      <c r="J4" s="14" t="s">
        <v>59</v>
      </c>
      <c r="K4" s="15" t="s">
        <v>60</v>
      </c>
      <c r="L4" s="3" t="s">
        <v>48</v>
      </c>
      <c r="M4" s="3">
        <v>5</v>
      </c>
      <c r="N4" s="3">
        <v>0</v>
      </c>
    </row>
    <row r="5" spans="1:14">
      <c r="A5" s="11"/>
      <c r="B5" s="11"/>
      <c r="C5" s="11" t="s">
        <v>53</v>
      </c>
      <c r="D5" s="11"/>
      <c r="E5" s="11"/>
      <c r="F5" s="11"/>
      <c r="G5" s="11"/>
      <c r="H5" s="16">
        <f>ROUND(SUM(H2:H4),0)</f>
        <v>0</v>
      </c>
      <c r="I5" s="16">
        <f>ROUND(SUM(I2:I4),0)</f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N5"/>
  <sheetViews>
    <sheetView workbookViewId="0"/>
  </sheetViews>
  <sheetFormatPr defaultRowHeight="15"/>
  <cols>
    <col min="1" max="1" width="4.7109375" customWidth="1"/>
    <col min="2" max="2" width="20.7109375" customWidth="1"/>
    <col min="3" max="3" width="35.7109375" customWidth="1"/>
    <col min="4" max="4" width="7.7109375" customWidth="1"/>
    <col min="5" max="5" width="8.7109375" customWidth="1"/>
    <col min="6" max="6" width="12.7109375" customWidth="1"/>
    <col min="7" max="7" width="12.7109375" customWidth="1"/>
    <col min="8" max="8" width="12.7109375" customWidth="1"/>
    <col min="9" max="9" width="12.7109375" customWidth="1"/>
    <col min="10" max="10" width="20.7109375" customWidth="1"/>
    <col min="11" max="11" width="12.7109375" customWidth="1"/>
    <col min="12" max="12" width="6.7109375" customWidth="1"/>
    <col min="13" max="13" width="8.7109375" customWidth="1"/>
    <col min="14" max="14" width="8.7109375" customWidth="1"/>
  </cols>
  <sheetData>
    <row r="1" spans="1:14">
      <c r="A1" s="1" t="s">
        <v>25</v>
      </c>
      <c r="B1" s="1" t="s">
        <v>31</v>
      </c>
      <c r="C1" s="1" t="s">
        <v>32</v>
      </c>
      <c r="D1" s="7" t="s">
        <v>33</v>
      </c>
      <c r="E1" s="7" t="s">
        <v>34</v>
      </c>
      <c r="F1" s="7" t="s">
        <v>35</v>
      </c>
      <c r="G1" s="7" t="s">
        <v>36</v>
      </c>
      <c r="H1" s="7" t="s">
        <v>37</v>
      </c>
      <c r="I1" s="7" t="s">
        <v>38</v>
      </c>
      <c r="J1" s="13" t="s">
        <v>39</v>
      </c>
      <c r="K1" s="13" t="s">
        <v>40</v>
      </c>
      <c r="L1" s="13" t="s">
        <v>41</v>
      </c>
      <c r="M1" s="13" t="s">
        <v>42</v>
      </c>
      <c r="N1" s="13" t="s">
        <v>43</v>
      </c>
    </row>
    <row r="2" spans="1:14">
      <c r="A2" s="3">
        <v>1</v>
      </c>
      <c r="B2" s="2" t="s">
        <v>67</v>
      </c>
      <c r="C2" s="3" t="s">
        <v>68</v>
      </c>
      <c r="D2" s="2">
        <v>3</v>
      </c>
      <c r="E2" s="3" t="s">
        <v>46</v>
      </c>
      <c r="F2" s="4">
        <v>40640</v>
      </c>
      <c r="G2" s="4">
        <v>0</v>
      </c>
      <c r="H2" s="8">
        <f>ROUND(F2*D2,0)</f>
        <v>0</v>
      </c>
      <c r="I2" s="8">
        <f>ROUND(G2*D2,0)</f>
        <v>0</v>
      </c>
      <c r="J2" s="14"/>
      <c r="K2" s="15" t="s">
        <v>69</v>
      </c>
      <c r="L2" s="3" t="s">
        <v>48</v>
      </c>
      <c r="M2" s="3">
        <v>12</v>
      </c>
      <c r="N2" s="3">
        <v>0</v>
      </c>
    </row>
    <row r="3" spans="1:14">
      <c r="A3" s="3">
        <v>2</v>
      </c>
      <c r="B3" s="2" t="s">
        <v>70</v>
      </c>
      <c r="C3" s="3" t="s">
        <v>71</v>
      </c>
      <c r="D3" s="2">
        <v>22.5</v>
      </c>
      <c r="E3" s="3" t="s">
        <v>72</v>
      </c>
      <c r="F3" s="4">
        <v>1500</v>
      </c>
      <c r="G3" s="4">
        <v>2479</v>
      </c>
      <c r="H3" s="8">
        <f>ROUND(F3*D3,0)</f>
        <v>0</v>
      </c>
      <c r="I3" s="8">
        <f>ROUND(G3*D3,0)</f>
        <v>0</v>
      </c>
      <c r="J3" s="14" t="s">
        <v>73</v>
      </c>
      <c r="K3" s="15"/>
      <c r="L3" s="3" t="s">
        <v>74</v>
      </c>
      <c r="M3" s="3">
        <v>12</v>
      </c>
      <c r="N3" s="3">
        <v>0.37</v>
      </c>
    </row>
    <row r="4" spans="1:14">
      <c r="A4" s="3">
        <v>3</v>
      </c>
      <c r="B4" s="2" t="s">
        <v>70</v>
      </c>
      <c r="C4" s="3" t="s">
        <v>71</v>
      </c>
      <c r="D4" s="2">
        <v>29.8</v>
      </c>
      <c r="E4" s="3" t="s">
        <v>72</v>
      </c>
      <c r="F4" s="4">
        <v>1500</v>
      </c>
      <c r="G4" s="4">
        <v>2479</v>
      </c>
      <c r="H4" s="8">
        <f>ROUND(F4*D4,0)</f>
        <v>0</v>
      </c>
      <c r="I4" s="8">
        <f>ROUND(G4*D4,0)</f>
        <v>0</v>
      </c>
      <c r="J4" s="14" t="s">
        <v>75</v>
      </c>
      <c r="K4" s="15"/>
      <c r="L4" s="3" t="s">
        <v>74</v>
      </c>
      <c r="M4" s="3">
        <v>12</v>
      </c>
      <c r="N4" s="3">
        <v>0.37</v>
      </c>
    </row>
    <row r="5" spans="1:14">
      <c r="A5" s="11"/>
      <c r="B5" s="11"/>
      <c r="C5" s="11" t="s">
        <v>53</v>
      </c>
      <c r="D5" s="11"/>
      <c r="E5" s="11"/>
      <c r="F5" s="11"/>
      <c r="G5" s="11"/>
      <c r="H5" s="16">
        <f>ROUND(SUM(H2:H4),0)</f>
        <v>0</v>
      </c>
      <c r="I5" s="16">
        <f>ROUND(SUM(I2:I4),0)</f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N6"/>
  <sheetViews>
    <sheetView workbookViewId="0"/>
  </sheetViews>
  <sheetFormatPr defaultRowHeight="15"/>
  <cols>
    <col min="1" max="1" width="4.7109375" customWidth="1"/>
    <col min="2" max="2" width="20.7109375" customWidth="1"/>
    <col min="3" max="3" width="35.7109375" customWidth="1"/>
    <col min="4" max="4" width="7.7109375" customWidth="1"/>
    <col min="5" max="5" width="8.7109375" customWidth="1"/>
    <col min="6" max="6" width="12.7109375" customWidth="1"/>
    <col min="7" max="7" width="12.7109375" customWidth="1"/>
    <col min="8" max="8" width="12.7109375" customWidth="1"/>
    <col min="9" max="9" width="12.7109375" customWidth="1"/>
    <col min="10" max="10" width="20.7109375" customWidth="1"/>
    <col min="11" max="11" width="12.7109375" customWidth="1"/>
    <col min="12" max="12" width="6.7109375" customWidth="1"/>
    <col min="13" max="13" width="8.7109375" customWidth="1"/>
    <col min="14" max="14" width="8.7109375" customWidth="1"/>
  </cols>
  <sheetData>
    <row r="1" spans="1:14">
      <c r="A1" s="1" t="s">
        <v>25</v>
      </c>
      <c r="B1" s="1" t="s">
        <v>31</v>
      </c>
      <c r="C1" s="1" t="s">
        <v>32</v>
      </c>
      <c r="D1" s="7" t="s">
        <v>33</v>
      </c>
      <c r="E1" s="7" t="s">
        <v>34</v>
      </c>
      <c r="F1" s="7" t="s">
        <v>35</v>
      </c>
      <c r="G1" s="7" t="s">
        <v>36</v>
      </c>
      <c r="H1" s="7" t="s">
        <v>37</v>
      </c>
      <c r="I1" s="7" t="s">
        <v>38</v>
      </c>
      <c r="J1" s="13" t="s">
        <v>39</v>
      </c>
      <c r="K1" s="13" t="s">
        <v>40</v>
      </c>
      <c r="L1" s="13" t="s">
        <v>41</v>
      </c>
      <c r="M1" s="13" t="s">
        <v>42</v>
      </c>
      <c r="N1" s="13" t="s">
        <v>43</v>
      </c>
    </row>
    <row r="2" spans="1:14">
      <c r="A2" s="3">
        <v>1</v>
      </c>
      <c r="B2" s="2" t="s">
        <v>78</v>
      </c>
      <c r="C2" s="3" t="s">
        <v>79</v>
      </c>
      <c r="D2" s="2">
        <v>20</v>
      </c>
      <c r="E2" s="3" t="s">
        <v>80</v>
      </c>
      <c r="F2" s="4">
        <v>20689</v>
      </c>
      <c r="G2" s="4">
        <v>5762</v>
      </c>
      <c r="H2" s="8">
        <f>ROUND(F2*D2,0)</f>
        <v>0</v>
      </c>
      <c r="I2" s="8">
        <f>ROUND(G2*D2,0)</f>
        <v>0</v>
      </c>
      <c r="J2" s="14"/>
      <c r="K2" s="15" t="s">
        <v>81</v>
      </c>
      <c r="L2" s="3" t="s">
        <v>48</v>
      </c>
      <c r="M2" s="3">
        <v>15</v>
      </c>
      <c r="N2" s="3">
        <v>0.86</v>
      </c>
    </row>
    <row r="3" spans="1:14">
      <c r="A3" s="3">
        <v>2</v>
      </c>
      <c r="B3" s="2" t="s">
        <v>82</v>
      </c>
      <c r="C3" s="3" t="s">
        <v>83</v>
      </c>
      <c r="D3" s="2">
        <v>158.5</v>
      </c>
      <c r="E3" s="3" t="s">
        <v>84</v>
      </c>
      <c r="F3" s="4">
        <v>417</v>
      </c>
      <c r="G3" s="4">
        <v>4690</v>
      </c>
      <c r="H3" s="8">
        <f>ROUND(F3*D3,0)</f>
        <v>0</v>
      </c>
      <c r="I3" s="8">
        <f>ROUND(G3*D3,0)</f>
        <v>0</v>
      </c>
      <c r="J3" s="14"/>
      <c r="K3" s="15" t="s">
        <v>85</v>
      </c>
      <c r="L3" s="3" t="s">
        <v>48</v>
      </c>
      <c r="M3" s="3">
        <v>15</v>
      </c>
      <c r="N3" s="3">
        <v>0.7</v>
      </c>
    </row>
    <row r="4" spans="1:14">
      <c r="A4" s="3">
        <v>3</v>
      </c>
      <c r="B4" s="2" t="s">
        <v>86</v>
      </c>
      <c r="C4" s="3" t="s">
        <v>87</v>
      </c>
      <c r="D4" s="2">
        <v>158.5</v>
      </c>
      <c r="E4" s="3" t="s">
        <v>84</v>
      </c>
      <c r="F4" s="4">
        <v>356</v>
      </c>
      <c r="G4" s="4">
        <v>2144</v>
      </c>
      <c r="H4" s="8">
        <f>ROUND(F4*D4,0)</f>
        <v>0</v>
      </c>
      <c r="I4" s="8">
        <f>ROUND(G4*D4,0)</f>
        <v>0</v>
      </c>
      <c r="J4" s="14"/>
      <c r="K4" s="15" t="s">
        <v>88</v>
      </c>
      <c r="L4" s="3" t="s">
        <v>48</v>
      </c>
      <c r="M4" s="3">
        <v>15</v>
      </c>
      <c r="N4" s="3">
        <v>0.32</v>
      </c>
    </row>
    <row r="5" spans="1:14">
      <c r="A5" s="3">
        <v>4</v>
      </c>
      <c r="B5" s="2" t="s">
        <v>89</v>
      </c>
      <c r="C5" s="3" t="s">
        <v>90</v>
      </c>
      <c r="D5" s="2">
        <v>190</v>
      </c>
      <c r="E5" s="3" t="s">
        <v>84</v>
      </c>
      <c r="F5" s="4">
        <v>411</v>
      </c>
      <c r="G5" s="4">
        <v>2546</v>
      </c>
      <c r="H5" s="8">
        <f>ROUND(F5*D5,0)</f>
        <v>0</v>
      </c>
      <c r="I5" s="8">
        <f>ROUND(G5*D5,0)</f>
        <v>0</v>
      </c>
      <c r="J5" s="14"/>
      <c r="K5" s="15" t="s">
        <v>91</v>
      </c>
      <c r="L5" s="3" t="s">
        <v>48</v>
      </c>
      <c r="M5" s="3">
        <v>15</v>
      </c>
      <c r="N5" s="3">
        <v>0.38</v>
      </c>
    </row>
    <row r="6" spans="1:14">
      <c r="A6" s="11"/>
      <c r="B6" s="11"/>
      <c r="C6" s="11" t="s">
        <v>53</v>
      </c>
      <c r="D6" s="11"/>
      <c r="E6" s="11"/>
      <c r="F6" s="11"/>
      <c r="G6" s="11"/>
      <c r="H6" s="16">
        <f>ROUND(SUM(H2:H5),0)</f>
        <v>0</v>
      </c>
      <c r="I6" s="16">
        <f>ROUND(SUM(I2:I5),0)</f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N16"/>
  <sheetViews>
    <sheetView workbookViewId="0"/>
  </sheetViews>
  <sheetFormatPr defaultRowHeight="15"/>
  <cols>
    <col min="1" max="1" width="4.7109375" customWidth="1"/>
    <col min="2" max="2" width="20.7109375" customWidth="1"/>
    <col min="3" max="3" width="35.7109375" customWidth="1"/>
    <col min="4" max="4" width="7.7109375" customWidth="1"/>
    <col min="5" max="5" width="8.7109375" customWidth="1"/>
    <col min="6" max="6" width="12.7109375" customWidth="1"/>
    <col min="7" max="7" width="12.7109375" customWidth="1"/>
    <col min="8" max="8" width="12.7109375" customWidth="1"/>
    <col min="9" max="9" width="12.7109375" customWidth="1"/>
    <col min="10" max="10" width="20.7109375" customWidth="1"/>
    <col min="11" max="11" width="12.7109375" customWidth="1"/>
    <col min="12" max="12" width="6.7109375" customWidth="1"/>
    <col min="13" max="13" width="8.7109375" customWidth="1"/>
    <col min="14" max="14" width="8.7109375" customWidth="1"/>
  </cols>
  <sheetData>
    <row r="1" spans="1:14">
      <c r="A1" s="1" t="s">
        <v>25</v>
      </c>
      <c r="B1" s="1" t="s">
        <v>31</v>
      </c>
      <c r="C1" s="1" t="s">
        <v>32</v>
      </c>
      <c r="D1" s="7" t="s">
        <v>33</v>
      </c>
      <c r="E1" s="7" t="s">
        <v>34</v>
      </c>
      <c r="F1" s="7" t="s">
        <v>35</v>
      </c>
      <c r="G1" s="7" t="s">
        <v>36</v>
      </c>
      <c r="H1" s="7" t="s">
        <v>37</v>
      </c>
      <c r="I1" s="7" t="s">
        <v>38</v>
      </c>
      <c r="J1" s="13" t="s">
        <v>39</v>
      </c>
      <c r="K1" s="13" t="s">
        <v>40</v>
      </c>
      <c r="L1" s="13" t="s">
        <v>41</v>
      </c>
      <c r="M1" s="13" t="s">
        <v>42</v>
      </c>
      <c r="N1" s="13" t="s">
        <v>43</v>
      </c>
    </row>
    <row r="2" spans="1:14">
      <c r="A2" s="3">
        <v>1</v>
      </c>
      <c r="B2" s="2" t="s">
        <v>94</v>
      </c>
      <c r="C2" s="3" t="s">
        <v>95</v>
      </c>
      <c r="D2" s="2">
        <v>50</v>
      </c>
      <c r="E2" s="3" t="s">
        <v>84</v>
      </c>
      <c r="F2" s="4">
        <v>1</v>
      </c>
      <c r="G2" s="4">
        <v>0</v>
      </c>
      <c r="H2" s="8">
        <f>ROUND(F2*D2,0)</f>
        <v>0</v>
      </c>
      <c r="I2" s="8">
        <f>ROUND(G2*D2,0)</f>
        <v>0</v>
      </c>
      <c r="J2" s="14"/>
      <c r="K2" s="15" t="s">
        <v>96</v>
      </c>
      <c r="L2" s="3" t="s">
        <v>48</v>
      </c>
      <c r="M2" s="3">
        <v>19</v>
      </c>
      <c r="N2" s="3">
        <v>0</v>
      </c>
    </row>
    <row r="3" spans="1:14">
      <c r="A3" s="3">
        <v>2</v>
      </c>
      <c r="B3" s="2" t="s">
        <v>97</v>
      </c>
      <c r="C3" s="3" t="s">
        <v>98</v>
      </c>
      <c r="D3" s="2">
        <v>1</v>
      </c>
      <c r="E3" s="3" t="s">
        <v>46</v>
      </c>
      <c r="F3" s="4">
        <v>1</v>
      </c>
      <c r="G3" s="4">
        <v>0</v>
      </c>
      <c r="H3" s="8">
        <f>ROUND(F3*D3,0)</f>
        <v>0</v>
      </c>
      <c r="I3" s="8">
        <f>ROUND(G3*D3,0)</f>
        <v>0</v>
      </c>
      <c r="J3" s="14" t="s">
        <v>99</v>
      </c>
      <c r="K3" s="15" t="s">
        <v>100</v>
      </c>
      <c r="L3" s="3" t="s">
        <v>48</v>
      </c>
      <c r="M3" s="3">
        <v>19</v>
      </c>
      <c r="N3" s="3">
        <v>0</v>
      </c>
    </row>
    <row r="4" spans="1:14">
      <c r="A4" s="3">
        <v>3</v>
      </c>
      <c r="B4" s="2" t="s">
        <v>97</v>
      </c>
      <c r="C4" s="3" t="s">
        <v>98</v>
      </c>
      <c r="D4" s="2">
        <v>1</v>
      </c>
      <c r="E4" s="3" t="s">
        <v>46</v>
      </c>
      <c r="F4" s="4">
        <v>1</v>
      </c>
      <c r="G4" s="4">
        <v>0</v>
      </c>
      <c r="H4" s="8">
        <f>ROUND(F4*D4,0)</f>
        <v>0</v>
      </c>
      <c r="I4" s="8">
        <f>ROUND(G4*D4,0)</f>
        <v>0</v>
      </c>
      <c r="J4" s="14" t="s">
        <v>101</v>
      </c>
      <c r="K4" s="15" t="s">
        <v>100</v>
      </c>
      <c r="L4" s="3" t="s">
        <v>48</v>
      </c>
      <c r="M4" s="3">
        <v>19</v>
      </c>
      <c r="N4" s="3">
        <v>0</v>
      </c>
    </row>
    <row r="5" spans="1:14">
      <c r="A5" s="3">
        <v>4</v>
      </c>
      <c r="B5" s="2" t="s">
        <v>102</v>
      </c>
      <c r="C5" s="3" t="s">
        <v>103</v>
      </c>
      <c r="D5" s="2">
        <v>1</v>
      </c>
      <c r="E5" s="3" t="s">
        <v>46</v>
      </c>
      <c r="F5" s="4">
        <v>1</v>
      </c>
      <c r="G5" s="4">
        <v>0</v>
      </c>
      <c r="H5" s="8">
        <f>ROUND(F5*D5,0)</f>
        <v>0</v>
      </c>
      <c r="I5" s="8">
        <f>ROUND(G5*D5,0)</f>
        <v>0</v>
      </c>
      <c r="J5" s="14"/>
      <c r="K5" s="15" t="s">
        <v>104</v>
      </c>
      <c r="L5" s="3" t="s">
        <v>48</v>
      </c>
      <c r="M5" s="3">
        <v>19</v>
      </c>
      <c r="N5" s="3">
        <v>0</v>
      </c>
    </row>
    <row r="6" spans="1:14">
      <c r="A6" s="3">
        <v>5</v>
      </c>
      <c r="B6" s="2" t="s">
        <v>105</v>
      </c>
      <c r="C6" s="3" t="s">
        <v>106</v>
      </c>
      <c r="D6" s="2">
        <v>1</v>
      </c>
      <c r="E6" s="3" t="s">
        <v>46</v>
      </c>
      <c r="F6" s="4">
        <v>1</v>
      </c>
      <c r="G6" s="4">
        <v>0</v>
      </c>
      <c r="H6" s="8">
        <f>ROUND(F6*D6,0)</f>
        <v>0</v>
      </c>
      <c r="I6" s="8">
        <f>ROUND(G6*D6,0)</f>
        <v>0</v>
      </c>
      <c r="J6" s="14"/>
      <c r="K6" s="15"/>
      <c r="L6" s="3" t="s">
        <v>74</v>
      </c>
      <c r="M6" s="3">
        <v>19</v>
      </c>
      <c r="N6" s="3">
        <v>0</v>
      </c>
    </row>
    <row r="7" spans="1:14">
      <c r="A7" s="3">
        <v>6</v>
      </c>
      <c r="B7" s="2" t="s">
        <v>107</v>
      </c>
      <c r="C7" s="3" t="s">
        <v>108</v>
      </c>
      <c r="D7" s="2">
        <v>30</v>
      </c>
      <c r="E7" s="3" t="s">
        <v>58</v>
      </c>
      <c r="F7" s="4">
        <v>20000</v>
      </c>
      <c r="G7" s="4">
        <v>0</v>
      </c>
      <c r="H7" s="8">
        <f>ROUND(F7*D7,0)</f>
        <v>0</v>
      </c>
      <c r="I7" s="8">
        <f>ROUND(G7*D7,0)</f>
        <v>0</v>
      </c>
      <c r="J7" s="14" t="s">
        <v>109</v>
      </c>
      <c r="K7" s="15" t="s">
        <v>110</v>
      </c>
      <c r="L7" s="3" t="s">
        <v>48</v>
      </c>
      <c r="M7" s="3">
        <v>19</v>
      </c>
      <c r="N7" s="3">
        <v>0</v>
      </c>
    </row>
    <row r="8" spans="1:14">
      <c r="A8" s="3">
        <v>7</v>
      </c>
      <c r="B8" s="2" t="s">
        <v>107</v>
      </c>
      <c r="C8" s="3" t="s">
        <v>108</v>
      </c>
      <c r="D8" s="2">
        <v>30</v>
      </c>
      <c r="E8" s="3" t="s">
        <v>58</v>
      </c>
      <c r="F8" s="4">
        <v>20000</v>
      </c>
      <c r="G8" s="4">
        <v>0</v>
      </c>
      <c r="H8" s="8">
        <f>ROUND(F8*D8,0)</f>
        <v>0</v>
      </c>
      <c r="I8" s="8">
        <f>ROUND(G8*D8,0)</f>
        <v>0</v>
      </c>
      <c r="J8" s="14" t="s">
        <v>111</v>
      </c>
      <c r="K8" s="15" t="s">
        <v>110</v>
      </c>
      <c r="L8" s="3" t="s">
        <v>48</v>
      </c>
      <c r="M8" s="3">
        <v>19</v>
      </c>
      <c r="N8" s="3">
        <v>0</v>
      </c>
    </row>
    <row r="9" spans="1:14">
      <c r="A9" s="3">
        <v>8</v>
      </c>
      <c r="B9" s="2" t="s">
        <v>112</v>
      </c>
      <c r="C9" s="3" t="s">
        <v>113</v>
      </c>
      <c r="D9" s="2">
        <v>60</v>
      </c>
      <c r="E9" s="3" t="s">
        <v>58</v>
      </c>
      <c r="F9" s="4">
        <v>20000</v>
      </c>
      <c r="G9" s="4">
        <v>0</v>
      </c>
      <c r="H9" s="8">
        <f>ROUND(F9*D9,0)</f>
        <v>0</v>
      </c>
      <c r="I9" s="8">
        <f>ROUND(G9*D9,0)</f>
        <v>0</v>
      </c>
      <c r="J9" s="14"/>
      <c r="K9" s="15" t="s">
        <v>114</v>
      </c>
      <c r="L9" s="3" t="s">
        <v>48</v>
      </c>
      <c r="M9" s="3">
        <v>19</v>
      </c>
      <c r="N9" s="3">
        <v>0</v>
      </c>
    </row>
    <row r="10" spans="1:14">
      <c r="A10" s="3">
        <v>9</v>
      </c>
      <c r="B10" s="2" t="s">
        <v>115</v>
      </c>
      <c r="C10" s="3" t="s">
        <v>116</v>
      </c>
      <c r="D10" s="2">
        <v>1</v>
      </c>
      <c r="E10" s="3" t="s">
        <v>46</v>
      </c>
      <c r="F10" s="4">
        <v>1</v>
      </c>
      <c r="G10" s="4">
        <v>0</v>
      </c>
      <c r="H10" s="8">
        <f>ROUND(F10*D10,0)</f>
        <v>0</v>
      </c>
      <c r="I10" s="8">
        <f>ROUND(G10*D10,0)</f>
        <v>0</v>
      </c>
      <c r="J10" s="14"/>
      <c r="K10" s="15" t="s">
        <v>117</v>
      </c>
      <c r="L10" s="3" t="s">
        <v>48</v>
      </c>
      <c r="M10" s="3">
        <v>19</v>
      </c>
      <c r="N10" s="3">
        <v>0</v>
      </c>
    </row>
    <row r="11" spans="1:14">
      <c r="A11" s="3">
        <v>10</v>
      </c>
      <c r="B11" s="2" t="s">
        <v>118</v>
      </c>
      <c r="C11" s="3" t="s">
        <v>119</v>
      </c>
      <c r="D11" s="2">
        <v>1</v>
      </c>
      <c r="E11" s="3" t="s">
        <v>46</v>
      </c>
      <c r="F11" s="4">
        <v>1</v>
      </c>
      <c r="G11" s="4">
        <v>0</v>
      </c>
      <c r="H11" s="8">
        <f>ROUND(F11*D11,0)</f>
        <v>0</v>
      </c>
      <c r="I11" s="8">
        <f>ROUND(G11*D11,0)</f>
        <v>0</v>
      </c>
      <c r="J11" s="14"/>
      <c r="K11" s="15"/>
      <c r="L11" s="3" t="s">
        <v>74</v>
      </c>
      <c r="M11" s="3">
        <v>19</v>
      </c>
      <c r="N11" s="3">
        <v>0</v>
      </c>
    </row>
    <row r="12" spans="1:14">
      <c r="A12" s="3">
        <v>11</v>
      </c>
      <c r="B12" s="2" t="s">
        <v>120</v>
      </c>
      <c r="C12" s="3" t="s">
        <v>121</v>
      </c>
      <c r="D12" s="2">
        <v>1</v>
      </c>
      <c r="E12" s="3" t="s">
        <v>46</v>
      </c>
      <c r="F12" s="4">
        <v>1</v>
      </c>
      <c r="G12" s="4">
        <v>0</v>
      </c>
      <c r="H12" s="8">
        <f>ROUND(F12*D12,0)</f>
        <v>0</v>
      </c>
      <c r="I12" s="8">
        <f>ROUND(G12*D12,0)</f>
        <v>0</v>
      </c>
      <c r="J12" s="14"/>
      <c r="K12" s="15"/>
      <c r="L12" s="3" t="s">
        <v>74</v>
      </c>
      <c r="M12" s="3">
        <v>19</v>
      </c>
      <c r="N12" s="3">
        <v>0</v>
      </c>
    </row>
    <row r="13" spans="1:14">
      <c r="A13" s="3">
        <v>12</v>
      </c>
      <c r="B13" s="2" t="s">
        <v>122</v>
      </c>
      <c r="C13" s="3" t="s">
        <v>123</v>
      </c>
      <c r="D13" s="2">
        <v>1</v>
      </c>
      <c r="E13" s="3" t="s">
        <v>46</v>
      </c>
      <c r="F13" s="4">
        <v>1</v>
      </c>
      <c r="G13" s="4">
        <v>0</v>
      </c>
      <c r="H13" s="8">
        <f>ROUND(F13*D13,0)</f>
        <v>0</v>
      </c>
      <c r="I13" s="8">
        <f>ROUND(G13*D13,0)</f>
        <v>0</v>
      </c>
      <c r="J13" s="14"/>
      <c r="K13" s="15"/>
      <c r="L13" s="3" t="s">
        <v>74</v>
      </c>
      <c r="M13" s="3">
        <v>19</v>
      </c>
      <c r="N13" s="3">
        <v>0</v>
      </c>
    </row>
    <row r="14" spans="1:14">
      <c r="A14" s="3">
        <v>13</v>
      </c>
      <c r="B14" s="2" t="s">
        <v>124</v>
      </c>
      <c r="C14" s="3" t="s">
        <v>125</v>
      </c>
      <c r="D14" s="2">
        <v>1</v>
      </c>
      <c r="E14" s="3" t="s">
        <v>46</v>
      </c>
      <c r="F14" s="4">
        <v>1</v>
      </c>
      <c r="G14" s="4">
        <v>0</v>
      </c>
      <c r="H14" s="8">
        <f>ROUND(F14*D14,0)</f>
        <v>0</v>
      </c>
      <c r="I14" s="8">
        <f>ROUND(G14*D14,0)</f>
        <v>0</v>
      </c>
      <c r="J14" s="14"/>
      <c r="K14" s="15" t="s">
        <v>126</v>
      </c>
      <c r="L14" s="3" t="s">
        <v>48</v>
      </c>
      <c r="M14" s="3">
        <v>19</v>
      </c>
      <c r="N14" s="3">
        <v>0</v>
      </c>
    </row>
    <row r="15" spans="1:14">
      <c r="A15" s="3">
        <v>14</v>
      </c>
      <c r="B15" s="2" t="s">
        <v>107</v>
      </c>
      <c r="C15" s="3" t="s">
        <v>108</v>
      </c>
      <c r="D15" s="2">
        <v>16</v>
      </c>
      <c r="E15" s="3" t="s">
        <v>58</v>
      </c>
      <c r="F15" s="4">
        <v>20000</v>
      </c>
      <c r="G15" s="4">
        <v>0</v>
      </c>
      <c r="H15" s="8">
        <f>ROUND(F15*D15,0)</f>
        <v>0</v>
      </c>
      <c r="I15" s="8">
        <f>ROUND(G15*D15,0)</f>
        <v>0</v>
      </c>
      <c r="J15" s="14" t="s">
        <v>127</v>
      </c>
      <c r="K15" s="15" t="s">
        <v>110</v>
      </c>
      <c r="L15" s="3" t="s">
        <v>48</v>
      </c>
      <c r="M15" s="3">
        <v>19</v>
      </c>
      <c r="N15" s="3">
        <v>0</v>
      </c>
    </row>
    <row r="16" spans="1:14">
      <c r="A16" s="11"/>
      <c r="B16" s="11"/>
      <c r="C16" s="11" t="s">
        <v>53</v>
      </c>
      <c r="D16" s="11"/>
      <c r="E16" s="11"/>
      <c r="F16" s="11"/>
      <c r="G16" s="11"/>
      <c r="H16" s="16">
        <f>ROUND(SUM(H2:H15),0)</f>
        <v>0</v>
      </c>
      <c r="I16" s="16">
        <f>ROUND(SUM(I2:I15),0)</f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N4"/>
  <sheetViews>
    <sheetView workbookViewId="0"/>
  </sheetViews>
  <sheetFormatPr defaultRowHeight="15"/>
  <cols>
    <col min="1" max="1" width="4.7109375" customWidth="1"/>
    <col min="2" max="2" width="20.7109375" customWidth="1"/>
    <col min="3" max="3" width="35.7109375" customWidth="1"/>
    <col min="4" max="4" width="7.7109375" customWidth="1"/>
    <col min="5" max="5" width="8.7109375" customWidth="1"/>
    <col min="6" max="6" width="12.7109375" customWidth="1"/>
    <col min="7" max="7" width="12.7109375" customWidth="1"/>
    <col min="8" max="8" width="12.7109375" customWidth="1"/>
    <col min="9" max="9" width="12.7109375" customWidth="1"/>
    <col min="10" max="10" width="20.7109375" customWidth="1"/>
    <col min="11" max="11" width="12.7109375" customWidth="1"/>
    <col min="12" max="12" width="6.7109375" customWidth="1"/>
    <col min="13" max="13" width="8.7109375" customWidth="1"/>
    <col min="14" max="14" width="8.7109375" customWidth="1"/>
  </cols>
  <sheetData>
    <row r="1" spans="1:14">
      <c r="A1" s="1" t="s">
        <v>25</v>
      </c>
      <c r="B1" s="1" t="s">
        <v>31</v>
      </c>
      <c r="C1" s="1" t="s">
        <v>32</v>
      </c>
      <c r="D1" s="7" t="s">
        <v>33</v>
      </c>
      <c r="E1" s="7" t="s">
        <v>34</v>
      </c>
      <c r="F1" s="7" t="s">
        <v>35</v>
      </c>
      <c r="G1" s="7" t="s">
        <v>36</v>
      </c>
      <c r="H1" s="7" t="s">
        <v>37</v>
      </c>
      <c r="I1" s="7" t="s">
        <v>38</v>
      </c>
      <c r="J1" s="13" t="s">
        <v>39</v>
      </c>
      <c r="K1" s="13" t="s">
        <v>40</v>
      </c>
      <c r="L1" s="13" t="s">
        <v>41</v>
      </c>
      <c r="M1" s="13" t="s">
        <v>42</v>
      </c>
      <c r="N1" s="13" t="s">
        <v>43</v>
      </c>
    </row>
    <row r="2" spans="1:14">
      <c r="A2" s="3">
        <v>1</v>
      </c>
      <c r="B2" s="2" t="s">
        <v>130</v>
      </c>
      <c r="C2" s="3" t="s">
        <v>131</v>
      </c>
      <c r="D2" s="2">
        <v>5.14</v>
      </c>
      <c r="E2" s="3" t="s">
        <v>51</v>
      </c>
      <c r="F2" s="4">
        <v>0</v>
      </c>
      <c r="G2" s="4">
        <v>37988.91050583657</v>
      </c>
      <c r="H2" s="8">
        <f>ROUND(F2*D2,0)</f>
        <v>0</v>
      </c>
      <c r="I2" s="8">
        <f>ROUND(G2*D2,0)</f>
        <v>0</v>
      </c>
      <c r="J2" s="14" t="s">
        <v>132</v>
      </c>
      <c r="K2" s="15" t="s">
        <v>133</v>
      </c>
      <c r="L2" s="3" t="s">
        <v>48</v>
      </c>
      <c r="M2" s="3">
        <v>31</v>
      </c>
      <c r="N2" s="3">
        <v>3.15</v>
      </c>
    </row>
    <row r="3" spans="1:14">
      <c r="A3" s="3">
        <v>2</v>
      </c>
      <c r="B3" s="2" t="s">
        <v>134</v>
      </c>
      <c r="C3" s="3" t="s">
        <v>135</v>
      </c>
      <c r="D3" s="2">
        <v>5.2</v>
      </c>
      <c r="E3" s="3" t="s">
        <v>51</v>
      </c>
      <c r="F3" s="4">
        <v>0</v>
      </c>
      <c r="G3" s="4">
        <v>37319</v>
      </c>
      <c r="H3" s="8">
        <f>ROUND(F3*D3,0)</f>
        <v>0</v>
      </c>
      <c r="I3" s="8">
        <f>ROUND(G3*D3,0)</f>
        <v>0</v>
      </c>
      <c r="J3" s="14" t="s">
        <v>136</v>
      </c>
      <c r="K3" s="15"/>
      <c r="L3" s="3" t="s">
        <v>48</v>
      </c>
      <c r="M3" s="3">
        <v>31</v>
      </c>
      <c r="N3" s="3">
        <v>5.57</v>
      </c>
    </row>
    <row r="4" spans="1:14">
      <c r="A4" s="11"/>
      <c r="B4" s="11"/>
      <c r="C4" s="11" t="s">
        <v>53</v>
      </c>
      <c r="D4" s="11"/>
      <c r="E4" s="11"/>
      <c r="F4" s="11"/>
      <c r="G4" s="11"/>
      <c r="H4" s="16">
        <f>ROUND(SUM(H2:H3),0)</f>
        <v>0</v>
      </c>
      <c r="I4" s="16">
        <f>ROUND(SUM(I2:I3),0)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Info</vt:lpstr>
      <vt:lpstr>Főösszesítő</vt:lpstr>
      <vt:lpstr>Munkanem összesítő</vt:lpstr>
      <vt:lpstr>2.Bontás, építőanyagok újraha</vt:lpstr>
      <vt:lpstr>5.Építőgépek, szerszámok</vt:lpstr>
      <vt:lpstr>12.Felvonulási létesítmények</vt:lpstr>
      <vt:lpstr>15.Zsaluzás és állványozás</vt:lpstr>
      <vt:lpstr>19.Költségtérítések</vt:lpstr>
      <vt:lpstr>31.Helyszíni beton és vasbeton</vt:lpstr>
      <vt:lpstr>33.Falazás és egyéb kőműves mu</vt:lpstr>
      <vt:lpstr>34.Fém- és könnyű épületszerke</vt:lpstr>
      <vt:lpstr>35.Ácsmunka</vt:lpstr>
      <vt:lpstr>36.Vakolás és rabicolás</vt:lpstr>
      <vt:lpstr>42.Hideg-, meleg- és homlokzat</vt:lpstr>
      <vt:lpstr>44.Fa- és műanyag szerkezet el</vt:lpstr>
      <vt:lpstr>45.Fém nyílászáró és épületlak</vt:lpstr>
      <vt:lpstr>47.Felületképzés</vt:lpstr>
      <vt:lpstr>61.Útburkolat alap és makadámb</vt:lpstr>
      <vt:lpstr>75.Megújuló energiahasznosító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Király u. 15. műemléképület erkélyek felújítása</dc:title>
  <dc:subject/>
  <dc:creator/>
  <cp:keywords/>
  <dc:description/>
  <cp:lastModifiedBy/>
  <dcterms:created xsi:type="dcterms:W3CDTF">2025-03-13T16:36:42Z</dcterms:created>
  <dcterms:modified xsi:type="dcterms:W3CDTF">2025-03-13T16:36:42Z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d">
    <vt:lpwstr>514500</vt:lpwstr>
  </property>
  <property fmtid="{D5CDD505-2E9C-101B-9397-08002B2CF9AE}" pid="3" name="title">
    <vt:lpwstr>Király u. 15. műemléképület erkélyek felújítása</vt:lpwstr>
  </property>
  <property fmtid="{D5CDD505-2E9C-101B-9397-08002B2CF9AE}" pid="4" name="lessonfee">
    <vt:i4>6700</vt:i4>
  </property>
  <property fmtid="{D5CDD505-2E9C-101B-9397-08002B2CF9AE}" pid="5" name="norm_type_id">
    <vt:lpwstr>2</vt:lpwstr>
  </property>
  <property fmtid="{D5CDD505-2E9C-101B-9397-08002B2CF9AE}" pid="6" name="tender_iow_id">
    <vt:lpwstr>2</vt:lpwstr>
  </property>
  <property fmtid="{D5CDD505-2E9C-101B-9397-08002B2CF9AE}" pid="7" name="created">
    <vt:lpwstr>2025-03-13 16:36:42</vt:lpwstr>
  </property>
  <property fmtid="{D5CDD505-2E9C-101B-9397-08002B2CF9AE}" pid="8" name="changed">
    <vt:lpwstr>2025-03-19 17:07:14</vt:lpwstr>
  </property>
  <property fmtid="{D5CDD505-2E9C-101B-9397-08002B2CF9AE}" pid="9" name="osum">
    <vt:i4>0</vt:i4>
  </property>
  <property fmtid="{D5CDD505-2E9C-101B-9397-08002B2CF9AE}" pid="10" name="priceversion">
    <vt:lpwstr>2025.01.01</vt:lpwstr>
  </property>
  <property fmtid="{D5CDD505-2E9C-101B-9397-08002B2CF9AE}" pid="11" name="currency">
    <vt:lpwstr>HUF</vt:lpwstr>
  </property>
</Properties>
</file>